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filterPrivacy="1" defaultThemeVersion="124226"/>
  <xr:revisionPtr revIDLastSave="5" documentId="13_ncr:1_{6F079BEB-9DB2-4247-BC38-1CB8B7CED0EB}" xr6:coauthVersionLast="45" xr6:coauthVersionMax="45" xr10:uidLastSave="{0CAD6FE0-4A29-46C4-A1CA-9A65032E8088}"/>
  <bookViews>
    <workbookView xWindow="1005" yWindow="-120" windowWidth="19605" windowHeight="11760" tabRatio="902" firstSheet="5" activeTab="11" xr2:uid="{00000000-000D-0000-FFFF-FFFF00000000}"/>
  </bookViews>
  <sheets>
    <sheet name="Matorral y arbolado" sheetId="1" r:id="rId1"/>
    <sheet name="Hoja1" sheetId="22" r:id="rId2"/>
    <sheet name="Especies presentes" sheetId="2" r:id="rId3"/>
    <sheet name="Arbolado" sheetId="3" r:id="rId4"/>
    <sheet name="Matorral" sheetId="9" r:id="rId5"/>
    <sheet name="calc abund matorr" sheetId="4" r:id="rId6"/>
    <sheet name="Abundancia matorral" sheetId="11" r:id="rId7"/>
    <sheet name="calc cobert arbolado" sheetId="5" r:id="rId8"/>
    <sheet name="Abundancia arbolado" sheetId="12" r:id="rId9"/>
    <sheet name="Densidad arbolado" sheetId="7" r:id="rId10"/>
    <sheet name="Profundidad suelo" sheetId="6" r:id="rId11"/>
    <sheet name="Matorral IFN" sheetId="8" r:id="rId12"/>
    <sheet name="Especies transponer" sheetId="10" r:id="rId13"/>
    <sheet name="Ponderado matorral" sheetId="16" r:id="rId14"/>
    <sheet name="Ponderado" sheetId="19" r:id="rId15"/>
    <sheet name="Biodiversidad matorral" sheetId="20" r:id="rId16"/>
    <sheet name="Biodiversidad arbolado" sheetId="21" r:id="rId17"/>
  </sheets>
  <definedNames>
    <definedName name="_xlnm._FilterDatabase" localSheetId="8" hidden="1">'Abundancia arbolado'!$A$1:$H$190</definedName>
    <definedName name="_xlnm._FilterDatabase" localSheetId="6" hidden="1">'Abundancia matorral'!$A$1:$D$175</definedName>
    <definedName name="_xlnm._FilterDatabase" localSheetId="3" hidden="1">Arbolado!$A$1:$Z$246</definedName>
    <definedName name="_xlnm._FilterDatabase" localSheetId="16" hidden="1">'Biodiversidad arbolado'!$A$1:$E$52</definedName>
    <definedName name="_xlnm._FilterDatabase" localSheetId="5" hidden="1">'calc abund matorr'!$A$1:$L$454</definedName>
    <definedName name="_xlnm._FilterDatabase" localSheetId="7" hidden="1">'calc cobert arbolado'!$A$1:$H$190</definedName>
    <definedName name="_xlnm._FilterDatabase" localSheetId="9" hidden="1">'Densidad arbolado'!$A$1:$J$1</definedName>
    <definedName name="_xlnm._FilterDatabase" localSheetId="4" hidden="1">Matorral!$A$1:$AA$700</definedName>
    <definedName name="_xlnm._FilterDatabase" localSheetId="0" hidden="1">'Matorral y arbolado'!$A$1:$AC$1016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2" i="4" l="1"/>
  <c r="R6" i="9" l="1"/>
  <c r="R7" i="9"/>
  <c r="R8" i="9"/>
  <c r="R9" i="9"/>
  <c r="N6" i="9"/>
  <c r="N7" i="9"/>
  <c r="N8" i="9"/>
  <c r="N9" i="9"/>
  <c r="T7" i="1" l="1"/>
  <c r="T8" i="1"/>
  <c r="T9" i="1"/>
  <c r="T6" i="1"/>
  <c r="R7" i="1"/>
  <c r="R8" i="1"/>
  <c r="R9" i="1"/>
  <c r="R6" i="1"/>
  <c r="Y605" i="1" l="1"/>
  <c r="R505" i="9" l="1"/>
  <c r="R506" i="9"/>
  <c r="R507" i="9"/>
  <c r="R26" i="9"/>
  <c r="R27" i="9"/>
  <c r="R28" i="9"/>
  <c r="R29" i="9"/>
  <c r="R30" i="9"/>
  <c r="R31" i="9"/>
  <c r="R32" i="9"/>
  <c r="R33" i="9"/>
  <c r="R34" i="9"/>
  <c r="R35" i="9"/>
  <c r="R36" i="9"/>
  <c r="R37" i="9"/>
  <c r="R504" i="9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R221" i="9"/>
  <c r="R220" i="9"/>
  <c r="R219" i="9"/>
  <c r="R218" i="9"/>
  <c r="R217" i="9"/>
  <c r="R216" i="9"/>
  <c r="R215" i="9"/>
  <c r="R214" i="9"/>
  <c r="R213" i="9"/>
  <c r="R212" i="9"/>
  <c r="R211" i="9"/>
  <c r="R210" i="9"/>
  <c r="R209" i="9"/>
  <c r="R208" i="9"/>
  <c r="R207" i="9"/>
  <c r="R206" i="9"/>
  <c r="T231" i="1"/>
  <c r="T230" i="1"/>
  <c r="T229" i="1"/>
  <c r="T228" i="1"/>
  <c r="T227" i="1"/>
  <c r="T226" i="1"/>
  <c r="T225" i="1"/>
  <c r="T224" i="1"/>
  <c r="T223" i="1"/>
  <c r="T222" i="1"/>
  <c r="T221" i="1"/>
  <c r="T220" i="1"/>
  <c r="T217" i="1"/>
  <c r="T218" i="1"/>
  <c r="T219" i="1"/>
  <c r="T216" i="1"/>
  <c r="K667" i="9"/>
  <c r="K664" i="9"/>
  <c r="K666" i="9"/>
  <c r="R636" i="1"/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2" i="6"/>
  <c r="X55" i="9"/>
  <c r="X56" i="9"/>
  <c r="X57" i="9"/>
  <c r="X451" i="9"/>
  <c r="X452" i="9"/>
  <c r="X453" i="9"/>
  <c r="X454" i="9"/>
  <c r="X528" i="9"/>
  <c r="X529" i="9"/>
  <c r="X530" i="9"/>
  <c r="X531" i="9"/>
  <c r="X673" i="9"/>
  <c r="X674" i="9"/>
  <c r="X675" i="9"/>
  <c r="X676" i="9"/>
  <c r="X58" i="9"/>
  <c r="X59" i="9"/>
  <c r="X60" i="9"/>
  <c r="X61" i="9"/>
  <c r="X287" i="9"/>
  <c r="X288" i="9"/>
  <c r="X289" i="9"/>
  <c r="X290" i="9"/>
  <c r="X480" i="9"/>
  <c r="X481" i="9"/>
  <c r="X482" i="9"/>
  <c r="X483" i="9"/>
  <c r="X532" i="9"/>
  <c r="X533" i="9"/>
  <c r="X534" i="9"/>
  <c r="X535" i="9"/>
  <c r="X656" i="9"/>
  <c r="X657" i="9"/>
  <c r="X658" i="9"/>
  <c r="X659" i="9"/>
  <c r="X62" i="9"/>
  <c r="X63" i="9"/>
  <c r="X64" i="9"/>
  <c r="X65" i="9"/>
  <c r="X198" i="9"/>
  <c r="X199" i="9"/>
  <c r="X200" i="9"/>
  <c r="X201" i="9"/>
  <c r="X226" i="9"/>
  <c r="X227" i="9"/>
  <c r="X228" i="9"/>
  <c r="X229" i="9"/>
  <c r="X291" i="9"/>
  <c r="X292" i="9"/>
  <c r="X293" i="9"/>
  <c r="X294" i="9"/>
  <c r="X484" i="9"/>
  <c r="X485" i="9"/>
  <c r="X486" i="9"/>
  <c r="X487" i="9"/>
  <c r="X660" i="9"/>
  <c r="X661" i="9"/>
  <c r="X662" i="9"/>
  <c r="X663" i="9"/>
  <c r="X66" i="9"/>
  <c r="X67" i="9"/>
  <c r="X68" i="9"/>
  <c r="X69" i="9"/>
  <c r="X230" i="9"/>
  <c r="X231" i="9"/>
  <c r="X232" i="9"/>
  <c r="X233" i="9"/>
  <c r="X488" i="9"/>
  <c r="X489" i="9"/>
  <c r="X490" i="9"/>
  <c r="X491" i="9"/>
  <c r="X455" i="9"/>
  <c r="X456" i="9"/>
  <c r="X457" i="9"/>
  <c r="X458" i="9"/>
  <c r="X70" i="9"/>
  <c r="X71" i="9"/>
  <c r="X72" i="9"/>
  <c r="X73" i="9"/>
  <c r="X427" i="9"/>
  <c r="X428" i="9"/>
  <c r="X429" i="9"/>
  <c r="X430" i="9"/>
  <c r="X447" i="9"/>
  <c r="X448" i="9"/>
  <c r="X449" i="9"/>
  <c r="X450" i="9"/>
  <c r="X459" i="9"/>
  <c r="X460" i="9"/>
  <c r="X461" i="9"/>
  <c r="X462" i="9"/>
  <c r="X492" i="9"/>
  <c r="X493" i="9"/>
  <c r="X494" i="9"/>
  <c r="X495" i="9"/>
  <c r="X516" i="9"/>
  <c r="X517" i="9"/>
  <c r="X518" i="9"/>
  <c r="X519" i="9"/>
  <c r="X616" i="9"/>
  <c r="X617" i="9"/>
  <c r="X618" i="9"/>
  <c r="X619" i="9"/>
  <c r="X22" i="9"/>
  <c r="X23" i="9"/>
  <c r="X24" i="9"/>
  <c r="X25" i="9"/>
  <c r="X74" i="9"/>
  <c r="X75" i="9"/>
  <c r="X76" i="9"/>
  <c r="X77" i="9"/>
  <c r="X78" i="9"/>
  <c r="X79" i="9"/>
  <c r="X80" i="9"/>
  <c r="X81" i="9"/>
  <c r="X82" i="9"/>
  <c r="X83" i="9"/>
  <c r="X84" i="9"/>
  <c r="X85" i="9"/>
  <c r="X86" i="9"/>
  <c r="X87" i="9"/>
  <c r="X88" i="9"/>
  <c r="X89" i="9"/>
  <c r="X114" i="9"/>
  <c r="X115" i="9"/>
  <c r="X116" i="9"/>
  <c r="X117" i="9"/>
  <c r="X154" i="9"/>
  <c r="X155" i="9"/>
  <c r="X156" i="9"/>
  <c r="X157" i="9"/>
  <c r="X158" i="9"/>
  <c r="X159" i="9"/>
  <c r="X160" i="9"/>
  <c r="X161" i="9"/>
  <c r="X162" i="9"/>
  <c r="X163" i="9"/>
  <c r="X164" i="9"/>
  <c r="X165" i="9"/>
  <c r="X169" i="9"/>
  <c r="X170" i="9"/>
  <c r="X171" i="9"/>
  <c r="X172" i="9"/>
  <c r="X166" i="9"/>
  <c r="X167" i="9"/>
  <c r="X168" i="9"/>
  <c r="X173" i="9"/>
  <c r="X174" i="9"/>
  <c r="X175" i="9"/>
  <c r="X176" i="9"/>
  <c r="X177" i="9"/>
  <c r="X355" i="9"/>
  <c r="X356" i="9"/>
  <c r="X357" i="9"/>
  <c r="X358" i="9"/>
  <c r="X359" i="9"/>
  <c r="X360" i="9"/>
  <c r="X361" i="9"/>
  <c r="X362" i="9"/>
  <c r="X363" i="9"/>
  <c r="X364" i="9"/>
  <c r="X365" i="9"/>
  <c r="X366" i="9"/>
  <c r="X411" i="9"/>
  <c r="X412" i="9"/>
  <c r="X413" i="9"/>
  <c r="X414" i="9"/>
  <c r="X415" i="9"/>
  <c r="X416" i="9"/>
  <c r="X417" i="9"/>
  <c r="X418" i="9"/>
  <c r="X419" i="9"/>
  <c r="X420" i="9"/>
  <c r="X421" i="9"/>
  <c r="X422" i="9"/>
  <c r="X463" i="9"/>
  <c r="X464" i="9"/>
  <c r="X465" i="9"/>
  <c r="X466" i="9"/>
  <c r="X467" i="9"/>
  <c r="X468" i="9"/>
  <c r="X469" i="9"/>
  <c r="X496" i="9"/>
  <c r="X497" i="9"/>
  <c r="X498" i="9"/>
  <c r="X499" i="9"/>
  <c r="X470" i="9"/>
  <c r="X471" i="9"/>
  <c r="X472" i="9"/>
  <c r="X473" i="9"/>
  <c r="X500" i="9"/>
  <c r="X501" i="9"/>
  <c r="X502" i="9"/>
  <c r="X503" i="9"/>
  <c r="X504" i="9"/>
  <c r="X505" i="9"/>
  <c r="X506" i="9"/>
  <c r="X507" i="9"/>
  <c r="X508" i="9"/>
  <c r="X509" i="9"/>
  <c r="X510" i="9"/>
  <c r="X511" i="9"/>
  <c r="X520" i="9"/>
  <c r="X521" i="9"/>
  <c r="X522" i="9"/>
  <c r="X523" i="9"/>
  <c r="X536" i="9"/>
  <c r="X537" i="9"/>
  <c r="X538" i="9"/>
  <c r="X539" i="9"/>
  <c r="X540" i="9"/>
  <c r="X541" i="9"/>
  <c r="X542" i="9"/>
  <c r="X543" i="9"/>
  <c r="X677" i="9"/>
  <c r="X678" i="9"/>
  <c r="X679" i="9"/>
  <c r="X680" i="9"/>
  <c r="X620" i="9"/>
  <c r="X621" i="9"/>
  <c r="X622" i="9"/>
  <c r="X623" i="9"/>
  <c r="X681" i="9"/>
  <c r="X682" i="9"/>
  <c r="X683" i="9"/>
  <c r="X684" i="9"/>
  <c r="X685" i="9"/>
  <c r="X686" i="9"/>
  <c r="X687" i="9"/>
  <c r="X688" i="9"/>
  <c r="X38" i="9"/>
  <c r="X39" i="9"/>
  <c r="X40" i="9"/>
  <c r="X41" i="9"/>
  <c r="X206" i="9"/>
  <c r="X207" i="9"/>
  <c r="X208" i="9"/>
  <c r="X209" i="9"/>
  <c r="X222" i="9"/>
  <c r="X223" i="9"/>
  <c r="X224" i="9"/>
  <c r="X225" i="9"/>
  <c r="X254" i="9"/>
  <c r="X255" i="9"/>
  <c r="X256" i="9"/>
  <c r="X257" i="9"/>
  <c r="X274" i="9"/>
  <c r="X275" i="9"/>
  <c r="X276" i="9"/>
  <c r="X277" i="9"/>
  <c r="X327" i="9"/>
  <c r="X328" i="9"/>
  <c r="X329" i="9"/>
  <c r="X330" i="9"/>
  <c r="X367" i="9"/>
  <c r="X368" i="9"/>
  <c r="X369" i="9"/>
  <c r="X370" i="9"/>
  <c r="X544" i="9"/>
  <c r="X545" i="9"/>
  <c r="X546" i="9"/>
  <c r="X547" i="9"/>
  <c r="X636" i="9"/>
  <c r="X637" i="9"/>
  <c r="X638" i="9"/>
  <c r="X639" i="9"/>
  <c r="X689" i="9"/>
  <c r="X690" i="9"/>
  <c r="X691" i="9"/>
  <c r="X692" i="9"/>
  <c r="X10" i="9"/>
  <c r="X11" i="9"/>
  <c r="X12" i="9"/>
  <c r="X13" i="9"/>
  <c r="X42" i="9"/>
  <c r="X43" i="9"/>
  <c r="X44" i="9"/>
  <c r="X45" i="9"/>
  <c r="X178" i="9"/>
  <c r="X179" i="9"/>
  <c r="X180" i="9"/>
  <c r="X181" i="9"/>
  <c r="X278" i="9"/>
  <c r="X279" i="9"/>
  <c r="X280" i="9"/>
  <c r="X281" i="9"/>
  <c r="X299" i="9"/>
  <c r="X300" i="9"/>
  <c r="X301" i="9"/>
  <c r="X302" i="9"/>
  <c r="X431" i="9"/>
  <c r="X432" i="9"/>
  <c r="X433" i="9"/>
  <c r="X434" i="9"/>
  <c r="X439" i="9"/>
  <c r="X440" i="9"/>
  <c r="X441" i="9"/>
  <c r="X442" i="9"/>
  <c r="X512" i="9"/>
  <c r="X513" i="9"/>
  <c r="X514" i="9"/>
  <c r="X515" i="9"/>
  <c r="X548" i="9"/>
  <c r="X549" i="9"/>
  <c r="X550" i="9"/>
  <c r="X551" i="9"/>
  <c r="X14" i="9"/>
  <c r="X15" i="9"/>
  <c r="X16" i="9"/>
  <c r="X17" i="9"/>
  <c r="X331" i="9"/>
  <c r="X332" i="9"/>
  <c r="X333" i="9"/>
  <c r="X334" i="9"/>
  <c r="X552" i="9"/>
  <c r="X553" i="9"/>
  <c r="X554" i="9"/>
  <c r="X555" i="9"/>
  <c r="X644" i="9"/>
  <c r="X645" i="9"/>
  <c r="X646" i="9"/>
  <c r="X647" i="9"/>
  <c r="X6" i="9"/>
  <c r="X7" i="9"/>
  <c r="X8" i="9"/>
  <c r="X9" i="9"/>
  <c r="X182" i="9"/>
  <c r="X183" i="9"/>
  <c r="X184" i="9"/>
  <c r="X185" i="9"/>
  <c r="X202" i="9"/>
  <c r="X203" i="9"/>
  <c r="X204" i="9"/>
  <c r="X205" i="9"/>
  <c r="X210" i="9"/>
  <c r="X211" i="9"/>
  <c r="X212" i="9"/>
  <c r="X213" i="9"/>
  <c r="X234" i="9"/>
  <c r="X235" i="9"/>
  <c r="X236" i="9"/>
  <c r="X237" i="9"/>
  <c r="X250" i="9"/>
  <c r="X251" i="9"/>
  <c r="X252" i="9"/>
  <c r="X253" i="9"/>
  <c r="X258" i="9"/>
  <c r="X259" i="9"/>
  <c r="X260" i="9"/>
  <c r="X261" i="9"/>
  <c r="X282" i="9"/>
  <c r="X283" i="9"/>
  <c r="X284" i="9"/>
  <c r="X285" i="9"/>
  <c r="X286" i="9"/>
  <c r="X295" i="9"/>
  <c r="X296" i="9"/>
  <c r="X297" i="9"/>
  <c r="X298" i="9"/>
  <c r="X371" i="9"/>
  <c r="X372" i="9"/>
  <c r="X373" i="9"/>
  <c r="X374" i="9"/>
  <c r="X423" i="9"/>
  <c r="X424" i="9"/>
  <c r="X425" i="9"/>
  <c r="X426" i="9"/>
  <c r="X556" i="9"/>
  <c r="X557" i="9"/>
  <c r="X558" i="9"/>
  <c r="X559" i="9"/>
  <c r="X640" i="9"/>
  <c r="X641" i="9"/>
  <c r="X642" i="9"/>
  <c r="X643" i="9"/>
  <c r="X648" i="9"/>
  <c r="X649" i="9"/>
  <c r="X650" i="9"/>
  <c r="X651" i="9"/>
  <c r="X18" i="9"/>
  <c r="X19" i="9"/>
  <c r="X20" i="9"/>
  <c r="X21" i="9"/>
  <c r="X262" i="9"/>
  <c r="X263" i="9"/>
  <c r="X264" i="9"/>
  <c r="X265" i="9"/>
  <c r="X375" i="9"/>
  <c r="X376" i="9"/>
  <c r="X377" i="9"/>
  <c r="X378" i="9"/>
  <c r="X443" i="9"/>
  <c r="X444" i="9"/>
  <c r="X445" i="9"/>
  <c r="X446" i="9"/>
  <c r="X478" i="9"/>
  <c r="X479" i="9"/>
  <c r="X560" i="9"/>
  <c r="X561" i="9"/>
  <c r="X562" i="9"/>
  <c r="X563" i="9"/>
  <c r="X652" i="9"/>
  <c r="X653" i="9"/>
  <c r="X654" i="9"/>
  <c r="X655" i="9"/>
  <c r="X2" i="9"/>
  <c r="X3" i="9"/>
  <c r="X4" i="9"/>
  <c r="X5" i="9"/>
  <c r="X90" i="9"/>
  <c r="X91" i="9"/>
  <c r="X92" i="9"/>
  <c r="X93" i="9"/>
  <c r="X118" i="9"/>
  <c r="X119" i="9"/>
  <c r="X120" i="9"/>
  <c r="X121" i="9"/>
  <c r="X186" i="9"/>
  <c r="X187" i="9"/>
  <c r="X188" i="9"/>
  <c r="X189" i="9"/>
  <c r="X379" i="9"/>
  <c r="X380" i="9"/>
  <c r="X381" i="9"/>
  <c r="X382" i="9"/>
  <c r="X564" i="9"/>
  <c r="X565" i="9"/>
  <c r="X566" i="9"/>
  <c r="X567" i="9"/>
  <c r="X94" i="9"/>
  <c r="X95" i="9"/>
  <c r="X96" i="9"/>
  <c r="X97" i="9"/>
  <c r="X335" i="9"/>
  <c r="X336" i="9"/>
  <c r="X337" i="9"/>
  <c r="X338" i="9"/>
  <c r="X435" i="9"/>
  <c r="X436" i="9"/>
  <c r="X437" i="9"/>
  <c r="X438" i="9"/>
  <c r="X568" i="9"/>
  <c r="X569" i="9"/>
  <c r="X570" i="9"/>
  <c r="X571" i="9"/>
  <c r="X664" i="9"/>
  <c r="X665" i="9"/>
  <c r="X666" i="9"/>
  <c r="X667" i="9"/>
  <c r="X98" i="9"/>
  <c r="X99" i="9"/>
  <c r="X100" i="9"/>
  <c r="X101" i="9"/>
  <c r="X106" i="9"/>
  <c r="X107" i="9"/>
  <c r="X108" i="9"/>
  <c r="X109" i="9"/>
  <c r="X190" i="9"/>
  <c r="X191" i="9"/>
  <c r="X192" i="9"/>
  <c r="X193" i="9"/>
  <c r="X238" i="9"/>
  <c r="X239" i="9"/>
  <c r="X240" i="9"/>
  <c r="X241" i="9"/>
  <c r="X383" i="9"/>
  <c r="X384" i="9"/>
  <c r="X385" i="9"/>
  <c r="X386" i="9"/>
  <c r="X572" i="9"/>
  <c r="X573" i="9"/>
  <c r="X574" i="9"/>
  <c r="X575" i="9"/>
  <c r="X668" i="9"/>
  <c r="X669" i="9"/>
  <c r="X670" i="9"/>
  <c r="X671" i="9"/>
  <c r="X26" i="9"/>
  <c r="X27" i="9"/>
  <c r="X28" i="9"/>
  <c r="X29" i="9"/>
  <c r="X474" i="9"/>
  <c r="X475" i="9"/>
  <c r="X476" i="9"/>
  <c r="X477" i="9"/>
  <c r="X576" i="9"/>
  <c r="X577" i="9"/>
  <c r="X578" i="9"/>
  <c r="X579" i="9"/>
  <c r="X693" i="9"/>
  <c r="X694" i="9"/>
  <c r="X695" i="9"/>
  <c r="X696" i="9"/>
  <c r="X110" i="9"/>
  <c r="X111" i="9"/>
  <c r="X112" i="9"/>
  <c r="X113" i="9"/>
  <c r="X194" i="9"/>
  <c r="X195" i="9"/>
  <c r="X196" i="9"/>
  <c r="X197" i="9"/>
  <c r="X580" i="9"/>
  <c r="X581" i="9"/>
  <c r="X582" i="9"/>
  <c r="X583" i="9"/>
  <c r="X214" i="9"/>
  <c r="X215" i="9"/>
  <c r="X216" i="9"/>
  <c r="X217" i="9"/>
  <c r="X307" i="9"/>
  <c r="X308" i="9"/>
  <c r="X309" i="9"/>
  <c r="X310" i="9"/>
  <c r="X343" i="9"/>
  <c r="X344" i="9"/>
  <c r="X345" i="9"/>
  <c r="X346" i="9"/>
  <c r="X387" i="9"/>
  <c r="X388" i="9"/>
  <c r="X389" i="9"/>
  <c r="X390" i="9"/>
  <c r="X672" i="9"/>
  <c r="X30" i="9"/>
  <c r="X31" i="9"/>
  <c r="X32" i="9"/>
  <c r="X33" i="9"/>
  <c r="X218" i="9"/>
  <c r="X219" i="9"/>
  <c r="X220" i="9"/>
  <c r="X221" i="9"/>
  <c r="X347" i="9"/>
  <c r="X348" i="9"/>
  <c r="X349" i="9"/>
  <c r="X350" i="9"/>
  <c r="X391" i="9"/>
  <c r="X392" i="9"/>
  <c r="X393" i="9"/>
  <c r="X394" i="9"/>
  <c r="X584" i="9"/>
  <c r="X585" i="9"/>
  <c r="X586" i="9"/>
  <c r="X587" i="9"/>
  <c r="X697" i="9"/>
  <c r="X698" i="9"/>
  <c r="X699" i="9"/>
  <c r="X700" i="9"/>
  <c r="X122" i="9"/>
  <c r="X123" i="9"/>
  <c r="X124" i="9"/>
  <c r="X125" i="9"/>
  <c r="X588" i="9"/>
  <c r="X589" i="9"/>
  <c r="X590" i="9"/>
  <c r="X591" i="9"/>
  <c r="X624" i="9"/>
  <c r="X625" i="9"/>
  <c r="X626" i="9"/>
  <c r="X627" i="9"/>
  <c r="X126" i="9"/>
  <c r="X127" i="9"/>
  <c r="X128" i="9"/>
  <c r="X129" i="9"/>
  <c r="X395" i="9"/>
  <c r="X396" i="9"/>
  <c r="X397" i="9"/>
  <c r="X398" i="9"/>
  <c r="X592" i="9"/>
  <c r="X593" i="9"/>
  <c r="X594" i="9"/>
  <c r="X595" i="9"/>
  <c r="X628" i="9"/>
  <c r="X629" i="9"/>
  <c r="X630" i="9"/>
  <c r="X631" i="9"/>
  <c r="X34" i="9"/>
  <c r="X35" i="9"/>
  <c r="X36" i="9"/>
  <c r="X37" i="9"/>
  <c r="X102" i="9"/>
  <c r="X103" i="9"/>
  <c r="X104" i="9"/>
  <c r="X105" i="9"/>
  <c r="X130" i="9"/>
  <c r="X131" i="9"/>
  <c r="X132" i="9"/>
  <c r="X133" i="9"/>
  <c r="X339" i="9"/>
  <c r="X340" i="9"/>
  <c r="X341" i="9"/>
  <c r="X342" i="9"/>
  <c r="X524" i="9"/>
  <c r="X525" i="9"/>
  <c r="X526" i="9"/>
  <c r="X527" i="9"/>
  <c r="X596" i="9"/>
  <c r="X597" i="9"/>
  <c r="X598" i="9"/>
  <c r="X599" i="9"/>
  <c r="X632" i="9"/>
  <c r="X633" i="9"/>
  <c r="X634" i="9"/>
  <c r="X635" i="9"/>
  <c r="X266" i="9"/>
  <c r="X267" i="9"/>
  <c r="X268" i="9"/>
  <c r="X269" i="9"/>
  <c r="X150" i="9"/>
  <c r="X151" i="9"/>
  <c r="X152" i="9"/>
  <c r="X153" i="9"/>
  <c r="X399" i="9"/>
  <c r="X400" i="9"/>
  <c r="X401" i="9"/>
  <c r="X402" i="9"/>
  <c r="X600" i="9"/>
  <c r="X601" i="9"/>
  <c r="X602" i="9"/>
  <c r="X603" i="9"/>
  <c r="X46" i="9"/>
  <c r="X47" i="9"/>
  <c r="X48" i="9"/>
  <c r="X49" i="9"/>
  <c r="X134" i="9"/>
  <c r="X135" i="9"/>
  <c r="X136" i="9"/>
  <c r="X137" i="9"/>
  <c r="X303" i="9"/>
  <c r="X304" i="9"/>
  <c r="X305" i="9"/>
  <c r="X306" i="9"/>
  <c r="X311" i="9"/>
  <c r="X312" i="9"/>
  <c r="X313" i="9"/>
  <c r="X314" i="9"/>
  <c r="X403" i="9"/>
  <c r="X404" i="9"/>
  <c r="X405" i="9"/>
  <c r="X406" i="9"/>
  <c r="X138" i="9"/>
  <c r="X139" i="9"/>
  <c r="X140" i="9"/>
  <c r="X141" i="9"/>
  <c r="X242" i="9"/>
  <c r="X243" i="9"/>
  <c r="X244" i="9"/>
  <c r="X245" i="9"/>
  <c r="X315" i="9"/>
  <c r="X316" i="9"/>
  <c r="X317" i="9"/>
  <c r="X318" i="9"/>
  <c r="X604" i="9"/>
  <c r="X605" i="9"/>
  <c r="X606" i="9"/>
  <c r="X607" i="9"/>
  <c r="X270" i="9"/>
  <c r="X271" i="9"/>
  <c r="X272" i="9"/>
  <c r="X273" i="9"/>
  <c r="X50" i="9"/>
  <c r="X51" i="9"/>
  <c r="X52" i="9"/>
  <c r="X53" i="9"/>
  <c r="X142" i="9"/>
  <c r="X143" i="9"/>
  <c r="X144" i="9"/>
  <c r="X145" i="9"/>
  <c r="X319" i="9"/>
  <c r="X320" i="9"/>
  <c r="X321" i="9"/>
  <c r="X322" i="9"/>
  <c r="X608" i="9"/>
  <c r="X609" i="9"/>
  <c r="X610" i="9"/>
  <c r="X611" i="9"/>
  <c r="X146" i="9"/>
  <c r="X147" i="9"/>
  <c r="X148" i="9"/>
  <c r="X149" i="9"/>
  <c r="X246" i="9"/>
  <c r="X247" i="9"/>
  <c r="X248" i="9"/>
  <c r="X249" i="9"/>
  <c r="X323" i="9"/>
  <c r="X324" i="9"/>
  <c r="X325" i="9"/>
  <c r="X326" i="9"/>
  <c r="X351" i="9"/>
  <c r="X352" i="9"/>
  <c r="X353" i="9"/>
  <c r="X354" i="9"/>
  <c r="X407" i="9"/>
  <c r="X408" i="9"/>
  <c r="X409" i="9"/>
  <c r="X410" i="9"/>
  <c r="X612" i="9"/>
  <c r="X613" i="9"/>
  <c r="X614" i="9"/>
  <c r="X615" i="9"/>
  <c r="X54" i="9"/>
  <c r="W55" i="9"/>
  <c r="W56" i="9"/>
  <c r="W57" i="9"/>
  <c r="W451" i="9"/>
  <c r="W452" i="9"/>
  <c r="W453" i="9"/>
  <c r="W454" i="9"/>
  <c r="W528" i="9"/>
  <c r="W529" i="9"/>
  <c r="W530" i="9"/>
  <c r="W531" i="9"/>
  <c r="W673" i="9"/>
  <c r="W674" i="9"/>
  <c r="W675" i="9"/>
  <c r="W676" i="9"/>
  <c r="W58" i="9"/>
  <c r="W59" i="9"/>
  <c r="W60" i="9"/>
  <c r="W61" i="9"/>
  <c r="W287" i="9"/>
  <c r="W288" i="9"/>
  <c r="W289" i="9"/>
  <c r="W290" i="9"/>
  <c r="W480" i="9"/>
  <c r="W481" i="9"/>
  <c r="W482" i="9"/>
  <c r="W483" i="9"/>
  <c r="W532" i="9"/>
  <c r="W533" i="9"/>
  <c r="W534" i="9"/>
  <c r="W535" i="9"/>
  <c r="W656" i="9"/>
  <c r="W657" i="9"/>
  <c r="W658" i="9"/>
  <c r="W659" i="9"/>
  <c r="W62" i="9"/>
  <c r="W63" i="9"/>
  <c r="W64" i="9"/>
  <c r="W65" i="9"/>
  <c r="W198" i="9"/>
  <c r="W199" i="9"/>
  <c r="W200" i="9"/>
  <c r="W201" i="9"/>
  <c r="W226" i="9"/>
  <c r="W227" i="9"/>
  <c r="W228" i="9"/>
  <c r="W229" i="9"/>
  <c r="W291" i="9"/>
  <c r="W292" i="9"/>
  <c r="W293" i="9"/>
  <c r="W294" i="9"/>
  <c r="W484" i="9"/>
  <c r="W485" i="9"/>
  <c r="W486" i="9"/>
  <c r="W487" i="9"/>
  <c r="W660" i="9"/>
  <c r="W661" i="9"/>
  <c r="W662" i="9"/>
  <c r="W663" i="9"/>
  <c r="W66" i="9"/>
  <c r="W67" i="9"/>
  <c r="W68" i="9"/>
  <c r="W69" i="9"/>
  <c r="W230" i="9"/>
  <c r="W231" i="9"/>
  <c r="W232" i="9"/>
  <c r="W233" i="9"/>
  <c r="W488" i="9"/>
  <c r="W489" i="9"/>
  <c r="W490" i="9"/>
  <c r="W491" i="9"/>
  <c r="W455" i="9"/>
  <c r="W456" i="9"/>
  <c r="W457" i="9"/>
  <c r="W458" i="9"/>
  <c r="W70" i="9"/>
  <c r="W71" i="9"/>
  <c r="W72" i="9"/>
  <c r="W73" i="9"/>
  <c r="W427" i="9"/>
  <c r="W428" i="9"/>
  <c r="W429" i="9"/>
  <c r="W430" i="9"/>
  <c r="W447" i="9"/>
  <c r="W448" i="9"/>
  <c r="W449" i="9"/>
  <c r="W450" i="9"/>
  <c r="W459" i="9"/>
  <c r="W460" i="9"/>
  <c r="W461" i="9"/>
  <c r="W462" i="9"/>
  <c r="W492" i="9"/>
  <c r="W493" i="9"/>
  <c r="W494" i="9"/>
  <c r="W495" i="9"/>
  <c r="W516" i="9"/>
  <c r="W517" i="9"/>
  <c r="W518" i="9"/>
  <c r="W519" i="9"/>
  <c r="W616" i="9"/>
  <c r="W617" i="9"/>
  <c r="W618" i="9"/>
  <c r="W619" i="9"/>
  <c r="W22" i="9"/>
  <c r="W23" i="9"/>
  <c r="W24" i="9"/>
  <c r="W25" i="9"/>
  <c r="W74" i="9"/>
  <c r="W75" i="9"/>
  <c r="W76" i="9"/>
  <c r="W77" i="9"/>
  <c r="W78" i="9"/>
  <c r="W79" i="9"/>
  <c r="W80" i="9"/>
  <c r="W81" i="9"/>
  <c r="W82" i="9"/>
  <c r="W83" i="9"/>
  <c r="W84" i="9"/>
  <c r="W85" i="9"/>
  <c r="W86" i="9"/>
  <c r="W87" i="9"/>
  <c r="W88" i="9"/>
  <c r="W89" i="9"/>
  <c r="W114" i="9"/>
  <c r="W115" i="9"/>
  <c r="W116" i="9"/>
  <c r="W117" i="9"/>
  <c r="W154" i="9"/>
  <c r="W155" i="9"/>
  <c r="W156" i="9"/>
  <c r="W157" i="9"/>
  <c r="W158" i="9"/>
  <c r="W159" i="9"/>
  <c r="W160" i="9"/>
  <c r="W161" i="9"/>
  <c r="W162" i="9"/>
  <c r="W163" i="9"/>
  <c r="W164" i="9"/>
  <c r="W165" i="9"/>
  <c r="W169" i="9"/>
  <c r="W170" i="9"/>
  <c r="W171" i="9"/>
  <c r="W172" i="9"/>
  <c r="W166" i="9"/>
  <c r="W167" i="9"/>
  <c r="W168" i="9"/>
  <c r="W173" i="9"/>
  <c r="W174" i="9"/>
  <c r="W175" i="9"/>
  <c r="W176" i="9"/>
  <c r="W177" i="9"/>
  <c r="W355" i="9"/>
  <c r="W356" i="9"/>
  <c r="W357" i="9"/>
  <c r="W358" i="9"/>
  <c r="W359" i="9"/>
  <c r="W360" i="9"/>
  <c r="W361" i="9"/>
  <c r="W362" i="9"/>
  <c r="W363" i="9"/>
  <c r="W364" i="9"/>
  <c r="W365" i="9"/>
  <c r="W366" i="9"/>
  <c r="W411" i="9"/>
  <c r="W412" i="9"/>
  <c r="W413" i="9"/>
  <c r="W414" i="9"/>
  <c r="W415" i="9"/>
  <c r="W416" i="9"/>
  <c r="W417" i="9"/>
  <c r="W418" i="9"/>
  <c r="W419" i="9"/>
  <c r="W420" i="9"/>
  <c r="W421" i="9"/>
  <c r="W422" i="9"/>
  <c r="W463" i="9"/>
  <c r="W464" i="9"/>
  <c r="W465" i="9"/>
  <c r="W466" i="9"/>
  <c r="W467" i="9"/>
  <c r="W468" i="9"/>
  <c r="W469" i="9"/>
  <c r="W496" i="9"/>
  <c r="W497" i="9"/>
  <c r="W498" i="9"/>
  <c r="W499" i="9"/>
  <c r="W470" i="9"/>
  <c r="W471" i="9"/>
  <c r="W472" i="9"/>
  <c r="W473" i="9"/>
  <c r="W500" i="9"/>
  <c r="W501" i="9"/>
  <c r="W502" i="9"/>
  <c r="W503" i="9"/>
  <c r="W504" i="9"/>
  <c r="W505" i="9"/>
  <c r="W506" i="9"/>
  <c r="W507" i="9"/>
  <c r="W508" i="9"/>
  <c r="W509" i="9"/>
  <c r="W510" i="9"/>
  <c r="W511" i="9"/>
  <c r="W520" i="9"/>
  <c r="W521" i="9"/>
  <c r="W522" i="9"/>
  <c r="W523" i="9"/>
  <c r="W536" i="9"/>
  <c r="W537" i="9"/>
  <c r="W538" i="9"/>
  <c r="W539" i="9"/>
  <c r="W540" i="9"/>
  <c r="W541" i="9"/>
  <c r="W542" i="9"/>
  <c r="W543" i="9"/>
  <c r="W677" i="9"/>
  <c r="W678" i="9"/>
  <c r="W679" i="9"/>
  <c r="W680" i="9"/>
  <c r="W620" i="9"/>
  <c r="W621" i="9"/>
  <c r="W622" i="9"/>
  <c r="W623" i="9"/>
  <c r="W681" i="9"/>
  <c r="W682" i="9"/>
  <c r="W683" i="9"/>
  <c r="W684" i="9"/>
  <c r="W685" i="9"/>
  <c r="W686" i="9"/>
  <c r="W687" i="9"/>
  <c r="W688" i="9"/>
  <c r="W38" i="9"/>
  <c r="W39" i="9"/>
  <c r="W40" i="9"/>
  <c r="W41" i="9"/>
  <c r="W206" i="9"/>
  <c r="W207" i="9"/>
  <c r="W208" i="9"/>
  <c r="W209" i="9"/>
  <c r="W222" i="9"/>
  <c r="W223" i="9"/>
  <c r="W224" i="9"/>
  <c r="W225" i="9"/>
  <c r="W254" i="9"/>
  <c r="W255" i="9"/>
  <c r="W256" i="9"/>
  <c r="W257" i="9"/>
  <c r="W274" i="9"/>
  <c r="W275" i="9"/>
  <c r="W276" i="9"/>
  <c r="W277" i="9"/>
  <c r="W327" i="9"/>
  <c r="W328" i="9"/>
  <c r="W329" i="9"/>
  <c r="W330" i="9"/>
  <c r="W367" i="9"/>
  <c r="W368" i="9"/>
  <c r="W369" i="9"/>
  <c r="W370" i="9"/>
  <c r="W544" i="9"/>
  <c r="W545" i="9"/>
  <c r="W546" i="9"/>
  <c r="W547" i="9"/>
  <c r="W636" i="9"/>
  <c r="W637" i="9"/>
  <c r="W638" i="9"/>
  <c r="W639" i="9"/>
  <c r="W689" i="9"/>
  <c r="W690" i="9"/>
  <c r="W691" i="9"/>
  <c r="W692" i="9"/>
  <c r="W10" i="9"/>
  <c r="W11" i="9"/>
  <c r="W12" i="9"/>
  <c r="W13" i="9"/>
  <c r="W42" i="9"/>
  <c r="W43" i="9"/>
  <c r="W44" i="9"/>
  <c r="W45" i="9"/>
  <c r="W178" i="9"/>
  <c r="W179" i="9"/>
  <c r="W180" i="9"/>
  <c r="W181" i="9"/>
  <c r="W278" i="9"/>
  <c r="W279" i="9"/>
  <c r="W280" i="9"/>
  <c r="W281" i="9"/>
  <c r="W299" i="9"/>
  <c r="W300" i="9"/>
  <c r="W301" i="9"/>
  <c r="W302" i="9"/>
  <c r="W431" i="9"/>
  <c r="W432" i="9"/>
  <c r="W433" i="9"/>
  <c r="W434" i="9"/>
  <c r="W439" i="9"/>
  <c r="W440" i="9"/>
  <c r="W441" i="9"/>
  <c r="W442" i="9"/>
  <c r="W512" i="9"/>
  <c r="W513" i="9"/>
  <c r="W514" i="9"/>
  <c r="W515" i="9"/>
  <c r="W548" i="9"/>
  <c r="W549" i="9"/>
  <c r="W550" i="9"/>
  <c r="W551" i="9"/>
  <c r="W14" i="9"/>
  <c r="W15" i="9"/>
  <c r="W16" i="9"/>
  <c r="W17" i="9"/>
  <c r="W331" i="9"/>
  <c r="W332" i="9"/>
  <c r="W333" i="9"/>
  <c r="W334" i="9"/>
  <c r="W552" i="9"/>
  <c r="W553" i="9"/>
  <c r="W554" i="9"/>
  <c r="W555" i="9"/>
  <c r="W644" i="9"/>
  <c r="W645" i="9"/>
  <c r="W646" i="9"/>
  <c r="W647" i="9"/>
  <c r="W6" i="9"/>
  <c r="W7" i="9"/>
  <c r="W8" i="9"/>
  <c r="W9" i="9"/>
  <c r="W182" i="9"/>
  <c r="W183" i="9"/>
  <c r="W184" i="9"/>
  <c r="W185" i="9"/>
  <c r="W202" i="9"/>
  <c r="W203" i="9"/>
  <c r="W204" i="9"/>
  <c r="W205" i="9"/>
  <c r="W210" i="9"/>
  <c r="W211" i="9"/>
  <c r="W212" i="9"/>
  <c r="W213" i="9"/>
  <c r="W234" i="9"/>
  <c r="W235" i="9"/>
  <c r="W236" i="9"/>
  <c r="W237" i="9"/>
  <c r="W250" i="9"/>
  <c r="W251" i="9"/>
  <c r="W252" i="9"/>
  <c r="W253" i="9"/>
  <c r="W258" i="9"/>
  <c r="W259" i="9"/>
  <c r="W260" i="9"/>
  <c r="W261" i="9"/>
  <c r="W282" i="9"/>
  <c r="W283" i="9"/>
  <c r="W284" i="9"/>
  <c r="W285" i="9"/>
  <c r="W286" i="9"/>
  <c r="W295" i="9"/>
  <c r="W296" i="9"/>
  <c r="W297" i="9"/>
  <c r="W298" i="9"/>
  <c r="W371" i="9"/>
  <c r="W372" i="9"/>
  <c r="W373" i="9"/>
  <c r="W374" i="9"/>
  <c r="W423" i="9"/>
  <c r="W424" i="9"/>
  <c r="W425" i="9"/>
  <c r="W426" i="9"/>
  <c r="W556" i="9"/>
  <c r="W557" i="9"/>
  <c r="W558" i="9"/>
  <c r="W559" i="9"/>
  <c r="W640" i="9"/>
  <c r="W641" i="9"/>
  <c r="W642" i="9"/>
  <c r="W643" i="9"/>
  <c r="W648" i="9"/>
  <c r="W649" i="9"/>
  <c r="W650" i="9"/>
  <c r="W651" i="9"/>
  <c r="W18" i="9"/>
  <c r="W19" i="9"/>
  <c r="W20" i="9"/>
  <c r="W21" i="9"/>
  <c r="W262" i="9"/>
  <c r="W263" i="9"/>
  <c r="W264" i="9"/>
  <c r="W265" i="9"/>
  <c r="W375" i="9"/>
  <c r="W376" i="9"/>
  <c r="W377" i="9"/>
  <c r="W378" i="9"/>
  <c r="W443" i="9"/>
  <c r="W444" i="9"/>
  <c r="W445" i="9"/>
  <c r="W446" i="9"/>
  <c r="W478" i="9"/>
  <c r="W479" i="9"/>
  <c r="W560" i="9"/>
  <c r="W561" i="9"/>
  <c r="W562" i="9"/>
  <c r="W563" i="9"/>
  <c r="W652" i="9"/>
  <c r="W653" i="9"/>
  <c r="W654" i="9"/>
  <c r="W655" i="9"/>
  <c r="W2" i="9"/>
  <c r="W3" i="9"/>
  <c r="W4" i="9"/>
  <c r="W5" i="9"/>
  <c r="W90" i="9"/>
  <c r="W91" i="9"/>
  <c r="W92" i="9"/>
  <c r="W93" i="9"/>
  <c r="W118" i="9"/>
  <c r="W119" i="9"/>
  <c r="W120" i="9"/>
  <c r="W121" i="9"/>
  <c r="W186" i="9"/>
  <c r="W187" i="9"/>
  <c r="W188" i="9"/>
  <c r="W189" i="9"/>
  <c r="W379" i="9"/>
  <c r="W380" i="9"/>
  <c r="W381" i="9"/>
  <c r="W382" i="9"/>
  <c r="W564" i="9"/>
  <c r="W565" i="9"/>
  <c r="W566" i="9"/>
  <c r="W567" i="9"/>
  <c r="W94" i="9"/>
  <c r="W95" i="9"/>
  <c r="W96" i="9"/>
  <c r="W97" i="9"/>
  <c r="W335" i="9"/>
  <c r="W336" i="9"/>
  <c r="W337" i="9"/>
  <c r="W338" i="9"/>
  <c r="W435" i="9"/>
  <c r="W436" i="9"/>
  <c r="W437" i="9"/>
  <c r="W438" i="9"/>
  <c r="W568" i="9"/>
  <c r="W569" i="9"/>
  <c r="W570" i="9"/>
  <c r="W571" i="9"/>
  <c r="W664" i="9"/>
  <c r="W665" i="9"/>
  <c r="W666" i="9"/>
  <c r="W667" i="9"/>
  <c r="W98" i="9"/>
  <c r="W99" i="9"/>
  <c r="W100" i="9"/>
  <c r="W101" i="9"/>
  <c r="W106" i="9"/>
  <c r="W107" i="9"/>
  <c r="W108" i="9"/>
  <c r="W109" i="9"/>
  <c r="W190" i="9"/>
  <c r="W191" i="9"/>
  <c r="W192" i="9"/>
  <c r="W193" i="9"/>
  <c r="W238" i="9"/>
  <c r="W239" i="9"/>
  <c r="W240" i="9"/>
  <c r="W241" i="9"/>
  <c r="W383" i="9"/>
  <c r="W384" i="9"/>
  <c r="W385" i="9"/>
  <c r="W386" i="9"/>
  <c r="W572" i="9"/>
  <c r="W573" i="9"/>
  <c r="W574" i="9"/>
  <c r="W575" i="9"/>
  <c r="W668" i="9"/>
  <c r="W669" i="9"/>
  <c r="W670" i="9"/>
  <c r="W671" i="9"/>
  <c r="W26" i="9"/>
  <c r="W27" i="9"/>
  <c r="W28" i="9"/>
  <c r="W29" i="9"/>
  <c r="W474" i="9"/>
  <c r="W475" i="9"/>
  <c r="W476" i="9"/>
  <c r="W477" i="9"/>
  <c r="W576" i="9"/>
  <c r="W577" i="9"/>
  <c r="W578" i="9"/>
  <c r="W579" i="9"/>
  <c r="W693" i="9"/>
  <c r="W694" i="9"/>
  <c r="W695" i="9"/>
  <c r="W696" i="9"/>
  <c r="W110" i="9"/>
  <c r="W111" i="9"/>
  <c r="W112" i="9"/>
  <c r="W113" i="9"/>
  <c r="W194" i="9"/>
  <c r="W195" i="9"/>
  <c r="W196" i="9"/>
  <c r="W197" i="9"/>
  <c r="W580" i="9"/>
  <c r="W581" i="9"/>
  <c r="W582" i="9"/>
  <c r="W583" i="9"/>
  <c r="W214" i="9"/>
  <c r="W215" i="9"/>
  <c r="W216" i="9"/>
  <c r="W217" i="9"/>
  <c r="W307" i="9"/>
  <c r="W308" i="9"/>
  <c r="W309" i="9"/>
  <c r="W310" i="9"/>
  <c r="W343" i="9"/>
  <c r="W344" i="9"/>
  <c r="W345" i="9"/>
  <c r="W346" i="9"/>
  <c r="W387" i="9"/>
  <c r="W388" i="9"/>
  <c r="W389" i="9"/>
  <c r="W390" i="9"/>
  <c r="W672" i="9"/>
  <c r="W30" i="9"/>
  <c r="W31" i="9"/>
  <c r="W32" i="9"/>
  <c r="W33" i="9"/>
  <c r="W218" i="9"/>
  <c r="W219" i="9"/>
  <c r="W220" i="9"/>
  <c r="W221" i="9"/>
  <c r="W347" i="9"/>
  <c r="W348" i="9"/>
  <c r="W349" i="9"/>
  <c r="W350" i="9"/>
  <c r="W391" i="9"/>
  <c r="W392" i="9"/>
  <c r="W393" i="9"/>
  <c r="W394" i="9"/>
  <c r="W584" i="9"/>
  <c r="W585" i="9"/>
  <c r="W586" i="9"/>
  <c r="W587" i="9"/>
  <c r="W697" i="9"/>
  <c r="W698" i="9"/>
  <c r="W699" i="9"/>
  <c r="W700" i="9"/>
  <c r="W122" i="9"/>
  <c r="W123" i="9"/>
  <c r="W124" i="9"/>
  <c r="W125" i="9"/>
  <c r="W588" i="9"/>
  <c r="W589" i="9"/>
  <c r="W590" i="9"/>
  <c r="W591" i="9"/>
  <c r="W624" i="9"/>
  <c r="W625" i="9"/>
  <c r="W626" i="9"/>
  <c r="W627" i="9"/>
  <c r="W126" i="9"/>
  <c r="W127" i="9"/>
  <c r="W128" i="9"/>
  <c r="W129" i="9"/>
  <c r="W395" i="9"/>
  <c r="W396" i="9"/>
  <c r="W397" i="9"/>
  <c r="W398" i="9"/>
  <c r="W592" i="9"/>
  <c r="W593" i="9"/>
  <c r="W594" i="9"/>
  <c r="W595" i="9"/>
  <c r="W628" i="9"/>
  <c r="W629" i="9"/>
  <c r="W630" i="9"/>
  <c r="W631" i="9"/>
  <c r="W34" i="9"/>
  <c r="W35" i="9"/>
  <c r="W36" i="9"/>
  <c r="W37" i="9"/>
  <c r="W102" i="9"/>
  <c r="W103" i="9"/>
  <c r="W104" i="9"/>
  <c r="W105" i="9"/>
  <c r="W130" i="9"/>
  <c r="W131" i="9"/>
  <c r="W132" i="9"/>
  <c r="W133" i="9"/>
  <c r="W339" i="9"/>
  <c r="W340" i="9"/>
  <c r="W341" i="9"/>
  <c r="W342" i="9"/>
  <c r="W524" i="9"/>
  <c r="W525" i="9"/>
  <c r="W526" i="9"/>
  <c r="W527" i="9"/>
  <c r="W596" i="9"/>
  <c r="W597" i="9"/>
  <c r="W598" i="9"/>
  <c r="W599" i="9"/>
  <c r="W632" i="9"/>
  <c r="W633" i="9"/>
  <c r="W634" i="9"/>
  <c r="W635" i="9"/>
  <c r="W266" i="9"/>
  <c r="W267" i="9"/>
  <c r="W268" i="9"/>
  <c r="W269" i="9"/>
  <c r="W150" i="9"/>
  <c r="W151" i="9"/>
  <c r="W152" i="9"/>
  <c r="W153" i="9"/>
  <c r="W399" i="9"/>
  <c r="W400" i="9"/>
  <c r="W401" i="9"/>
  <c r="W402" i="9"/>
  <c r="W600" i="9"/>
  <c r="W601" i="9"/>
  <c r="W602" i="9"/>
  <c r="W603" i="9"/>
  <c r="W46" i="9"/>
  <c r="W47" i="9"/>
  <c r="W48" i="9"/>
  <c r="W49" i="9"/>
  <c r="W134" i="9"/>
  <c r="W135" i="9"/>
  <c r="W136" i="9"/>
  <c r="W137" i="9"/>
  <c r="W303" i="9"/>
  <c r="W304" i="9"/>
  <c r="W305" i="9"/>
  <c r="W306" i="9"/>
  <c r="W311" i="9"/>
  <c r="W312" i="9"/>
  <c r="W313" i="9"/>
  <c r="W314" i="9"/>
  <c r="W403" i="9"/>
  <c r="W404" i="9"/>
  <c r="W405" i="9"/>
  <c r="W406" i="9"/>
  <c r="W138" i="9"/>
  <c r="W139" i="9"/>
  <c r="W140" i="9"/>
  <c r="W141" i="9"/>
  <c r="W242" i="9"/>
  <c r="W243" i="9"/>
  <c r="W244" i="9"/>
  <c r="W245" i="9"/>
  <c r="W315" i="9"/>
  <c r="W316" i="9"/>
  <c r="W317" i="9"/>
  <c r="W318" i="9"/>
  <c r="W604" i="9"/>
  <c r="W605" i="9"/>
  <c r="W606" i="9"/>
  <c r="W607" i="9"/>
  <c r="W270" i="9"/>
  <c r="W271" i="9"/>
  <c r="W272" i="9"/>
  <c r="W273" i="9"/>
  <c r="W50" i="9"/>
  <c r="W51" i="9"/>
  <c r="W52" i="9"/>
  <c r="W53" i="9"/>
  <c r="W142" i="9"/>
  <c r="W143" i="9"/>
  <c r="W144" i="9"/>
  <c r="W145" i="9"/>
  <c r="W319" i="9"/>
  <c r="W320" i="9"/>
  <c r="W321" i="9"/>
  <c r="W322" i="9"/>
  <c r="W608" i="9"/>
  <c r="W609" i="9"/>
  <c r="W610" i="9"/>
  <c r="W611" i="9"/>
  <c r="W146" i="9"/>
  <c r="W147" i="9"/>
  <c r="W148" i="9"/>
  <c r="W149" i="9"/>
  <c r="W246" i="9"/>
  <c r="W247" i="9"/>
  <c r="W248" i="9"/>
  <c r="W249" i="9"/>
  <c r="W323" i="9"/>
  <c r="W324" i="9"/>
  <c r="W325" i="9"/>
  <c r="W326" i="9"/>
  <c r="W351" i="9"/>
  <c r="W352" i="9"/>
  <c r="W353" i="9"/>
  <c r="W354" i="9"/>
  <c r="W407" i="9"/>
  <c r="W408" i="9"/>
  <c r="W409" i="9"/>
  <c r="W410" i="9"/>
  <c r="W612" i="9"/>
  <c r="W613" i="9"/>
  <c r="W614" i="9"/>
  <c r="W615" i="9"/>
  <c r="W54" i="9"/>
  <c r="R55" i="9"/>
  <c r="R56" i="9"/>
  <c r="R57" i="9"/>
  <c r="R451" i="9"/>
  <c r="R452" i="9"/>
  <c r="R453" i="9"/>
  <c r="R454" i="9"/>
  <c r="R528" i="9"/>
  <c r="R529" i="9"/>
  <c r="R530" i="9"/>
  <c r="R531" i="9"/>
  <c r="R673" i="9"/>
  <c r="R674" i="9"/>
  <c r="R675" i="9"/>
  <c r="R676" i="9"/>
  <c r="R58" i="9"/>
  <c r="R59" i="9"/>
  <c r="R60" i="9"/>
  <c r="R61" i="9"/>
  <c r="R287" i="9"/>
  <c r="R288" i="9"/>
  <c r="R289" i="9"/>
  <c r="R290" i="9"/>
  <c r="R480" i="9"/>
  <c r="R481" i="9"/>
  <c r="R482" i="9"/>
  <c r="R483" i="9"/>
  <c r="R532" i="9"/>
  <c r="R533" i="9"/>
  <c r="R534" i="9"/>
  <c r="R535" i="9"/>
  <c r="R656" i="9"/>
  <c r="R657" i="9"/>
  <c r="R658" i="9"/>
  <c r="R659" i="9"/>
  <c r="R62" i="9"/>
  <c r="R63" i="9"/>
  <c r="R64" i="9"/>
  <c r="R65" i="9"/>
  <c r="R198" i="9"/>
  <c r="R199" i="9"/>
  <c r="R200" i="9"/>
  <c r="R201" i="9"/>
  <c r="R226" i="9"/>
  <c r="R227" i="9"/>
  <c r="R228" i="9"/>
  <c r="R229" i="9"/>
  <c r="R291" i="9"/>
  <c r="R292" i="9"/>
  <c r="R293" i="9"/>
  <c r="R294" i="9"/>
  <c r="R484" i="9"/>
  <c r="R485" i="9"/>
  <c r="R486" i="9"/>
  <c r="R487" i="9"/>
  <c r="R660" i="9"/>
  <c r="R661" i="9"/>
  <c r="R662" i="9"/>
  <c r="R663" i="9"/>
  <c r="R66" i="9"/>
  <c r="R67" i="9"/>
  <c r="R68" i="9"/>
  <c r="R69" i="9"/>
  <c r="R230" i="9"/>
  <c r="R231" i="9"/>
  <c r="R232" i="9"/>
  <c r="R233" i="9"/>
  <c r="R488" i="9"/>
  <c r="R489" i="9"/>
  <c r="R490" i="9"/>
  <c r="R491" i="9"/>
  <c r="R455" i="9"/>
  <c r="R456" i="9"/>
  <c r="R457" i="9"/>
  <c r="R458" i="9"/>
  <c r="R70" i="9"/>
  <c r="R71" i="9"/>
  <c r="R72" i="9"/>
  <c r="R73" i="9"/>
  <c r="R427" i="9"/>
  <c r="R428" i="9"/>
  <c r="R429" i="9"/>
  <c r="R430" i="9"/>
  <c r="R447" i="9"/>
  <c r="R448" i="9"/>
  <c r="R449" i="9"/>
  <c r="R450" i="9"/>
  <c r="R459" i="9"/>
  <c r="R460" i="9"/>
  <c r="R461" i="9"/>
  <c r="R462" i="9"/>
  <c r="R492" i="9"/>
  <c r="R493" i="9"/>
  <c r="R494" i="9"/>
  <c r="R495" i="9"/>
  <c r="R516" i="9"/>
  <c r="R517" i="9"/>
  <c r="R518" i="9"/>
  <c r="R519" i="9"/>
  <c r="R616" i="9"/>
  <c r="R617" i="9"/>
  <c r="R618" i="9"/>
  <c r="R619" i="9"/>
  <c r="R22" i="9"/>
  <c r="R23" i="9"/>
  <c r="R24" i="9"/>
  <c r="R25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114" i="9"/>
  <c r="R115" i="9"/>
  <c r="R116" i="9"/>
  <c r="R117" i="9"/>
  <c r="R154" i="9"/>
  <c r="R155" i="9"/>
  <c r="R156" i="9"/>
  <c r="R157" i="9"/>
  <c r="R158" i="9"/>
  <c r="R159" i="9"/>
  <c r="R160" i="9"/>
  <c r="R161" i="9"/>
  <c r="R162" i="9"/>
  <c r="R163" i="9"/>
  <c r="R164" i="9"/>
  <c r="R165" i="9"/>
  <c r="R169" i="9"/>
  <c r="R170" i="9"/>
  <c r="R171" i="9"/>
  <c r="R172" i="9"/>
  <c r="R166" i="9"/>
  <c r="R167" i="9"/>
  <c r="R168" i="9"/>
  <c r="R173" i="9"/>
  <c r="R174" i="9"/>
  <c r="R175" i="9"/>
  <c r="R176" i="9"/>
  <c r="R177" i="9"/>
  <c r="R355" i="9"/>
  <c r="R356" i="9"/>
  <c r="R357" i="9"/>
  <c r="R358" i="9"/>
  <c r="R359" i="9"/>
  <c r="R360" i="9"/>
  <c r="R361" i="9"/>
  <c r="R362" i="9"/>
  <c r="R363" i="9"/>
  <c r="R364" i="9"/>
  <c r="R365" i="9"/>
  <c r="R366" i="9"/>
  <c r="R411" i="9"/>
  <c r="R412" i="9"/>
  <c r="R413" i="9"/>
  <c r="R414" i="9"/>
  <c r="R415" i="9"/>
  <c r="R416" i="9"/>
  <c r="R417" i="9"/>
  <c r="R418" i="9"/>
  <c r="R419" i="9"/>
  <c r="R420" i="9"/>
  <c r="R421" i="9"/>
  <c r="R422" i="9"/>
  <c r="R463" i="9"/>
  <c r="R464" i="9"/>
  <c r="R465" i="9"/>
  <c r="R466" i="9"/>
  <c r="R467" i="9"/>
  <c r="R468" i="9"/>
  <c r="R469" i="9"/>
  <c r="R496" i="9"/>
  <c r="R497" i="9"/>
  <c r="R498" i="9"/>
  <c r="R499" i="9"/>
  <c r="R470" i="9"/>
  <c r="R471" i="9"/>
  <c r="R472" i="9"/>
  <c r="R473" i="9"/>
  <c r="R500" i="9"/>
  <c r="R501" i="9"/>
  <c r="R502" i="9"/>
  <c r="R503" i="9"/>
  <c r="R508" i="9"/>
  <c r="R509" i="9"/>
  <c r="R510" i="9"/>
  <c r="R511" i="9"/>
  <c r="R520" i="9"/>
  <c r="R521" i="9"/>
  <c r="R522" i="9"/>
  <c r="R523" i="9"/>
  <c r="R536" i="9"/>
  <c r="R537" i="9"/>
  <c r="R538" i="9"/>
  <c r="R539" i="9"/>
  <c r="R540" i="9"/>
  <c r="R541" i="9"/>
  <c r="R542" i="9"/>
  <c r="R543" i="9"/>
  <c r="R677" i="9"/>
  <c r="R678" i="9"/>
  <c r="R679" i="9"/>
  <c r="R680" i="9"/>
  <c r="R620" i="9"/>
  <c r="R621" i="9"/>
  <c r="R622" i="9"/>
  <c r="R623" i="9"/>
  <c r="R681" i="9"/>
  <c r="R682" i="9"/>
  <c r="R683" i="9"/>
  <c r="R684" i="9"/>
  <c r="R685" i="9"/>
  <c r="R686" i="9"/>
  <c r="R687" i="9"/>
  <c r="R688" i="9"/>
  <c r="R38" i="9"/>
  <c r="R39" i="9"/>
  <c r="R40" i="9"/>
  <c r="R41" i="9"/>
  <c r="R222" i="9"/>
  <c r="R223" i="9"/>
  <c r="R224" i="9"/>
  <c r="R225" i="9"/>
  <c r="R254" i="9"/>
  <c r="R255" i="9"/>
  <c r="R256" i="9"/>
  <c r="R257" i="9"/>
  <c r="R274" i="9"/>
  <c r="R275" i="9"/>
  <c r="R276" i="9"/>
  <c r="R277" i="9"/>
  <c r="R327" i="9"/>
  <c r="R328" i="9"/>
  <c r="R329" i="9"/>
  <c r="R330" i="9"/>
  <c r="R367" i="9"/>
  <c r="R368" i="9"/>
  <c r="R369" i="9"/>
  <c r="R370" i="9"/>
  <c r="R544" i="9"/>
  <c r="R545" i="9"/>
  <c r="R546" i="9"/>
  <c r="R547" i="9"/>
  <c r="R636" i="9"/>
  <c r="R637" i="9"/>
  <c r="R638" i="9"/>
  <c r="R639" i="9"/>
  <c r="R689" i="9"/>
  <c r="R690" i="9"/>
  <c r="R691" i="9"/>
  <c r="R692" i="9"/>
  <c r="R10" i="9"/>
  <c r="R11" i="9"/>
  <c r="R12" i="9"/>
  <c r="R13" i="9"/>
  <c r="R42" i="9"/>
  <c r="R43" i="9"/>
  <c r="R44" i="9"/>
  <c r="R45" i="9"/>
  <c r="R178" i="9"/>
  <c r="R179" i="9"/>
  <c r="R180" i="9"/>
  <c r="R181" i="9"/>
  <c r="R278" i="9"/>
  <c r="R279" i="9"/>
  <c r="R280" i="9"/>
  <c r="R281" i="9"/>
  <c r="R299" i="9"/>
  <c r="R300" i="9"/>
  <c r="R301" i="9"/>
  <c r="R302" i="9"/>
  <c r="R431" i="9"/>
  <c r="R432" i="9"/>
  <c r="R433" i="9"/>
  <c r="R434" i="9"/>
  <c r="R439" i="9"/>
  <c r="R440" i="9"/>
  <c r="R441" i="9"/>
  <c r="R442" i="9"/>
  <c r="R512" i="9"/>
  <c r="R513" i="9"/>
  <c r="R514" i="9"/>
  <c r="R515" i="9"/>
  <c r="R548" i="9"/>
  <c r="R549" i="9"/>
  <c r="R550" i="9"/>
  <c r="R551" i="9"/>
  <c r="R14" i="9"/>
  <c r="R15" i="9"/>
  <c r="R16" i="9"/>
  <c r="R17" i="9"/>
  <c r="R331" i="9"/>
  <c r="R332" i="9"/>
  <c r="R333" i="9"/>
  <c r="R334" i="9"/>
  <c r="R552" i="9"/>
  <c r="R553" i="9"/>
  <c r="R554" i="9"/>
  <c r="R555" i="9"/>
  <c r="R644" i="9"/>
  <c r="R645" i="9"/>
  <c r="R646" i="9"/>
  <c r="R647" i="9"/>
  <c r="R182" i="9"/>
  <c r="R183" i="9"/>
  <c r="R184" i="9"/>
  <c r="R185" i="9"/>
  <c r="R202" i="9"/>
  <c r="R203" i="9"/>
  <c r="R204" i="9"/>
  <c r="R205" i="9"/>
  <c r="R234" i="9"/>
  <c r="R235" i="9"/>
  <c r="R236" i="9"/>
  <c r="R237" i="9"/>
  <c r="R250" i="9"/>
  <c r="R251" i="9"/>
  <c r="R252" i="9"/>
  <c r="R253" i="9"/>
  <c r="R258" i="9"/>
  <c r="R259" i="9"/>
  <c r="R260" i="9"/>
  <c r="R261" i="9"/>
  <c r="R282" i="9"/>
  <c r="R283" i="9"/>
  <c r="R284" i="9"/>
  <c r="R285" i="9"/>
  <c r="R286" i="9"/>
  <c r="R295" i="9"/>
  <c r="R296" i="9"/>
  <c r="R297" i="9"/>
  <c r="R298" i="9"/>
  <c r="R371" i="9"/>
  <c r="R372" i="9"/>
  <c r="R373" i="9"/>
  <c r="R374" i="9"/>
  <c r="R423" i="9"/>
  <c r="R424" i="9"/>
  <c r="R425" i="9"/>
  <c r="R426" i="9"/>
  <c r="R556" i="9"/>
  <c r="R557" i="9"/>
  <c r="R558" i="9"/>
  <c r="R559" i="9"/>
  <c r="R640" i="9"/>
  <c r="R641" i="9"/>
  <c r="R642" i="9"/>
  <c r="R643" i="9"/>
  <c r="R648" i="9"/>
  <c r="R649" i="9"/>
  <c r="R650" i="9"/>
  <c r="R651" i="9"/>
  <c r="R18" i="9"/>
  <c r="R19" i="9"/>
  <c r="R20" i="9"/>
  <c r="R21" i="9"/>
  <c r="R262" i="9"/>
  <c r="R263" i="9"/>
  <c r="R264" i="9"/>
  <c r="R265" i="9"/>
  <c r="R375" i="9"/>
  <c r="R376" i="9"/>
  <c r="R377" i="9"/>
  <c r="R378" i="9"/>
  <c r="R443" i="9"/>
  <c r="R444" i="9"/>
  <c r="R445" i="9"/>
  <c r="R446" i="9"/>
  <c r="R478" i="9"/>
  <c r="R479" i="9"/>
  <c r="R560" i="9"/>
  <c r="R561" i="9"/>
  <c r="R562" i="9"/>
  <c r="R563" i="9"/>
  <c r="R652" i="9"/>
  <c r="R653" i="9"/>
  <c r="R654" i="9"/>
  <c r="R655" i="9"/>
  <c r="R2" i="9"/>
  <c r="R3" i="9"/>
  <c r="R4" i="9"/>
  <c r="R5" i="9"/>
  <c r="R90" i="9"/>
  <c r="R91" i="9"/>
  <c r="R92" i="9"/>
  <c r="R93" i="9"/>
  <c r="R118" i="9"/>
  <c r="R119" i="9"/>
  <c r="R120" i="9"/>
  <c r="R121" i="9"/>
  <c r="R186" i="9"/>
  <c r="R187" i="9"/>
  <c r="R188" i="9"/>
  <c r="R189" i="9"/>
  <c r="R379" i="9"/>
  <c r="R380" i="9"/>
  <c r="R381" i="9"/>
  <c r="R382" i="9"/>
  <c r="R564" i="9"/>
  <c r="R565" i="9"/>
  <c r="R566" i="9"/>
  <c r="R567" i="9"/>
  <c r="R94" i="9"/>
  <c r="R95" i="9"/>
  <c r="R96" i="9"/>
  <c r="R97" i="9"/>
  <c r="R335" i="9"/>
  <c r="R336" i="9"/>
  <c r="R337" i="9"/>
  <c r="R338" i="9"/>
  <c r="R435" i="9"/>
  <c r="R436" i="9"/>
  <c r="R437" i="9"/>
  <c r="R438" i="9"/>
  <c r="R568" i="9"/>
  <c r="R569" i="9"/>
  <c r="R570" i="9"/>
  <c r="R571" i="9"/>
  <c r="R664" i="9"/>
  <c r="R665" i="9"/>
  <c r="R666" i="9"/>
  <c r="R667" i="9"/>
  <c r="R98" i="9"/>
  <c r="R99" i="9"/>
  <c r="R100" i="9"/>
  <c r="R101" i="9"/>
  <c r="R106" i="9"/>
  <c r="R107" i="9"/>
  <c r="R108" i="9"/>
  <c r="R109" i="9"/>
  <c r="R190" i="9"/>
  <c r="R191" i="9"/>
  <c r="R192" i="9"/>
  <c r="R193" i="9"/>
  <c r="R238" i="9"/>
  <c r="R239" i="9"/>
  <c r="R240" i="9"/>
  <c r="R241" i="9"/>
  <c r="R383" i="9"/>
  <c r="R384" i="9"/>
  <c r="R385" i="9"/>
  <c r="R386" i="9"/>
  <c r="R572" i="9"/>
  <c r="R573" i="9"/>
  <c r="R574" i="9"/>
  <c r="R575" i="9"/>
  <c r="R668" i="9"/>
  <c r="R669" i="9"/>
  <c r="R670" i="9"/>
  <c r="R671" i="9"/>
  <c r="R474" i="9"/>
  <c r="R475" i="9"/>
  <c r="R476" i="9"/>
  <c r="R477" i="9"/>
  <c r="R576" i="9"/>
  <c r="R577" i="9"/>
  <c r="R578" i="9"/>
  <c r="R579" i="9"/>
  <c r="R693" i="9"/>
  <c r="R694" i="9"/>
  <c r="R695" i="9"/>
  <c r="R696" i="9"/>
  <c r="R110" i="9"/>
  <c r="R111" i="9"/>
  <c r="R112" i="9"/>
  <c r="R113" i="9"/>
  <c r="R194" i="9"/>
  <c r="R195" i="9"/>
  <c r="R196" i="9"/>
  <c r="R197" i="9"/>
  <c r="R580" i="9"/>
  <c r="R581" i="9"/>
  <c r="R582" i="9"/>
  <c r="R583" i="9"/>
  <c r="R307" i="9"/>
  <c r="R308" i="9"/>
  <c r="R309" i="9"/>
  <c r="R310" i="9"/>
  <c r="R343" i="9"/>
  <c r="R344" i="9"/>
  <c r="R345" i="9"/>
  <c r="R346" i="9"/>
  <c r="R387" i="9"/>
  <c r="R388" i="9"/>
  <c r="R389" i="9"/>
  <c r="R390" i="9"/>
  <c r="R672" i="9"/>
  <c r="R347" i="9"/>
  <c r="R348" i="9"/>
  <c r="R349" i="9"/>
  <c r="R350" i="9"/>
  <c r="R391" i="9"/>
  <c r="R392" i="9"/>
  <c r="R393" i="9"/>
  <c r="R394" i="9"/>
  <c r="R584" i="9"/>
  <c r="R585" i="9"/>
  <c r="R586" i="9"/>
  <c r="R587" i="9"/>
  <c r="R697" i="9"/>
  <c r="R698" i="9"/>
  <c r="R699" i="9"/>
  <c r="R700" i="9"/>
  <c r="R122" i="9"/>
  <c r="R123" i="9"/>
  <c r="R124" i="9"/>
  <c r="R125" i="9"/>
  <c r="R588" i="9"/>
  <c r="R589" i="9"/>
  <c r="R590" i="9"/>
  <c r="R591" i="9"/>
  <c r="R624" i="9"/>
  <c r="R625" i="9"/>
  <c r="R626" i="9"/>
  <c r="R627" i="9"/>
  <c r="R126" i="9"/>
  <c r="R127" i="9"/>
  <c r="R128" i="9"/>
  <c r="R129" i="9"/>
  <c r="R395" i="9"/>
  <c r="R396" i="9"/>
  <c r="R397" i="9"/>
  <c r="R398" i="9"/>
  <c r="R592" i="9"/>
  <c r="R593" i="9"/>
  <c r="R594" i="9"/>
  <c r="R595" i="9"/>
  <c r="R628" i="9"/>
  <c r="R629" i="9"/>
  <c r="R630" i="9"/>
  <c r="R631" i="9"/>
  <c r="R102" i="9"/>
  <c r="R103" i="9"/>
  <c r="R104" i="9"/>
  <c r="R105" i="9"/>
  <c r="R130" i="9"/>
  <c r="R131" i="9"/>
  <c r="R132" i="9"/>
  <c r="R133" i="9"/>
  <c r="R339" i="9"/>
  <c r="R340" i="9"/>
  <c r="R341" i="9"/>
  <c r="R342" i="9"/>
  <c r="R524" i="9"/>
  <c r="R525" i="9"/>
  <c r="R526" i="9"/>
  <c r="R527" i="9"/>
  <c r="R596" i="9"/>
  <c r="R597" i="9"/>
  <c r="R598" i="9"/>
  <c r="R599" i="9"/>
  <c r="R632" i="9"/>
  <c r="R633" i="9"/>
  <c r="R634" i="9"/>
  <c r="R635" i="9"/>
  <c r="R266" i="9"/>
  <c r="R267" i="9"/>
  <c r="R268" i="9"/>
  <c r="R269" i="9"/>
  <c r="R150" i="9"/>
  <c r="R151" i="9"/>
  <c r="R152" i="9"/>
  <c r="R153" i="9"/>
  <c r="R399" i="9"/>
  <c r="R400" i="9"/>
  <c r="R401" i="9"/>
  <c r="R402" i="9"/>
  <c r="R600" i="9"/>
  <c r="R601" i="9"/>
  <c r="R602" i="9"/>
  <c r="R603" i="9"/>
  <c r="R46" i="9"/>
  <c r="R47" i="9"/>
  <c r="R48" i="9"/>
  <c r="R49" i="9"/>
  <c r="R134" i="9"/>
  <c r="R135" i="9"/>
  <c r="R136" i="9"/>
  <c r="R137" i="9"/>
  <c r="R303" i="9"/>
  <c r="R304" i="9"/>
  <c r="R305" i="9"/>
  <c r="R306" i="9"/>
  <c r="R311" i="9"/>
  <c r="R312" i="9"/>
  <c r="R313" i="9"/>
  <c r="R314" i="9"/>
  <c r="R403" i="9"/>
  <c r="R404" i="9"/>
  <c r="R405" i="9"/>
  <c r="R406" i="9"/>
  <c r="R138" i="9"/>
  <c r="R139" i="9"/>
  <c r="R140" i="9"/>
  <c r="R141" i="9"/>
  <c r="R242" i="9"/>
  <c r="R243" i="9"/>
  <c r="R244" i="9"/>
  <c r="R245" i="9"/>
  <c r="R315" i="9"/>
  <c r="R316" i="9"/>
  <c r="R317" i="9"/>
  <c r="R318" i="9"/>
  <c r="R604" i="9"/>
  <c r="R605" i="9"/>
  <c r="R606" i="9"/>
  <c r="R607" i="9"/>
  <c r="R270" i="9"/>
  <c r="R271" i="9"/>
  <c r="R272" i="9"/>
  <c r="R273" i="9"/>
  <c r="R50" i="9"/>
  <c r="R51" i="9"/>
  <c r="R52" i="9"/>
  <c r="R53" i="9"/>
  <c r="R142" i="9"/>
  <c r="R143" i="9"/>
  <c r="R144" i="9"/>
  <c r="R145" i="9"/>
  <c r="R319" i="9"/>
  <c r="R320" i="9"/>
  <c r="R321" i="9"/>
  <c r="R322" i="9"/>
  <c r="R608" i="9"/>
  <c r="R609" i="9"/>
  <c r="R610" i="9"/>
  <c r="R611" i="9"/>
  <c r="R146" i="9"/>
  <c r="R147" i="9"/>
  <c r="R148" i="9"/>
  <c r="R149" i="9"/>
  <c r="R246" i="9"/>
  <c r="R247" i="9"/>
  <c r="R248" i="9"/>
  <c r="R249" i="9"/>
  <c r="R323" i="9"/>
  <c r="R324" i="9"/>
  <c r="R325" i="9"/>
  <c r="R326" i="9"/>
  <c r="R351" i="9"/>
  <c r="R352" i="9"/>
  <c r="R353" i="9"/>
  <c r="R354" i="9"/>
  <c r="R407" i="9"/>
  <c r="R408" i="9"/>
  <c r="R409" i="9"/>
  <c r="R410" i="9"/>
  <c r="R612" i="9"/>
  <c r="R613" i="9"/>
  <c r="R614" i="9"/>
  <c r="R615" i="9"/>
  <c r="R54" i="9"/>
  <c r="N55" i="9"/>
  <c r="N56" i="9"/>
  <c r="N57" i="9"/>
  <c r="N451" i="9"/>
  <c r="S451" i="9" s="1"/>
  <c r="N452" i="9"/>
  <c r="N453" i="9"/>
  <c r="N454" i="9"/>
  <c r="N528" i="9"/>
  <c r="S528" i="9" s="1"/>
  <c r="N529" i="9"/>
  <c r="N530" i="9"/>
  <c r="N531" i="9"/>
  <c r="N673" i="9"/>
  <c r="S673" i="9" s="1"/>
  <c r="N674" i="9"/>
  <c r="N675" i="9"/>
  <c r="N676" i="9"/>
  <c r="N58" i="9"/>
  <c r="S58" i="9" s="1"/>
  <c r="N59" i="9"/>
  <c r="N60" i="9"/>
  <c r="N61" i="9"/>
  <c r="N287" i="9"/>
  <c r="S287" i="9" s="1"/>
  <c r="N288" i="9"/>
  <c r="N289" i="9"/>
  <c r="N290" i="9"/>
  <c r="N480" i="9"/>
  <c r="S480" i="9" s="1"/>
  <c r="N481" i="9"/>
  <c r="N482" i="9"/>
  <c r="N483" i="9"/>
  <c r="N532" i="9"/>
  <c r="S532" i="9" s="1"/>
  <c r="N533" i="9"/>
  <c r="N534" i="9"/>
  <c r="N535" i="9"/>
  <c r="N656" i="9"/>
  <c r="S656" i="9" s="1"/>
  <c r="N657" i="9"/>
  <c r="N658" i="9"/>
  <c r="N659" i="9"/>
  <c r="N62" i="9"/>
  <c r="S62" i="9" s="1"/>
  <c r="N63" i="9"/>
  <c r="N64" i="9"/>
  <c r="N65" i="9"/>
  <c r="N198" i="9"/>
  <c r="S198" i="9" s="1"/>
  <c r="N199" i="9"/>
  <c r="N200" i="9"/>
  <c r="N201" i="9"/>
  <c r="N226" i="9"/>
  <c r="S226" i="9" s="1"/>
  <c r="N227" i="9"/>
  <c r="N228" i="9"/>
  <c r="N229" i="9"/>
  <c r="N291" i="9"/>
  <c r="S291" i="9" s="1"/>
  <c r="N292" i="9"/>
  <c r="N293" i="9"/>
  <c r="N294" i="9"/>
  <c r="N484" i="9"/>
  <c r="S484" i="9" s="1"/>
  <c r="N485" i="9"/>
  <c r="N486" i="9"/>
  <c r="N487" i="9"/>
  <c r="N660" i="9"/>
  <c r="S660" i="9" s="1"/>
  <c r="N661" i="9"/>
  <c r="N662" i="9"/>
  <c r="N663" i="9"/>
  <c r="N66" i="9"/>
  <c r="S66" i="9" s="1"/>
  <c r="N67" i="9"/>
  <c r="N68" i="9"/>
  <c r="N69" i="9"/>
  <c r="N230" i="9"/>
  <c r="S230" i="9" s="1"/>
  <c r="N231" i="9"/>
  <c r="N232" i="9"/>
  <c r="N233" i="9"/>
  <c r="N488" i="9"/>
  <c r="S488" i="9" s="1"/>
  <c r="N489" i="9"/>
  <c r="N490" i="9"/>
  <c r="N491" i="9"/>
  <c r="N455" i="9"/>
  <c r="S455" i="9" s="1"/>
  <c r="N456" i="9"/>
  <c r="N457" i="9"/>
  <c r="N458" i="9"/>
  <c r="N70" i="9"/>
  <c r="S70" i="9" s="1"/>
  <c r="N71" i="9"/>
  <c r="N72" i="9"/>
  <c r="N73" i="9"/>
  <c r="N427" i="9"/>
  <c r="S427" i="9" s="1"/>
  <c r="N428" i="9"/>
  <c r="N429" i="9"/>
  <c r="N430" i="9"/>
  <c r="N447" i="9"/>
  <c r="S447" i="9" s="1"/>
  <c r="N448" i="9"/>
  <c r="N449" i="9"/>
  <c r="N450" i="9"/>
  <c r="N459" i="9"/>
  <c r="S459" i="9" s="1"/>
  <c r="N460" i="9"/>
  <c r="N461" i="9"/>
  <c r="N462" i="9"/>
  <c r="N492" i="9"/>
  <c r="S492" i="9" s="1"/>
  <c r="N493" i="9"/>
  <c r="N494" i="9"/>
  <c r="N495" i="9"/>
  <c r="N516" i="9"/>
  <c r="S516" i="9" s="1"/>
  <c r="N517" i="9"/>
  <c r="N518" i="9"/>
  <c r="N519" i="9"/>
  <c r="N616" i="9"/>
  <c r="S616" i="9" s="1"/>
  <c r="N617" i="9"/>
  <c r="N618" i="9"/>
  <c r="N619" i="9"/>
  <c r="N22" i="9"/>
  <c r="S22" i="9" s="1"/>
  <c r="N23" i="9"/>
  <c r="N24" i="9"/>
  <c r="N25" i="9"/>
  <c r="N74" i="9"/>
  <c r="S74" i="9" s="1"/>
  <c r="N75" i="9"/>
  <c r="N76" i="9"/>
  <c r="N77" i="9"/>
  <c r="N78" i="9"/>
  <c r="S78" i="9" s="1"/>
  <c r="N79" i="9"/>
  <c r="N80" i="9"/>
  <c r="N81" i="9"/>
  <c r="N82" i="9"/>
  <c r="S82" i="9" s="1"/>
  <c r="N83" i="9"/>
  <c r="N84" i="9"/>
  <c r="N85" i="9"/>
  <c r="N86" i="9"/>
  <c r="S86" i="9" s="1"/>
  <c r="N87" i="9"/>
  <c r="N88" i="9"/>
  <c r="N89" i="9"/>
  <c r="N114" i="9"/>
  <c r="S114" i="9" s="1"/>
  <c r="N115" i="9"/>
  <c r="N116" i="9"/>
  <c r="N117" i="9"/>
  <c r="N154" i="9"/>
  <c r="S154" i="9" s="1"/>
  <c r="N155" i="9"/>
  <c r="N156" i="9"/>
  <c r="N157" i="9"/>
  <c r="N158" i="9"/>
  <c r="S158" i="9" s="1"/>
  <c r="N159" i="9"/>
  <c r="N160" i="9"/>
  <c r="N161" i="9"/>
  <c r="N162" i="9"/>
  <c r="S162" i="9" s="1"/>
  <c r="N163" i="9"/>
  <c r="N164" i="9"/>
  <c r="N165" i="9"/>
  <c r="N169" i="9"/>
  <c r="S169" i="9" s="1"/>
  <c r="N170" i="9"/>
  <c r="N171" i="9"/>
  <c r="N172" i="9"/>
  <c r="N166" i="9"/>
  <c r="S166" i="9" s="1"/>
  <c r="N167" i="9"/>
  <c r="N168" i="9"/>
  <c r="N173" i="9"/>
  <c r="N174" i="9"/>
  <c r="S174" i="9" s="1"/>
  <c r="N175" i="9"/>
  <c r="N176" i="9"/>
  <c r="N177" i="9"/>
  <c r="N355" i="9"/>
  <c r="S355" i="9" s="1"/>
  <c r="N356" i="9"/>
  <c r="N357" i="9"/>
  <c r="N358" i="9"/>
  <c r="N359" i="9"/>
  <c r="S359" i="9" s="1"/>
  <c r="N360" i="9"/>
  <c r="N361" i="9"/>
  <c r="N362" i="9"/>
  <c r="N363" i="9"/>
  <c r="S363" i="9" s="1"/>
  <c r="N364" i="9"/>
  <c r="N365" i="9"/>
  <c r="N366" i="9"/>
  <c r="N411" i="9"/>
  <c r="S411" i="9" s="1"/>
  <c r="N412" i="9"/>
  <c r="N413" i="9"/>
  <c r="N414" i="9"/>
  <c r="N415" i="9"/>
  <c r="S415" i="9" s="1"/>
  <c r="N416" i="9"/>
  <c r="N417" i="9"/>
  <c r="N418" i="9"/>
  <c r="N419" i="9"/>
  <c r="S419" i="9" s="1"/>
  <c r="N420" i="9"/>
  <c r="N421" i="9"/>
  <c r="N422" i="9"/>
  <c r="N463" i="9"/>
  <c r="S463" i="9" s="1"/>
  <c r="N464" i="9"/>
  <c r="N465" i="9"/>
  <c r="N466" i="9"/>
  <c r="N467" i="9"/>
  <c r="S467" i="9" s="1"/>
  <c r="N468" i="9"/>
  <c r="N469" i="9"/>
  <c r="N496" i="9"/>
  <c r="N497" i="9"/>
  <c r="S497" i="9" s="1"/>
  <c r="N498" i="9"/>
  <c r="N499" i="9"/>
  <c r="N470" i="9"/>
  <c r="N471" i="9"/>
  <c r="S471" i="9" s="1"/>
  <c r="N472" i="9"/>
  <c r="N473" i="9"/>
  <c r="N500" i="9"/>
  <c r="N501" i="9"/>
  <c r="S501" i="9" s="1"/>
  <c r="N502" i="9"/>
  <c r="N503" i="9"/>
  <c r="N504" i="9"/>
  <c r="N505" i="9"/>
  <c r="S505" i="9" s="1"/>
  <c r="N506" i="9"/>
  <c r="N507" i="9"/>
  <c r="N508" i="9"/>
  <c r="N509" i="9"/>
  <c r="S509" i="9" s="1"/>
  <c r="N510" i="9"/>
  <c r="N511" i="9"/>
  <c r="N520" i="9"/>
  <c r="N521" i="9"/>
  <c r="S521" i="9" s="1"/>
  <c r="N522" i="9"/>
  <c r="N523" i="9"/>
  <c r="N536" i="9"/>
  <c r="N537" i="9"/>
  <c r="S537" i="9" s="1"/>
  <c r="N538" i="9"/>
  <c r="N539" i="9"/>
  <c r="N540" i="9"/>
  <c r="N541" i="9"/>
  <c r="S541" i="9" s="1"/>
  <c r="N542" i="9"/>
  <c r="N543" i="9"/>
  <c r="N677" i="9"/>
  <c r="N678" i="9"/>
  <c r="S678" i="9" s="1"/>
  <c r="N679" i="9"/>
  <c r="N680" i="9"/>
  <c r="N620" i="9"/>
  <c r="N621" i="9"/>
  <c r="S621" i="9" s="1"/>
  <c r="N622" i="9"/>
  <c r="N623" i="9"/>
  <c r="N681" i="9"/>
  <c r="N682" i="9"/>
  <c r="S682" i="9" s="1"/>
  <c r="N683" i="9"/>
  <c r="N684" i="9"/>
  <c r="N685" i="9"/>
  <c r="N686" i="9"/>
  <c r="S686" i="9" s="1"/>
  <c r="N687" i="9"/>
  <c r="N688" i="9"/>
  <c r="N38" i="9"/>
  <c r="S38" i="9" s="1"/>
  <c r="N39" i="9"/>
  <c r="S39" i="9" s="1"/>
  <c r="N40" i="9"/>
  <c r="S40" i="9" s="1"/>
  <c r="N41" i="9"/>
  <c r="S41" i="9" s="1"/>
  <c r="N206" i="9"/>
  <c r="N207" i="9"/>
  <c r="S207" i="9" s="1"/>
  <c r="N208" i="9"/>
  <c r="N209" i="9"/>
  <c r="N222" i="9"/>
  <c r="N223" i="9"/>
  <c r="S223" i="9" s="1"/>
  <c r="N224" i="9"/>
  <c r="N225" i="9"/>
  <c r="N254" i="9"/>
  <c r="N255" i="9"/>
  <c r="S255" i="9" s="1"/>
  <c r="N256" i="9"/>
  <c r="N257" i="9"/>
  <c r="N274" i="9"/>
  <c r="N275" i="9"/>
  <c r="S275" i="9" s="1"/>
  <c r="N276" i="9"/>
  <c r="N277" i="9"/>
  <c r="N327" i="9"/>
  <c r="N328" i="9"/>
  <c r="S328" i="9" s="1"/>
  <c r="N329" i="9"/>
  <c r="N330" i="9"/>
  <c r="N367" i="9"/>
  <c r="N368" i="9"/>
  <c r="S368" i="9" s="1"/>
  <c r="N369" i="9"/>
  <c r="N370" i="9"/>
  <c r="N544" i="9"/>
  <c r="N545" i="9"/>
  <c r="S545" i="9" s="1"/>
  <c r="N546" i="9"/>
  <c r="N547" i="9"/>
  <c r="N636" i="9"/>
  <c r="N637" i="9"/>
  <c r="S637" i="9" s="1"/>
  <c r="N638" i="9"/>
  <c r="N639" i="9"/>
  <c r="N689" i="9"/>
  <c r="N690" i="9"/>
  <c r="S690" i="9" s="1"/>
  <c r="N691" i="9"/>
  <c r="N692" i="9"/>
  <c r="N10" i="9"/>
  <c r="N11" i="9"/>
  <c r="S11" i="9" s="1"/>
  <c r="N12" i="9"/>
  <c r="N13" i="9"/>
  <c r="N42" i="9"/>
  <c r="N43" i="9"/>
  <c r="S43" i="9" s="1"/>
  <c r="N44" i="9"/>
  <c r="N45" i="9"/>
  <c r="N178" i="9"/>
  <c r="N179" i="9"/>
  <c r="S179" i="9" s="1"/>
  <c r="N180" i="9"/>
  <c r="N181" i="9"/>
  <c r="N278" i="9"/>
  <c r="N279" i="9"/>
  <c r="S279" i="9" s="1"/>
  <c r="N280" i="9"/>
  <c r="N281" i="9"/>
  <c r="N299" i="9"/>
  <c r="N300" i="9"/>
  <c r="S300" i="9" s="1"/>
  <c r="N301" i="9"/>
  <c r="N302" i="9"/>
  <c r="N431" i="9"/>
  <c r="N432" i="9"/>
  <c r="S432" i="9" s="1"/>
  <c r="N433" i="9"/>
  <c r="N434" i="9"/>
  <c r="N439" i="9"/>
  <c r="N440" i="9"/>
  <c r="S440" i="9" s="1"/>
  <c r="N441" i="9"/>
  <c r="N442" i="9"/>
  <c r="N512" i="9"/>
  <c r="N513" i="9"/>
  <c r="S513" i="9" s="1"/>
  <c r="N514" i="9"/>
  <c r="N515" i="9"/>
  <c r="N548" i="9"/>
  <c r="N549" i="9"/>
  <c r="S549" i="9" s="1"/>
  <c r="N550" i="9"/>
  <c r="N551" i="9"/>
  <c r="N14" i="9"/>
  <c r="N15" i="9"/>
  <c r="S15" i="9" s="1"/>
  <c r="N16" i="9"/>
  <c r="N17" i="9"/>
  <c r="N331" i="9"/>
  <c r="N332" i="9"/>
  <c r="S332" i="9" s="1"/>
  <c r="N333" i="9"/>
  <c r="N334" i="9"/>
  <c r="N552" i="9"/>
  <c r="N553" i="9"/>
  <c r="S553" i="9" s="1"/>
  <c r="N554" i="9"/>
  <c r="N555" i="9"/>
  <c r="N644" i="9"/>
  <c r="N645" i="9"/>
  <c r="S645" i="9" s="1"/>
  <c r="N646" i="9"/>
  <c r="N647" i="9"/>
  <c r="N182" i="9"/>
  <c r="N183" i="9"/>
  <c r="S183" i="9" s="1"/>
  <c r="N184" i="9"/>
  <c r="N185" i="9"/>
  <c r="N202" i="9"/>
  <c r="N203" i="9"/>
  <c r="N204" i="9"/>
  <c r="N205" i="9"/>
  <c r="N210" i="9"/>
  <c r="N211" i="9"/>
  <c r="N212" i="9"/>
  <c r="N213" i="9"/>
  <c r="N234" i="9"/>
  <c r="N235" i="9"/>
  <c r="N236" i="9"/>
  <c r="N237" i="9"/>
  <c r="N250" i="9"/>
  <c r="N251" i="9"/>
  <c r="N252" i="9"/>
  <c r="N253" i="9"/>
  <c r="N258" i="9"/>
  <c r="N259" i="9"/>
  <c r="N260" i="9"/>
  <c r="N261" i="9"/>
  <c r="N282" i="9"/>
  <c r="N283" i="9"/>
  <c r="N284" i="9"/>
  <c r="N285" i="9"/>
  <c r="N286" i="9"/>
  <c r="N295" i="9"/>
  <c r="N296" i="9"/>
  <c r="N297" i="9"/>
  <c r="N298" i="9"/>
  <c r="N371" i="9"/>
  <c r="N372" i="9"/>
  <c r="N373" i="9"/>
  <c r="N374" i="9"/>
  <c r="N423" i="9"/>
  <c r="N424" i="9"/>
  <c r="N425" i="9"/>
  <c r="N426" i="9"/>
  <c r="N556" i="9"/>
  <c r="N557" i="9"/>
  <c r="N558" i="9"/>
  <c r="N559" i="9"/>
  <c r="N640" i="9"/>
  <c r="N641" i="9"/>
  <c r="N642" i="9"/>
  <c r="N643" i="9"/>
  <c r="N648" i="9"/>
  <c r="N649" i="9"/>
  <c r="N650" i="9"/>
  <c r="N651" i="9"/>
  <c r="N18" i="9"/>
  <c r="N19" i="9"/>
  <c r="N20" i="9"/>
  <c r="N21" i="9"/>
  <c r="N262" i="9"/>
  <c r="N263" i="9"/>
  <c r="N264" i="9"/>
  <c r="N265" i="9"/>
  <c r="N375" i="9"/>
  <c r="N376" i="9"/>
  <c r="N377" i="9"/>
  <c r="N378" i="9"/>
  <c r="N443" i="9"/>
  <c r="N444" i="9"/>
  <c r="N445" i="9"/>
  <c r="N446" i="9"/>
  <c r="N478" i="9"/>
  <c r="N479" i="9"/>
  <c r="N560" i="9"/>
  <c r="N561" i="9"/>
  <c r="N562" i="9"/>
  <c r="N563" i="9"/>
  <c r="N652" i="9"/>
  <c r="N653" i="9"/>
  <c r="N654" i="9"/>
  <c r="N655" i="9"/>
  <c r="N2" i="9"/>
  <c r="N3" i="9"/>
  <c r="N4" i="9"/>
  <c r="N5" i="9"/>
  <c r="N90" i="9"/>
  <c r="N91" i="9"/>
  <c r="N92" i="9"/>
  <c r="N93" i="9"/>
  <c r="N118" i="9"/>
  <c r="N119" i="9"/>
  <c r="N120" i="9"/>
  <c r="N121" i="9"/>
  <c r="N186" i="9"/>
  <c r="N187" i="9"/>
  <c r="N188" i="9"/>
  <c r="N189" i="9"/>
  <c r="N379" i="9"/>
  <c r="N380" i="9"/>
  <c r="N381" i="9"/>
  <c r="N382" i="9"/>
  <c r="N564" i="9"/>
  <c r="N565" i="9"/>
  <c r="N566" i="9"/>
  <c r="N567" i="9"/>
  <c r="N94" i="9"/>
  <c r="N95" i="9"/>
  <c r="N96" i="9"/>
  <c r="N97" i="9"/>
  <c r="N335" i="9"/>
  <c r="N336" i="9"/>
  <c r="N337" i="9"/>
  <c r="N338" i="9"/>
  <c r="N435" i="9"/>
  <c r="N436" i="9"/>
  <c r="N437" i="9"/>
  <c r="N438" i="9"/>
  <c r="N568" i="9"/>
  <c r="N569" i="9"/>
  <c r="N570" i="9"/>
  <c r="N571" i="9"/>
  <c r="N664" i="9"/>
  <c r="S664" i="9" s="1"/>
  <c r="N665" i="9"/>
  <c r="N666" i="9"/>
  <c r="S666" i="9" s="1"/>
  <c r="N667" i="9"/>
  <c r="S667" i="9" s="1"/>
  <c r="N98" i="9"/>
  <c r="N99" i="9"/>
  <c r="N100" i="9"/>
  <c r="S100" i="9" s="1"/>
  <c r="N101" i="9"/>
  <c r="N106" i="9"/>
  <c r="N107" i="9"/>
  <c r="N108" i="9"/>
  <c r="S108" i="9" s="1"/>
  <c r="N109" i="9"/>
  <c r="N190" i="9"/>
  <c r="N191" i="9"/>
  <c r="N192" i="9"/>
  <c r="S192" i="9" s="1"/>
  <c r="N193" i="9"/>
  <c r="N238" i="9"/>
  <c r="N239" i="9"/>
  <c r="N240" i="9"/>
  <c r="S240" i="9" s="1"/>
  <c r="N241" i="9"/>
  <c r="N383" i="9"/>
  <c r="N384" i="9"/>
  <c r="N385" i="9"/>
  <c r="S385" i="9" s="1"/>
  <c r="N386" i="9"/>
  <c r="N572" i="9"/>
  <c r="N573" i="9"/>
  <c r="N574" i="9"/>
  <c r="S574" i="9" s="1"/>
  <c r="N575" i="9"/>
  <c r="N668" i="9"/>
  <c r="N669" i="9"/>
  <c r="N670" i="9"/>
  <c r="S670" i="9" s="1"/>
  <c r="N671" i="9"/>
  <c r="N26" i="9"/>
  <c r="N27" i="9"/>
  <c r="N28" i="9"/>
  <c r="S28" i="9" s="1"/>
  <c r="N29" i="9"/>
  <c r="N474" i="9"/>
  <c r="N475" i="9"/>
  <c r="N476" i="9"/>
  <c r="S476" i="9" s="1"/>
  <c r="N477" i="9"/>
  <c r="N576" i="9"/>
  <c r="N577" i="9"/>
  <c r="N578" i="9"/>
  <c r="S578" i="9" s="1"/>
  <c r="N579" i="9"/>
  <c r="N693" i="9"/>
  <c r="N694" i="9"/>
  <c r="N695" i="9"/>
  <c r="S695" i="9" s="1"/>
  <c r="N696" i="9"/>
  <c r="N110" i="9"/>
  <c r="N111" i="9"/>
  <c r="N112" i="9"/>
  <c r="S112" i="9" s="1"/>
  <c r="N113" i="9"/>
  <c r="N194" i="9"/>
  <c r="N195" i="9"/>
  <c r="N196" i="9"/>
  <c r="S196" i="9" s="1"/>
  <c r="N197" i="9"/>
  <c r="N580" i="9"/>
  <c r="N581" i="9"/>
  <c r="N582" i="9"/>
  <c r="S582" i="9" s="1"/>
  <c r="N583" i="9"/>
  <c r="N214" i="9"/>
  <c r="N215" i="9"/>
  <c r="N216" i="9"/>
  <c r="S216" i="9" s="1"/>
  <c r="N217" i="9"/>
  <c r="N307" i="9"/>
  <c r="N308" i="9"/>
  <c r="N309" i="9"/>
  <c r="S309" i="9" s="1"/>
  <c r="N310" i="9"/>
  <c r="N343" i="9"/>
  <c r="N344" i="9"/>
  <c r="N345" i="9"/>
  <c r="S345" i="9" s="1"/>
  <c r="N346" i="9"/>
  <c r="N387" i="9"/>
  <c r="N388" i="9"/>
  <c r="N389" i="9"/>
  <c r="S389" i="9" s="1"/>
  <c r="N390" i="9"/>
  <c r="N672" i="9"/>
  <c r="N30" i="9"/>
  <c r="N31" i="9"/>
  <c r="S31" i="9" s="1"/>
  <c r="N32" i="9"/>
  <c r="N33" i="9"/>
  <c r="N218" i="9"/>
  <c r="N219" i="9"/>
  <c r="S219" i="9" s="1"/>
  <c r="N220" i="9"/>
  <c r="N221" i="9"/>
  <c r="N347" i="9"/>
  <c r="N348" i="9"/>
  <c r="S348" i="9" s="1"/>
  <c r="N349" i="9"/>
  <c r="N350" i="9"/>
  <c r="N391" i="9"/>
  <c r="N392" i="9"/>
  <c r="S392" i="9" s="1"/>
  <c r="N393" i="9"/>
  <c r="N394" i="9"/>
  <c r="N584" i="9"/>
  <c r="N585" i="9"/>
  <c r="S585" i="9" s="1"/>
  <c r="N586" i="9"/>
  <c r="N587" i="9"/>
  <c r="N697" i="9"/>
  <c r="N698" i="9"/>
  <c r="S698" i="9" s="1"/>
  <c r="N699" i="9"/>
  <c r="N700" i="9"/>
  <c r="N122" i="9"/>
  <c r="N123" i="9"/>
  <c r="S123" i="9" s="1"/>
  <c r="N124" i="9"/>
  <c r="N125" i="9"/>
  <c r="N588" i="9"/>
  <c r="N589" i="9"/>
  <c r="S589" i="9" s="1"/>
  <c r="N590" i="9"/>
  <c r="N591" i="9"/>
  <c r="N624" i="9"/>
  <c r="N625" i="9"/>
  <c r="S625" i="9" s="1"/>
  <c r="N626" i="9"/>
  <c r="N627" i="9"/>
  <c r="N126" i="9"/>
  <c r="N127" i="9"/>
  <c r="S127" i="9" s="1"/>
  <c r="N128" i="9"/>
  <c r="N129" i="9"/>
  <c r="N395" i="9"/>
  <c r="N396" i="9"/>
  <c r="S396" i="9" s="1"/>
  <c r="N397" i="9"/>
  <c r="N398" i="9"/>
  <c r="N592" i="9"/>
  <c r="N593" i="9"/>
  <c r="S593" i="9" s="1"/>
  <c r="N594" i="9"/>
  <c r="N595" i="9"/>
  <c r="N628" i="9"/>
  <c r="N629" i="9"/>
  <c r="S629" i="9" s="1"/>
  <c r="N630" i="9"/>
  <c r="N631" i="9"/>
  <c r="N34" i="9"/>
  <c r="N35" i="9"/>
  <c r="S35" i="9" s="1"/>
  <c r="N36" i="9"/>
  <c r="N37" i="9"/>
  <c r="N102" i="9"/>
  <c r="N103" i="9"/>
  <c r="S103" i="9" s="1"/>
  <c r="N104" i="9"/>
  <c r="N105" i="9"/>
  <c r="N130" i="9"/>
  <c r="N131" i="9"/>
  <c r="S131" i="9" s="1"/>
  <c r="N132" i="9"/>
  <c r="N133" i="9"/>
  <c r="N339" i="9"/>
  <c r="N340" i="9"/>
  <c r="S340" i="9" s="1"/>
  <c r="N341" i="9"/>
  <c r="N342" i="9"/>
  <c r="N524" i="9"/>
  <c r="N525" i="9"/>
  <c r="S525" i="9" s="1"/>
  <c r="N526" i="9"/>
  <c r="N527" i="9"/>
  <c r="N596" i="9"/>
  <c r="N597" i="9"/>
  <c r="S597" i="9" s="1"/>
  <c r="N598" i="9"/>
  <c r="N599" i="9"/>
  <c r="N632" i="9"/>
  <c r="N633" i="9"/>
  <c r="S633" i="9" s="1"/>
  <c r="N634" i="9"/>
  <c r="N635" i="9"/>
  <c r="N266" i="9"/>
  <c r="N267" i="9"/>
  <c r="S267" i="9" s="1"/>
  <c r="N268" i="9"/>
  <c r="N269" i="9"/>
  <c r="N150" i="9"/>
  <c r="N151" i="9"/>
  <c r="S151" i="9" s="1"/>
  <c r="N152" i="9"/>
  <c r="N153" i="9"/>
  <c r="N399" i="9"/>
  <c r="N400" i="9"/>
  <c r="S400" i="9" s="1"/>
  <c r="N401" i="9"/>
  <c r="N402" i="9"/>
  <c r="N600" i="9"/>
  <c r="N601" i="9"/>
  <c r="S601" i="9" s="1"/>
  <c r="N602" i="9"/>
  <c r="N603" i="9"/>
  <c r="N46" i="9"/>
  <c r="N47" i="9"/>
  <c r="S47" i="9" s="1"/>
  <c r="N48" i="9"/>
  <c r="N49" i="9"/>
  <c r="N134" i="9"/>
  <c r="N135" i="9"/>
  <c r="S135" i="9" s="1"/>
  <c r="N136" i="9"/>
  <c r="N137" i="9"/>
  <c r="N303" i="9"/>
  <c r="N304" i="9"/>
  <c r="S304" i="9" s="1"/>
  <c r="N305" i="9"/>
  <c r="N306" i="9"/>
  <c r="N311" i="9"/>
  <c r="N312" i="9"/>
  <c r="S312" i="9" s="1"/>
  <c r="N313" i="9"/>
  <c r="N314" i="9"/>
  <c r="N403" i="9"/>
  <c r="N404" i="9"/>
  <c r="S404" i="9" s="1"/>
  <c r="N405" i="9"/>
  <c r="N406" i="9"/>
  <c r="N138" i="9"/>
  <c r="N139" i="9"/>
  <c r="S139" i="9" s="1"/>
  <c r="N140" i="9"/>
  <c r="N141" i="9"/>
  <c r="N242" i="9"/>
  <c r="N243" i="9"/>
  <c r="S243" i="9" s="1"/>
  <c r="N244" i="9"/>
  <c r="N245" i="9"/>
  <c r="N315" i="9"/>
  <c r="N316" i="9"/>
  <c r="S316" i="9" s="1"/>
  <c r="N317" i="9"/>
  <c r="N318" i="9"/>
  <c r="N604" i="9"/>
  <c r="N605" i="9"/>
  <c r="S605" i="9" s="1"/>
  <c r="N606" i="9"/>
  <c r="N607" i="9"/>
  <c r="N270" i="9"/>
  <c r="N271" i="9"/>
  <c r="S271" i="9" s="1"/>
  <c r="N272" i="9"/>
  <c r="N273" i="9"/>
  <c r="N50" i="9"/>
  <c r="N51" i="9"/>
  <c r="S51" i="9" s="1"/>
  <c r="N52" i="9"/>
  <c r="N53" i="9"/>
  <c r="N142" i="9"/>
  <c r="N143" i="9"/>
  <c r="S143" i="9" s="1"/>
  <c r="N144" i="9"/>
  <c r="N145" i="9"/>
  <c r="N319" i="9"/>
  <c r="N320" i="9"/>
  <c r="S320" i="9" s="1"/>
  <c r="N321" i="9"/>
  <c r="N322" i="9"/>
  <c r="N608" i="9"/>
  <c r="N609" i="9"/>
  <c r="S609" i="9" s="1"/>
  <c r="N610" i="9"/>
  <c r="N611" i="9"/>
  <c r="N146" i="9"/>
  <c r="N147" i="9"/>
  <c r="S147" i="9" s="1"/>
  <c r="N148" i="9"/>
  <c r="N149" i="9"/>
  <c r="N246" i="9"/>
  <c r="N247" i="9"/>
  <c r="S247" i="9" s="1"/>
  <c r="N248" i="9"/>
  <c r="N249" i="9"/>
  <c r="N323" i="9"/>
  <c r="N324" i="9"/>
  <c r="S324" i="9" s="1"/>
  <c r="N325" i="9"/>
  <c r="N326" i="9"/>
  <c r="N351" i="9"/>
  <c r="N352" i="9"/>
  <c r="S352" i="9" s="1"/>
  <c r="N353" i="9"/>
  <c r="N354" i="9"/>
  <c r="N407" i="9"/>
  <c r="N408" i="9"/>
  <c r="S408" i="9" s="1"/>
  <c r="N409" i="9"/>
  <c r="N410" i="9"/>
  <c r="N612" i="9"/>
  <c r="N613" i="9"/>
  <c r="S613" i="9" s="1"/>
  <c r="N614" i="9"/>
  <c r="N615" i="9"/>
  <c r="N54" i="9"/>
  <c r="K55" i="9"/>
  <c r="K56" i="9"/>
  <c r="K57" i="9"/>
  <c r="K451" i="9"/>
  <c r="K452" i="9"/>
  <c r="K453" i="9"/>
  <c r="K454" i="9"/>
  <c r="K528" i="9"/>
  <c r="K529" i="9"/>
  <c r="K530" i="9"/>
  <c r="K531" i="9"/>
  <c r="K673" i="9"/>
  <c r="K674" i="9"/>
  <c r="K675" i="9"/>
  <c r="K676" i="9"/>
  <c r="K58" i="9"/>
  <c r="K59" i="9"/>
  <c r="K60" i="9"/>
  <c r="K61" i="9"/>
  <c r="K287" i="9"/>
  <c r="K288" i="9"/>
  <c r="K289" i="9"/>
  <c r="K290" i="9"/>
  <c r="K480" i="9"/>
  <c r="K481" i="9"/>
  <c r="K482" i="9"/>
  <c r="K483" i="9"/>
  <c r="K532" i="9"/>
  <c r="K533" i="9"/>
  <c r="K534" i="9"/>
  <c r="K535" i="9"/>
  <c r="K656" i="9"/>
  <c r="K657" i="9"/>
  <c r="K658" i="9"/>
  <c r="K659" i="9"/>
  <c r="K62" i="9"/>
  <c r="K63" i="9"/>
  <c r="K64" i="9"/>
  <c r="K65" i="9"/>
  <c r="K198" i="9"/>
  <c r="K199" i="9"/>
  <c r="K200" i="9"/>
  <c r="K201" i="9"/>
  <c r="K226" i="9"/>
  <c r="K227" i="9"/>
  <c r="K228" i="9"/>
  <c r="K229" i="9"/>
  <c r="K291" i="9"/>
  <c r="K292" i="9"/>
  <c r="K293" i="9"/>
  <c r="K294" i="9"/>
  <c r="K484" i="9"/>
  <c r="K485" i="9"/>
  <c r="K486" i="9"/>
  <c r="K487" i="9"/>
  <c r="K660" i="9"/>
  <c r="K661" i="9"/>
  <c r="K662" i="9"/>
  <c r="K663" i="9"/>
  <c r="K66" i="9"/>
  <c r="K67" i="9"/>
  <c r="K68" i="9"/>
  <c r="K69" i="9"/>
  <c r="K230" i="9"/>
  <c r="K231" i="9"/>
  <c r="K232" i="9"/>
  <c r="K233" i="9"/>
  <c r="K488" i="9"/>
  <c r="K489" i="9"/>
  <c r="K490" i="9"/>
  <c r="K491" i="9"/>
  <c r="K455" i="9"/>
  <c r="K456" i="9"/>
  <c r="K457" i="9"/>
  <c r="K458" i="9"/>
  <c r="K70" i="9"/>
  <c r="K71" i="9"/>
  <c r="K72" i="9"/>
  <c r="K73" i="9"/>
  <c r="K427" i="9"/>
  <c r="K428" i="9"/>
  <c r="K429" i="9"/>
  <c r="K430" i="9"/>
  <c r="K447" i="9"/>
  <c r="K448" i="9"/>
  <c r="K449" i="9"/>
  <c r="K450" i="9"/>
  <c r="K459" i="9"/>
  <c r="K460" i="9"/>
  <c r="K461" i="9"/>
  <c r="K462" i="9"/>
  <c r="K492" i="9"/>
  <c r="K493" i="9"/>
  <c r="K494" i="9"/>
  <c r="K495" i="9"/>
  <c r="K516" i="9"/>
  <c r="K517" i="9"/>
  <c r="K518" i="9"/>
  <c r="K519" i="9"/>
  <c r="K616" i="9"/>
  <c r="K617" i="9"/>
  <c r="K618" i="9"/>
  <c r="K619" i="9"/>
  <c r="K22" i="9"/>
  <c r="K23" i="9"/>
  <c r="K24" i="9"/>
  <c r="K25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114" i="9"/>
  <c r="K115" i="9"/>
  <c r="K116" i="9"/>
  <c r="K117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9" i="9"/>
  <c r="K170" i="9"/>
  <c r="K171" i="9"/>
  <c r="K172" i="9"/>
  <c r="K166" i="9"/>
  <c r="K167" i="9"/>
  <c r="K168" i="9"/>
  <c r="K173" i="9"/>
  <c r="K174" i="9"/>
  <c r="K175" i="9"/>
  <c r="K176" i="9"/>
  <c r="K177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63" i="9"/>
  <c r="K464" i="9"/>
  <c r="K465" i="9"/>
  <c r="K466" i="9"/>
  <c r="K467" i="9"/>
  <c r="K468" i="9"/>
  <c r="K469" i="9"/>
  <c r="K496" i="9"/>
  <c r="K497" i="9"/>
  <c r="K498" i="9"/>
  <c r="K499" i="9"/>
  <c r="K470" i="9"/>
  <c r="K471" i="9"/>
  <c r="K472" i="9"/>
  <c r="K473" i="9"/>
  <c r="K500" i="9"/>
  <c r="K501" i="9"/>
  <c r="K502" i="9"/>
  <c r="K503" i="9"/>
  <c r="K504" i="9"/>
  <c r="K505" i="9"/>
  <c r="K506" i="9"/>
  <c r="K507" i="9"/>
  <c r="K508" i="9"/>
  <c r="K509" i="9"/>
  <c r="K510" i="9"/>
  <c r="K511" i="9"/>
  <c r="K520" i="9"/>
  <c r="K521" i="9"/>
  <c r="K522" i="9"/>
  <c r="K523" i="9"/>
  <c r="K536" i="9"/>
  <c r="K537" i="9"/>
  <c r="K538" i="9"/>
  <c r="K539" i="9"/>
  <c r="K540" i="9"/>
  <c r="K541" i="9"/>
  <c r="K542" i="9"/>
  <c r="K543" i="9"/>
  <c r="K677" i="9"/>
  <c r="K678" i="9"/>
  <c r="K679" i="9"/>
  <c r="K680" i="9"/>
  <c r="K620" i="9"/>
  <c r="K621" i="9"/>
  <c r="K622" i="9"/>
  <c r="K623" i="9"/>
  <c r="K681" i="9"/>
  <c r="K682" i="9"/>
  <c r="K683" i="9"/>
  <c r="K684" i="9"/>
  <c r="K685" i="9"/>
  <c r="K686" i="9"/>
  <c r="K687" i="9"/>
  <c r="K688" i="9"/>
  <c r="K206" i="9"/>
  <c r="K207" i="9"/>
  <c r="K208" i="9"/>
  <c r="K209" i="9"/>
  <c r="K222" i="9"/>
  <c r="K223" i="9"/>
  <c r="K224" i="9"/>
  <c r="K225" i="9"/>
  <c r="K254" i="9"/>
  <c r="K255" i="9"/>
  <c r="K256" i="9"/>
  <c r="K257" i="9"/>
  <c r="K274" i="9"/>
  <c r="K275" i="9"/>
  <c r="K276" i="9"/>
  <c r="K277" i="9"/>
  <c r="K327" i="9"/>
  <c r="K328" i="9"/>
  <c r="K329" i="9"/>
  <c r="K330" i="9"/>
  <c r="K367" i="9"/>
  <c r="K368" i="9"/>
  <c r="K369" i="9"/>
  <c r="K370" i="9"/>
  <c r="K544" i="9"/>
  <c r="K545" i="9"/>
  <c r="K546" i="9"/>
  <c r="K547" i="9"/>
  <c r="K636" i="9"/>
  <c r="K637" i="9"/>
  <c r="K638" i="9"/>
  <c r="K639" i="9"/>
  <c r="K689" i="9"/>
  <c r="K690" i="9"/>
  <c r="K691" i="9"/>
  <c r="K692" i="9"/>
  <c r="K10" i="9"/>
  <c r="K11" i="9"/>
  <c r="K12" i="9"/>
  <c r="K13" i="9"/>
  <c r="K42" i="9"/>
  <c r="K43" i="9"/>
  <c r="K44" i="9"/>
  <c r="K45" i="9"/>
  <c r="K178" i="9"/>
  <c r="K179" i="9"/>
  <c r="K180" i="9"/>
  <c r="K181" i="9"/>
  <c r="K278" i="9"/>
  <c r="K279" i="9"/>
  <c r="K280" i="9"/>
  <c r="K281" i="9"/>
  <c r="K299" i="9"/>
  <c r="K300" i="9"/>
  <c r="K301" i="9"/>
  <c r="K302" i="9"/>
  <c r="K431" i="9"/>
  <c r="K432" i="9"/>
  <c r="K433" i="9"/>
  <c r="K434" i="9"/>
  <c r="K439" i="9"/>
  <c r="K440" i="9"/>
  <c r="K441" i="9"/>
  <c r="K442" i="9"/>
  <c r="K512" i="9"/>
  <c r="K513" i="9"/>
  <c r="K514" i="9"/>
  <c r="K515" i="9"/>
  <c r="K548" i="9"/>
  <c r="K549" i="9"/>
  <c r="K550" i="9"/>
  <c r="K551" i="9"/>
  <c r="K14" i="9"/>
  <c r="K15" i="9"/>
  <c r="K16" i="9"/>
  <c r="K17" i="9"/>
  <c r="K331" i="9"/>
  <c r="K332" i="9"/>
  <c r="K333" i="9"/>
  <c r="K334" i="9"/>
  <c r="K552" i="9"/>
  <c r="K553" i="9"/>
  <c r="K554" i="9"/>
  <c r="K555" i="9"/>
  <c r="K644" i="9"/>
  <c r="K645" i="9"/>
  <c r="K646" i="9"/>
  <c r="K647" i="9"/>
  <c r="K6" i="9"/>
  <c r="S6" i="9" s="1"/>
  <c r="K7" i="9"/>
  <c r="S7" i="9" s="1"/>
  <c r="K8" i="9"/>
  <c r="S8" i="9" s="1"/>
  <c r="K9" i="9"/>
  <c r="S9" i="9" s="1"/>
  <c r="K182" i="9"/>
  <c r="K183" i="9"/>
  <c r="K184" i="9"/>
  <c r="K202" i="9"/>
  <c r="K203" i="9"/>
  <c r="K204" i="9"/>
  <c r="K205" i="9"/>
  <c r="K210" i="9"/>
  <c r="K211" i="9"/>
  <c r="K212" i="9"/>
  <c r="K213" i="9"/>
  <c r="K234" i="9"/>
  <c r="K235" i="9"/>
  <c r="K236" i="9"/>
  <c r="K237" i="9"/>
  <c r="K250" i="9"/>
  <c r="K251" i="9"/>
  <c r="K252" i="9"/>
  <c r="K253" i="9"/>
  <c r="K258" i="9"/>
  <c r="K259" i="9"/>
  <c r="K260" i="9"/>
  <c r="K261" i="9"/>
  <c r="K282" i="9"/>
  <c r="K283" i="9"/>
  <c r="K284" i="9"/>
  <c r="K285" i="9"/>
  <c r="K286" i="9"/>
  <c r="K295" i="9"/>
  <c r="K296" i="9"/>
  <c r="K297" i="9"/>
  <c r="K298" i="9"/>
  <c r="K371" i="9"/>
  <c r="K372" i="9"/>
  <c r="K373" i="9"/>
  <c r="K374" i="9"/>
  <c r="K423" i="9"/>
  <c r="K424" i="9"/>
  <c r="K425" i="9"/>
  <c r="K426" i="9"/>
  <c r="K556" i="9"/>
  <c r="K557" i="9"/>
  <c r="K558" i="9"/>
  <c r="K559" i="9"/>
  <c r="K640" i="9"/>
  <c r="K641" i="9"/>
  <c r="K642" i="9"/>
  <c r="K643" i="9"/>
  <c r="K648" i="9"/>
  <c r="K649" i="9"/>
  <c r="K650" i="9"/>
  <c r="K651" i="9"/>
  <c r="K18" i="9"/>
  <c r="K19" i="9"/>
  <c r="K20" i="9"/>
  <c r="K21" i="9"/>
  <c r="K262" i="9"/>
  <c r="K263" i="9"/>
  <c r="K264" i="9"/>
  <c r="K265" i="9"/>
  <c r="K375" i="9"/>
  <c r="K376" i="9"/>
  <c r="K377" i="9"/>
  <c r="K378" i="9"/>
  <c r="K443" i="9"/>
  <c r="K444" i="9"/>
  <c r="K445" i="9"/>
  <c r="K446" i="9"/>
  <c r="K478" i="9"/>
  <c r="K479" i="9"/>
  <c r="K560" i="9"/>
  <c r="K561" i="9"/>
  <c r="K562" i="9"/>
  <c r="K563" i="9"/>
  <c r="K652" i="9"/>
  <c r="K653" i="9"/>
  <c r="K654" i="9"/>
  <c r="K655" i="9"/>
  <c r="K2" i="9"/>
  <c r="K3" i="9"/>
  <c r="K4" i="9"/>
  <c r="K5" i="9"/>
  <c r="K90" i="9"/>
  <c r="K91" i="9"/>
  <c r="K92" i="9"/>
  <c r="K93" i="9"/>
  <c r="K118" i="9"/>
  <c r="K119" i="9"/>
  <c r="K120" i="9"/>
  <c r="K121" i="9"/>
  <c r="K186" i="9"/>
  <c r="K187" i="9"/>
  <c r="K188" i="9"/>
  <c r="K189" i="9"/>
  <c r="K379" i="9"/>
  <c r="K380" i="9"/>
  <c r="K381" i="9"/>
  <c r="K382" i="9"/>
  <c r="K564" i="9"/>
  <c r="K565" i="9"/>
  <c r="K566" i="9"/>
  <c r="K567" i="9"/>
  <c r="K94" i="9"/>
  <c r="K95" i="9"/>
  <c r="K96" i="9"/>
  <c r="K97" i="9"/>
  <c r="K335" i="9"/>
  <c r="K336" i="9"/>
  <c r="K337" i="9"/>
  <c r="K338" i="9"/>
  <c r="K435" i="9"/>
  <c r="K436" i="9"/>
  <c r="K437" i="9"/>
  <c r="K438" i="9"/>
  <c r="K568" i="9"/>
  <c r="K569" i="9"/>
  <c r="K570" i="9"/>
  <c r="K571" i="9"/>
  <c r="K665" i="9"/>
  <c r="K98" i="9"/>
  <c r="K99" i="9"/>
  <c r="K100" i="9"/>
  <c r="K101" i="9"/>
  <c r="K106" i="9"/>
  <c r="K107" i="9"/>
  <c r="K108" i="9"/>
  <c r="K109" i="9"/>
  <c r="K190" i="9"/>
  <c r="K191" i="9"/>
  <c r="K192" i="9"/>
  <c r="K193" i="9"/>
  <c r="K238" i="9"/>
  <c r="K239" i="9"/>
  <c r="K240" i="9"/>
  <c r="K241" i="9"/>
  <c r="K383" i="9"/>
  <c r="K384" i="9"/>
  <c r="K385" i="9"/>
  <c r="K386" i="9"/>
  <c r="K572" i="9"/>
  <c r="K573" i="9"/>
  <c r="K574" i="9"/>
  <c r="K575" i="9"/>
  <c r="K668" i="9"/>
  <c r="K669" i="9"/>
  <c r="K670" i="9"/>
  <c r="K671" i="9"/>
  <c r="K26" i="9"/>
  <c r="K27" i="9"/>
  <c r="K28" i="9"/>
  <c r="K29" i="9"/>
  <c r="K474" i="9"/>
  <c r="K475" i="9"/>
  <c r="K476" i="9"/>
  <c r="K477" i="9"/>
  <c r="K576" i="9"/>
  <c r="K577" i="9"/>
  <c r="K578" i="9"/>
  <c r="K579" i="9"/>
  <c r="K693" i="9"/>
  <c r="K694" i="9"/>
  <c r="K695" i="9"/>
  <c r="K696" i="9"/>
  <c r="K110" i="9"/>
  <c r="K111" i="9"/>
  <c r="K112" i="9"/>
  <c r="K113" i="9"/>
  <c r="K194" i="9"/>
  <c r="K195" i="9"/>
  <c r="K196" i="9"/>
  <c r="K197" i="9"/>
  <c r="K580" i="9"/>
  <c r="K581" i="9"/>
  <c r="K582" i="9"/>
  <c r="K583" i="9"/>
  <c r="K214" i="9"/>
  <c r="K215" i="9"/>
  <c r="K216" i="9"/>
  <c r="K217" i="9"/>
  <c r="K307" i="9"/>
  <c r="K308" i="9"/>
  <c r="K309" i="9"/>
  <c r="K310" i="9"/>
  <c r="K343" i="9"/>
  <c r="K344" i="9"/>
  <c r="K345" i="9"/>
  <c r="K346" i="9"/>
  <c r="K387" i="9"/>
  <c r="K388" i="9"/>
  <c r="K389" i="9"/>
  <c r="K390" i="9"/>
  <c r="K672" i="9"/>
  <c r="K30" i="9"/>
  <c r="K31" i="9"/>
  <c r="K32" i="9"/>
  <c r="K33" i="9"/>
  <c r="K218" i="9"/>
  <c r="K219" i="9"/>
  <c r="K220" i="9"/>
  <c r="K221" i="9"/>
  <c r="K347" i="9"/>
  <c r="K348" i="9"/>
  <c r="K349" i="9"/>
  <c r="K350" i="9"/>
  <c r="K391" i="9"/>
  <c r="K392" i="9"/>
  <c r="K393" i="9"/>
  <c r="K394" i="9"/>
  <c r="K584" i="9"/>
  <c r="K585" i="9"/>
  <c r="K586" i="9"/>
  <c r="K587" i="9"/>
  <c r="K697" i="9"/>
  <c r="K698" i="9"/>
  <c r="K699" i="9"/>
  <c r="K700" i="9"/>
  <c r="K122" i="9"/>
  <c r="K123" i="9"/>
  <c r="K124" i="9"/>
  <c r="K125" i="9"/>
  <c r="K588" i="9"/>
  <c r="K589" i="9"/>
  <c r="K590" i="9"/>
  <c r="K591" i="9"/>
  <c r="K624" i="9"/>
  <c r="K625" i="9"/>
  <c r="K626" i="9"/>
  <c r="K627" i="9"/>
  <c r="K126" i="9"/>
  <c r="K127" i="9"/>
  <c r="K128" i="9"/>
  <c r="K129" i="9"/>
  <c r="K395" i="9"/>
  <c r="K396" i="9"/>
  <c r="K397" i="9"/>
  <c r="K398" i="9"/>
  <c r="K592" i="9"/>
  <c r="K593" i="9"/>
  <c r="K594" i="9"/>
  <c r="K595" i="9"/>
  <c r="K628" i="9"/>
  <c r="K629" i="9"/>
  <c r="K630" i="9"/>
  <c r="K631" i="9"/>
  <c r="K34" i="9"/>
  <c r="K35" i="9"/>
  <c r="K36" i="9"/>
  <c r="K37" i="9"/>
  <c r="K102" i="9"/>
  <c r="K103" i="9"/>
  <c r="K104" i="9"/>
  <c r="K105" i="9"/>
  <c r="K130" i="9"/>
  <c r="K131" i="9"/>
  <c r="K132" i="9"/>
  <c r="K133" i="9"/>
  <c r="K339" i="9"/>
  <c r="K340" i="9"/>
  <c r="K341" i="9"/>
  <c r="K342" i="9"/>
  <c r="K524" i="9"/>
  <c r="K525" i="9"/>
  <c r="K526" i="9"/>
  <c r="K527" i="9"/>
  <c r="K596" i="9"/>
  <c r="K597" i="9"/>
  <c r="K598" i="9"/>
  <c r="K599" i="9"/>
  <c r="K632" i="9"/>
  <c r="K633" i="9"/>
  <c r="K634" i="9"/>
  <c r="K635" i="9"/>
  <c r="K266" i="9"/>
  <c r="K267" i="9"/>
  <c r="K268" i="9"/>
  <c r="K269" i="9"/>
  <c r="K150" i="9"/>
  <c r="K151" i="9"/>
  <c r="K152" i="9"/>
  <c r="K153" i="9"/>
  <c r="K399" i="9"/>
  <c r="K400" i="9"/>
  <c r="K401" i="9"/>
  <c r="K402" i="9"/>
  <c r="K600" i="9"/>
  <c r="K601" i="9"/>
  <c r="K602" i="9"/>
  <c r="K603" i="9"/>
  <c r="K46" i="9"/>
  <c r="K47" i="9"/>
  <c r="K48" i="9"/>
  <c r="K49" i="9"/>
  <c r="K134" i="9"/>
  <c r="K135" i="9"/>
  <c r="K136" i="9"/>
  <c r="K137" i="9"/>
  <c r="K303" i="9"/>
  <c r="K304" i="9"/>
  <c r="K305" i="9"/>
  <c r="K306" i="9"/>
  <c r="K311" i="9"/>
  <c r="K312" i="9"/>
  <c r="K313" i="9"/>
  <c r="K314" i="9"/>
  <c r="K403" i="9"/>
  <c r="K404" i="9"/>
  <c r="K405" i="9"/>
  <c r="K406" i="9"/>
  <c r="K138" i="9"/>
  <c r="K139" i="9"/>
  <c r="K140" i="9"/>
  <c r="K141" i="9"/>
  <c r="K242" i="9"/>
  <c r="K243" i="9"/>
  <c r="K244" i="9"/>
  <c r="K245" i="9"/>
  <c r="K315" i="9"/>
  <c r="K316" i="9"/>
  <c r="K317" i="9"/>
  <c r="K318" i="9"/>
  <c r="K604" i="9"/>
  <c r="K605" i="9"/>
  <c r="K606" i="9"/>
  <c r="K607" i="9"/>
  <c r="K270" i="9"/>
  <c r="K271" i="9"/>
  <c r="K272" i="9"/>
  <c r="K273" i="9"/>
  <c r="K50" i="9"/>
  <c r="K51" i="9"/>
  <c r="K52" i="9"/>
  <c r="K53" i="9"/>
  <c r="K142" i="9"/>
  <c r="K143" i="9"/>
  <c r="K144" i="9"/>
  <c r="K145" i="9"/>
  <c r="K319" i="9"/>
  <c r="K320" i="9"/>
  <c r="K321" i="9"/>
  <c r="K322" i="9"/>
  <c r="K608" i="9"/>
  <c r="K609" i="9"/>
  <c r="K610" i="9"/>
  <c r="K611" i="9"/>
  <c r="K146" i="9"/>
  <c r="K147" i="9"/>
  <c r="K148" i="9"/>
  <c r="K149" i="9"/>
  <c r="K246" i="9"/>
  <c r="K247" i="9"/>
  <c r="K248" i="9"/>
  <c r="K249" i="9"/>
  <c r="K323" i="9"/>
  <c r="K324" i="9"/>
  <c r="K325" i="9"/>
  <c r="K326" i="9"/>
  <c r="K351" i="9"/>
  <c r="K352" i="9"/>
  <c r="K353" i="9"/>
  <c r="K354" i="9"/>
  <c r="K407" i="9"/>
  <c r="K408" i="9"/>
  <c r="K409" i="9"/>
  <c r="K410" i="9"/>
  <c r="K612" i="9"/>
  <c r="K613" i="9"/>
  <c r="K614" i="9"/>
  <c r="K615" i="9"/>
  <c r="K54" i="9"/>
  <c r="T65" i="1"/>
  <c r="T66" i="1"/>
  <c r="T67" i="1"/>
  <c r="T539" i="1"/>
  <c r="T542" i="1"/>
  <c r="T545" i="1"/>
  <c r="T548" i="1"/>
  <c r="T550" i="1"/>
  <c r="T540" i="1"/>
  <c r="T543" i="1"/>
  <c r="T546" i="1"/>
  <c r="T549" i="1"/>
  <c r="T551" i="1"/>
  <c r="T461" i="1"/>
  <c r="T462" i="1"/>
  <c r="T463" i="1"/>
  <c r="T464" i="1"/>
  <c r="T538" i="1"/>
  <c r="T541" i="1"/>
  <c r="T544" i="1"/>
  <c r="T547" i="1"/>
  <c r="T989" i="1"/>
  <c r="T990" i="1"/>
  <c r="T991" i="1"/>
  <c r="T992" i="1"/>
  <c r="T68" i="1"/>
  <c r="T69" i="1"/>
  <c r="T70" i="1"/>
  <c r="T71" i="1"/>
  <c r="T553" i="1"/>
  <c r="T557" i="1"/>
  <c r="T560" i="1"/>
  <c r="T562" i="1"/>
  <c r="T564" i="1"/>
  <c r="T554" i="1"/>
  <c r="T558" i="1"/>
  <c r="T561" i="1"/>
  <c r="T563" i="1"/>
  <c r="T565" i="1"/>
  <c r="T297" i="1"/>
  <c r="T298" i="1"/>
  <c r="T299" i="1"/>
  <c r="T300" i="1"/>
  <c r="T490" i="1"/>
  <c r="T491" i="1"/>
  <c r="T492" i="1"/>
  <c r="T493" i="1"/>
  <c r="T552" i="1"/>
  <c r="T555" i="1"/>
  <c r="T556" i="1"/>
  <c r="T559" i="1"/>
  <c r="T972" i="1"/>
  <c r="T973" i="1"/>
  <c r="T974" i="1"/>
  <c r="T975" i="1"/>
  <c r="T72" i="1"/>
  <c r="T73" i="1"/>
  <c r="T74" i="1"/>
  <c r="T75" i="1"/>
  <c r="T208" i="1"/>
  <c r="T209" i="1"/>
  <c r="T210" i="1"/>
  <c r="T211" i="1"/>
  <c r="T236" i="1"/>
  <c r="T237" i="1"/>
  <c r="T238" i="1"/>
  <c r="T239" i="1"/>
  <c r="T566" i="1"/>
  <c r="T568" i="1"/>
  <c r="T570" i="1"/>
  <c r="T572" i="1"/>
  <c r="T574" i="1"/>
  <c r="T567" i="1"/>
  <c r="T569" i="1"/>
  <c r="T571" i="1"/>
  <c r="T573" i="1"/>
  <c r="T575" i="1"/>
  <c r="T301" i="1"/>
  <c r="T302" i="1"/>
  <c r="T303" i="1"/>
  <c r="T304" i="1"/>
  <c r="T494" i="1"/>
  <c r="T495" i="1"/>
  <c r="T496" i="1"/>
  <c r="T497" i="1"/>
  <c r="T976" i="1"/>
  <c r="T977" i="1"/>
  <c r="T978" i="1"/>
  <c r="T979" i="1"/>
  <c r="T76" i="1"/>
  <c r="T77" i="1"/>
  <c r="T78" i="1"/>
  <c r="T79" i="1"/>
  <c r="T240" i="1"/>
  <c r="T241" i="1"/>
  <c r="T242" i="1"/>
  <c r="T243" i="1"/>
  <c r="T576" i="1"/>
  <c r="T578" i="1"/>
  <c r="T580" i="1"/>
  <c r="T582" i="1"/>
  <c r="T584" i="1"/>
  <c r="T577" i="1"/>
  <c r="T579" i="1"/>
  <c r="T581" i="1"/>
  <c r="T583" i="1"/>
  <c r="T585" i="1"/>
  <c r="T498" i="1"/>
  <c r="T499" i="1"/>
  <c r="T500" i="1"/>
  <c r="T501" i="1"/>
  <c r="T465" i="1"/>
  <c r="T466" i="1"/>
  <c r="T467" i="1"/>
  <c r="T468" i="1"/>
  <c r="T80" i="1"/>
  <c r="T81" i="1"/>
  <c r="T82" i="1"/>
  <c r="T83" i="1"/>
  <c r="T586" i="1"/>
  <c r="T588" i="1"/>
  <c r="T590" i="1"/>
  <c r="T592" i="1"/>
  <c r="T594" i="1"/>
  <c r="T587" i="1"/>
  <c r="T589" i="1"/>
  <c r="T591" i="1"/>
  <c r="T593" i="1"/>
  <c r="T595" i="1"/>
  <c r="T437" i="1"/>
  <c r="T438" i="1"/>
  <c r="T439" i="1"/>
  <c r="T440" i="1"/>
  <c r="T457" i="1"/>
  <c r="T458" i="1"/>
  <c r="T459" i="1"/>
  <c r="T460" i="1"/>
  <c r="T469" i="1"/>
  <c r="T470" i="1"/>
  <c r="T471" i="1"/>
  <c r="T472" i="1"/>
  <c r="T502" i="1"/>
  <c r="T503" i="1"/>
  <c r="T504" i="1"/>
  <c r="T505" i="1"/>
  <c r="T526" i="1"/>
  <c r="T527" i="1"/>
  <c r="T528" i="1"/>
  <c r="T529" i="1"/>
  <c r="T932" i="1"/>
  <c r="T933" i="1"/>
  <c r="T934" i="1"/>
  <c r="T935" i="1"/>
  <c r="T164" i="1"/>
  <c r="T165" i="1"/>
  <c r="T166" i="1"/>
  <c r="T167" i="1"/>
  <c r="T597" i="1"/>
  <c r="T598" i="1"/>
  <c r="T601" i="1"/>
  <c r="T602" i="1"/>
  <c r="T604" i="1"/>
  <c r="T596" i="1"/>
  <c r="T599" i="1"/>
  <c r="T600" i="1"/>
  <c r="T603" i="1"/>
  <c r="T605" i="1"/>
  <c r="T84" i="1"/>
  <c r="T85" i="1"/>
  <c r="T86" i="1"/>
  <c r="T87" i="1"/>
  <c r="T124" i="1"/>
  <c r="T125" i="1"/>
  <c r="T126" i="1"/>
  <c r="T127" i="1"/>
  <c r="T168" i="1"/>
  <c r="T169" i="1"/>
  <c r="T170" i="1"/>
  <c r="T171" i="1"/>
  <c r="T176" i="1"/>
  <c r="T177" i="1"/>
  <c r="T178" i="1"/>
  <c r="T179" i="1"/>
  <c r="T606" i="1"/>
  <c r="T608" i="1"/>
  <c r="T610" i="1"/>
  <c r="T613" i="1"/>
  <c r="T614" i="1"/>
  <c r="T607" i="1"/>
  <c r="T609" i="1"/>
  <c r="T611" i="1"/>
  <c r="T612" i="1"/>
  <c r="T615" i="1"/>
  <c r="T365" i="1"/>
  <c r="T366" i="1"/>
  <c r="T367" i="1"/>
  <c r="T368" i="1"/>
  <c r="T993" i="1"/>
  <c r="T994" i="1"/>
  <c r="T995" i="1"/>
  <c r="T996" i="1"/>
  <c r="T88" i="1"/>
  <c r="T89" i="1"/>
  <c r="T90" i="1"/>
  <c r="T91" i="1"/>
  <c r="T617" i="1"/>
  <c r="T622" i="1"/>
  <c r="T625" i="1"/>
  <c r="T626" i="1"/>
  <c r="T628" i="1"/>
  <c r="T618" i="1"/>
  <c r="T623" i="1"/>
  <c r="T624" i="1"/>
  <c r="T627" i="1"/>
  <c r="T629" i="1"/>
  <c r="T421" i="1"/>
  <c r="T422" i="1"/>
  <c r="T423" i="1"/>
  <c r="T424" i="1"/>
  <c r="T506" i="1"/>
  <c r="T507" i="1"/>
  <c r="T508" i="1"/>
  <c r="T509" i="1"/>
  <c r="T473" i="1"/>
  <c r="T474" i="1"/>
  <c r="T475" i="1"/>
  <c r="T530" i="1"/>
  <c r="T531" i="1"/>
  <c r="T532" i="1"/>
  <c r="T533" i="1"/>
  <c r="T616" i="1"/>
  <c r="T619" i="1"/>
  <c r="T620" i="1"/>
  <c r="T621" i="1"/>
  <c r="T936" i="1"/>
  <c r="T937" i="1"/>
  <c r="T938" i="1"/>
  <c r="T939" i="1"/>
  <c r="T997" i="1"/>
  <c r="T998" i="1"/>
  <c r="T999" i="1"/>
  <c r="T1000" i="1"/>
  <c r="T92" i="1"/>
  <c r="T93" i="1"/>
  <c r="T94" i="1"/>
  <c r="T95" i="1"/>
  <c r="T172" i="1"/>
  <c r="T173" i="1"/>
  <c r="T174" i="1"/>
  <c r="T175" i="1"/>
  <c r="T180" i="1"/>
  <c r="T181" i="1"/>
  <c r="T182" i="1"/>
  <c r="T183" i="1"/>
  <c r="T631" i="1"/>
  <c r="T634" i="1"/>
  <c r="T638" i="1"/>
  <c r="T640" i="1"/>
  <c r="T642" i="1"/>
  <c r="T644" i="1"/>
  <c r="T632" i="1"/>
  <c r="T635" i="1"/>
  <c r="T636" i="1"/>
  <c r="T641" i="1"/>
  <c r="T643" i="1"/>
  <c r="T645" i="1"/>
  <c r="T369" i="1"/>
  <c r="T370" i="1"/>
  <c r="T371" i="1"/>
  <c r="T372" i="1"/>
  <c r="T425" i="1"/>
  <c r="T426" i="1"/>
  <c r="T427" i="1"/>
  <c r="T428" i="1"/>
  <c r="T510" i="1"/>
  <c r="T511" i="1"/>
  <c r="T512" i="1"/>
  <c r="T513" i="1"/>
  <c r="T476" i="1"/>
  <c r="T477" i="1"/>
  <c r="T478" i="1"/>
  <c r="T479" i="1"/>
  <c r="T630" i="1"/>
  <c r="T633" i="1"/>
  <c r="T637" i="1"/>
  <c r="T639" i="1"/>
  <c r="T96" i="1"/>
  <c r="T97" i="1"/>
  <c r="T98" i="1"/>
  <c r="T99" i="1"/>
  <c r="T184" i="1"/>
  <c r="T185" i="1"/>
  <c r="T186" i="1"/>
  <c r="T187" i="1"/>
  <c r="T646" i="1"/>
  <c r="T648" i="1"/>
  <c r="T650" i="1"/>
  <c r="T652" i="1"/>
  <c r="T654" i="1"/>
  <c r="T647" i="1"/>
  <c r="T649" i="1"/>
  <c r="T651" i="1"/>
  <c r="T653" i="1"/>
  <c r="T655" i="1"/>
  <c r="T373" i="1"/>
  <c r="T374" i="1"/>
  <c r="T375" i="1"/>
  <c r="T376" i="1"/>
  <c r="T429" i="1"/>
  <c r="T430" i="1"/>
  <c r="T431" i="1"/>
  <c r="T432" i="1"/>
  <c r="T514" i="1"/>
  <c r="T515" i="1"/>
  <c r="T516" i="1"/>
  <c r="T517" i="1"/>
  <c r="T480" i="1"/>
  <c r="T481" i="1"/>
  <c r="T482" i="1"/>
  <c r="T483" i="1"/>
  <c r="T518" i="1"/>
  <c r="T519" i="1"/>
  <c r="T520" i="1"/>
  <c r="T521" i="1"/>
  <c r="T1001" i="1"/>
  <c r="T1002" i="1"/>
  <c r="T1003" i="1"/>
  <c r="T1004" i="1"/>
  <c r="T48" i="1"/>
  <c r="T49" i="1"/>
  <c r="T50" i="1"/>
  <c r="T51" i="1"/>
  <c r="T232" i="1"/>
  <c r="T233" i="1"/>
  <c r="T234" i="1"/>
  <c r="T235" i="1"/>
  <c r="T663" i="1"/>
  <c r="T660" i="1"/>
  <c r="T666" i="1"/>
  <c r="T668" i="1"/>
  <c r="T657" i="1"/>
  <c r="T658" i="1"/>
  <c r="T661" i="1"/>
  <c r="T664" i="1"/>
  <c r="T667" i="1"/>
  <c r="T669" i="1"/>
  <c r="T264" i="1"/>
  <c r="T265" i="1"/>
  <c r="T266" i="1"/>
  <c r="T267" i="1"/>
  <c r="T284" i="1"/>
  <c r="T285" i="1"/>
  <c r="T286" i="1"/>
  <c r="T287" i="1"/>
  <c r="T337" i="1"/>
  <c r="T338" i="1"/>
  <c r="T339" i="1"/>
  <c r="T340" i="1"/>
  <c r="T377" i="1"/>
  <c r="T378" i="1"/>
  <c r="T379" i="1"/>
  <c r="T380" i="1"/>
  <c r="T656" i="1"/>
  <c r="T659" i="1"/>
  <c r="T662" i="1"/>
  <c r="T665" i="1"/>
  <c r="T930" i="1"/>
  <c r="T952" i="1"/>
  <c r="T953" i="1"/>
  <c r="T954" i="1"/>
  <c r="T955" i="1"/>
  <c r="T1005" i="1"/>
  <c r="T1006" i="1"/>
  <c r="T1007" i="1"/>
  <c r="T1008" i="1"/>
  <c r="T10" i="1"/>
  <c r="T12" i="1"/>
  <c r="T13" i="1"/>
  <c r="T15" i="1"/>
  <c r="T52" i="1"/>
  <c r="T53" i="1"/>
  <c r="T54" i="1"/>
  <c r="T55" i="1"/>
  <c r="T188" i="1"/>
  <c r="T189" i="1"/>
  <c r="T190" i="1"/>
  <c r="T191" i="1"/>
  <c r="T682" i="1"/>
  <c r="T678" i="1"/>
  <c r="T675" i="1"/>
  <c r="T680" i="1"/>
  <c r="T672" i="1"/>
  <c r="T673" i="1"/>
  <c r="T676" i="1"/>
  <c r="T679" i="1"/>
  <c r="T681" i="1"/>
  <c r="T683" i="1"/>
  <c r="T288" i="1"/>
  <c r="T289" i="1"/>
  <c r="T290" i="1"/>
  <c r="T291" i="1"/>
  <c r="T309" i="1"/>
  <c r="T310" i="1"/>
  <c r="T311" i="1"/>
  <c r="T312" i="1"/>
  <c r="T11" i="1"/>
  <c r="T14" i="1"/>
  <c r="T16" i="1"/>
  <c r="T17" i="1"/>
  <c r="T18" i="1"/>
  <c r="T441" i="1"/>
  <c r="T442" i="1"/>
  <c r="T443" i="1"/>
  <c r="T444" i="1"/>
  <c r="T449" i="1"/>
  <c r="T450" i="1"/>
  <c r="T451" i="1"/>
  <c r="T452" i="1"/>
  <c r="T522" i="1"/>
  <c r="T523" i="1"/>
  <c r="T524" i="1"/>
  <c r="T525" i="1"/>
  <c r="T670" i="1"/>
  <c r="T671" i="1"/>
  <c r="T674" i="1"/>
  <c r="T677" i="1"/>
  <c r="T20" i="1"/>
  <c r="T22" i="1"/>
  <c r="T24" i="1"/>
  <c r="T26" i="1"/>
  <c r="T685" i="1"/>
  <c r="T694" i="1"/>
  <c r="T688" i="1"/>
  <c r="T696" i="1"/>
  <c r="T691" i="1"/>
  <c r="T686" i="1"/>
  <c r="T689" i="1"/>
  <c r="T692" i="1"/>
  <c r="T695" i="1"/>
  <c r="T697" i="1"/>
  <c r="T341" i="1"/>
  <c r="T342" i="1"/>
  <c r="T343" i="1"/>
  <c r="T344" i="1"/>
  <c r="T19" i="1"/>
  <c r="T21" i="1"/>
  <c r="T23" i="1"/>
  <c r="T25" i="1"/>
  <c r="T27" i="1"/>
  <c r="T684" i="1"/>
  <c r="T687" i="1"/>
  <c r="T690" i="1"/>
  <c r="T693" i="1"/>
  <c r="T960" i="1"/>
  <c r="T961" i="1"/>
  <c r="T962" i="1"/>
  <c r="T963" i="1"/>
  <c r="T192" i="1"/>
  <c r="T193" i="1"/>
  <c r="T194" i="1"/>
  <c r="T195" i="1"/>
  <c r="T212" i="1"/>
  <c r="T213" i="1"/>
  <c r="T214" i="1"/>
  <c r="T215" i="1"/>
  <c r="T244" i="1"/>
  <c r="T245" i="1"/>
  <c r="T246" i="1"/>
  <c r="T247" i="1"/>
  <c r="T260" i="1"/>
  <c r="T261" i="1"/>
  <c r="T262" i="1"/>
  <c r="T263" i="1"/>
  <c r="T705" i="1"/>
  <c r="T710" i="1"/>
  <c r="T708" i="1"/>
  <c r="T699" i="1"/>
  <c r="T702" i="1"/>
  <c r="T700" i="1"/>
  <c r="T703" i="1"/>
  <c r="T706" i="1"/>
  <c r="T709" i="1"/>
  <c r="T711" i="1"/>
  <c r="T268" i="1"/>
  <c r="T269" i="1"/>
  <c r="T270" i="1"/>
  <c r="T271" i="1"/>
  <c r="T292" i="1"/>
  <c r="T293" i="1"/>
  <c r="T294" i="1"/>
  <c r="T295" i="1"/>
  <c r="T296" i="1"/>
  <c r="T305" i="1"/>
  <c r="T306" i="1"/>
  <c r="T307" i="1"/>
  <c r="T308" i="1"/>
  <c r="T381" i="1"/>
  <c r="T382" i="1"/>
  <c r="T383" i="1"/>
  <c r="T384" i="1"/>
  <c r="T433" i="1"/>
  <c r="T434" i="1"/>
  <c r="T435" i="1"/>
  <c r="T436" i="1"/>
  <c r="T698" i="1"/>
  <c r="T701" i="1"/>
  <c r="T704" i="1"/>
  <c r="T707" i="1"/>
  <c r="T956" i="1"/>
  <c r="T957" i="1"/>
  <c r="T958" i="1"/>
  <c r="T959" i="1"/>
  <c r="T964" i="1"/>
  <c r="T965" i="1"/>
  <c r="T966" i="1"/>
  <c r="T967" i="1"/>
  <c r="T28" i="1"/>
  <c r="T29" i="1"/>
  <c r="T30" i="1"/>
  <c r="T31" i="1"/>
  <c r="T719" i="1"/>
  <c r="T713" i="1"/>
  <c r="T716" i="1"/>
  <c r="T722" i="1"/>
  <c r="T724" i="1"/>
  <c r="T714" i="1"/>
  <c r="T717" i="1"/>
  <c r="T720" i="1"/>
  <c r="T723" i="1"/>
  <c r="T725" i="1"/>
  <c r="T272" i="1"/>
  <c r="T273" i="1"/>
  <c r="T274" i="1"/>
  <c r="T275" i="1"/>
  <c r="T385" i="1"/>
  <c r="T386" i="1"/>
  <c r="T387" i="1"/>
  <c r="T388" i="1"/>
  <c r="T453" i="1"/>
  <c r="T454" i="1"/>
  <c r="T455" i="1"/>
  <c r="T456" i="1"/>
  <c r="T488" i="1"/>
  <c r="T489" i="1"/>
  <c r="T712" i="1"/>
  <c r="T715" i="1"/>
  <c r="T718" i="1"/>
  <c r="T721" i="1"/>
  <c r="T968" i="1"/>
  <c r="T969" i="1"/>
  <c r="T970" i="1"/>
  <c r="T971" i="1"/>
  <c r="T2" i="1"/>
  <c r="T3" i="1"/>
  <c r="T4" i="1"/>
  <c r="T5" i="1"/>
  <c r="T100" i="1"/>
  <c r="T101" i="1"/>
  <c r="T102" i="1"/>
  <c r="T103" i="1"/>
  <c r="T128" i="1"/>
  <c r="T129" i="1"/>
  <c r="T130" i="1"/>
  <c r="T131" i="1"/>
  <c r="T196" i="1"/>
  <c r="T197" i="1"/>
  <c r="T198" i="1"/>
  <c r="T199" i="1"/>
  <c r="T728" i="1"/>
  <c r="T731" i="1"/>
  <c r="T734" i="1"/>
  <c r="T736" i="1"/>
  <c r="T738" i="1"/>
  <c r="T729" i="1"/>
  <c r="T732" i="1"/>
  <c r="T735" i="1"/>
  <c r="T737" i="1"/>
  <c r="T739" i="1"/>
  <c r="T389" i="1"/>
  <c r="T390" i="1"/>
  <c r="T391" i="1"/>
  <c r="T392" i="1"/>
  <c r="T726" i="1"/>
  <c r="T727" i="1"/>
  <c r="T730" i="1"/>
  <c r="T733" i="1"/>
  <c r="T104" i="1"/>
  <c r="T105" i="1"/>
  <c r="T106" i="1"/>
  <c r="T107" i="1"/>
  <c r="T741" i="1"/>
  <c r="T744" i="1"/>
  <c r="T747" i="1"/>
  <c r="T750" i="1"/>
  <c r="T752" i="1"/>
  <c r="T742" i="1"/>
  <c r="T745" i="1"/>
  <c r="T748" i="1"/>
  <c r="T751" i="1"/>
  <c r="T753" i="1"/>
  <c r="T345" i="1"/>
  <c r="T346" i="1"/>
  <c r="T347" i="1"/>
  <c r="T348" i="1"/>
  <c r="T445" i="1"/>
  <c r="T446" i="1"/>
  <c r="T447" i="1"/>
  <c r="T448" i="1"/>
  <c r="T740" i="1"/>
  <c r="T743" i="1"/>
  <c r="T746" i="1"/>
  <c r="T749" i="1"/>
  <c r="T980" i="1"/>
  <c r="T981" i="1"/>
  <c r="T982" i="1"/>
  <c r="T983" i="1"/>
  <c r="T108" i="1"/>
  <c r="T109" i="1"/>
  <c r="T110" i="1"/>
  <c r="T111" i="1"/>
  <c r="T116" i="1"/>
  <c r="T117" i="1"/>
  <c r="T118" i="1"/>
  <c r="T119" i="1"/>
  <c r="T200" i="1"/>
  <c r="T201" i="1"/>
  <c r="T202" i="1"/>
  <c r="T203" i="1"/>
  <c r="T248" i="1"/>
  <c r="T249" i="1"/>
  <c r="T250" i="1"/>
  <c r="T251" i="1"/>
  <c r="T755" i="1"/>
  <c r="T758" i="1"/>
  <c r="T761" i="1"/>
  <c r="T764" i="1"/>
  <c r="T766" i="1"/>
  <c r="T756" i="1"/>
  <c r="T759" i="1"/>
  <c r="T762" i="1"/>
  <c r="T765" i="1"/>
  <c r="T767" i="1"/>
  <c r="T393" i="1"/>
  <c r="T394" i="1"/>
  <c r="T395" i="1"/>
  <c r="T396" i="1"/>
  <c r="T754" i="1"/>
  <c r="T757" i="1"/>
  <c r="T760" i="1"/>
  <c r="T763" i="1"/>
  <c r="T984" i="1"/>
  <c r="T985" i="1"/>
  <c r="T986" i="1"/>
  <c r="T987" i="1"/>
  <c r="T769" i="1"/>
  <c r="T772" i="1"/>
  <c r="T776" i="1"/>
  <c r="T778" i="1"/>
  <c r="T780" i="1"/>
  <c r="T770" i="1"/>
  <c r="T773" i="1"/>
  <c r="T777" i="1"/>
  <c r="T779" i="1"/>
  <c r="T781" i="1"/>
  <c r="T484" i="1"/>
  <c r="T485" i="1"/>
  <c r="T486" i="1"/>
  <c r="T487" i="1"/>
  <c r="T768" i="1"/>
  <c r="T771" i="1"/>
  <c r="T774" i="1"/>
  <c r="T775" i="1"/>
  <c r="T1009" i="1"/>
  <c r="T1010" i="1"/>
  <c r="T1011" i="1"/>
  <c r="T1012" i="1"/>
  <c r="T120" i="1"/>
  <c r="T121" i="1"/>
  <c r="T122" i="1"/>
  <c r="T123" i="1"/>
  <c r="T204" i="1"/>
  <c r="T205" i="1"/>
  <c r="T206" i="1"/>
  <c r="T207" i="1"/>
  <c r="T784" i="1"/>
  <c r="T787" i="1"/>
  <c r="T790" i="1"/>
  <c r="T792" i="1"/>
  <c r="T794" i="1"/>
  <c r="T785" i="1"/>
  <c r="T788" i="1"/>
  <c r="T791" i="1"/>
  <c r="T793" i="1"/>
  <c r="T795" i="1"/>
  <c r="T782" i="1"/>
  <c r="T783" i="1"/>
  <c r="T786" i="1"/>
  <c r="T789" i="1"/>
  <c r="T796" i="1"/>
  <c r="T798" i="1"/>
  <c r="T800" i="1"/>
  <c r="T802" i="1"/>
  <c r="T804" i="1"/>
  <c r="T797" i="1"/>
  <c r="T799" i="1"/>
  <c r="T801" i="1"/>
  <c r="T803" i="1"/>
  <c r="T805" i="1"/>
  <c r="T317" i="1"/>
  <c r="T318" i="1"/>
  <c r="T319" i="1"/>
  <c r="T320" i="1"/>
  <c r="T353" i="1"/>
  <c r="T354" i="1"/>
  <c r="T355" i="1"/>
  <c r="T356" i="1"/>
  <c r="T397" i="1"/>
  <c r="T398" i="1"/>
  <c r="T399" i="1"/>
  <c r="T400" i="1"/>
  <c r="T988" i="1"/>
  <c r="T806" i="1"/>
  <c r="T815" i="1"/>
  <c r="T812" i="1"/>
  <c r="T809" i="1"/>
  <c r="T818" i="1"/>
  <c r="T807" i="1"/>
  <c r="T810" i="1"/>
  <c r="T814" i="1"/>
  <c r="T817" i="1"/>
  <c r="T819" i="1"/>
  <c r="T357" i="1"/>
  <c r="T358" i="1"/>
  <c r="T359" i="1"/>
  <c r="T360" i="1"/>
  <c r="T401" i="1"/>
  <c r="T402" i="1"/>
  <c r="T403" i="1"/>
  <c r="T404" i="1"/>
  <c r="T808" i="1"/>
  <c r="T811" i="1"/>
  <c r="T813" i="1"/>
  <c r="T816" i="1"/>
  <c r="T1013" i="1"/>
  <c r="T1014" i="1"/>
  <c r="T1015" i="1"/>
  <c r="T1016" i="1"/>
  <c r="T132" i="1"/>
  <c r="T133" i="1"/>
  <c r="T134" i="1"/>
  <c r="T135" i="1"/>
  <c r="T826" i="1"/>
  <c r="T830" i="1"/>
  <c r="T823" i="1"/>
  <c r="T820" i="1"/>
  <c r="T832" i="1"/>
  <c r="T821" i="1"/>
  <c r="T824" i="1"/>
  <c r="T828" i="1"/>
  <c r="T831" i="1"/>
  <c r="T833" i="1"/>
  <c r="T822" i="1"/>
  <c r="T825" i="1"/>
  <c r="T827" i="1"/>
  <c r="T829" i="1"/>
  <c r="T940" i="1"/>
  <c r="T941" i="1"/>
  <c r="T942" i="1"/>
  <c r="T943" i="1"/>
  <c r="T136" i="1"/>
  <c r="T137" i="1"/>
  <c r="T138" i="1"/>
  <c r="T139" i="1"/>
  <c r="T837" i="1"/>
  <c r="T846" i="1"/>
  <c r="T844" i="1"/>
  <c r="T840" i="1"/>
  <c r="T834" i="1"/>
  <c r="T835" i="1"/>
  <c r="T838" i="1"/>
  <c r="T842" i="1"/>
  <c r="T845" i="1"/>
  <c r="T847" i="1"/>
  <c r="T405" i="1"/>
  <c r="T406" i="1"/>
  <c r="T407" i="1"/>
  <c r="T408" i="1"/>
  <c r="T836" i="1"/>
  <c r="T839" i="1"/>
  <c r="T841" i="1"/>
  <c r="T843" i="1"/>
  <c r="T931" i="1"/>
  <c r="T944" i="1"/>
  <c r="T945" i="1"/>
  <c r="T946" i="1"/>
  <c r="T947" i="1"/>
  <c r="T112" i="1"/>
  <c r="T113" i="1"/>
  <c r="T114" i="1"/>
  <c r="T115" i="1"/>
  <c r="T140" i="1"/>
  <c r="T141" i="1"/>
  <c r="T142" i="1"/>
  <c r="T143" i="1"/>
  <c r="T857" i="1"/>
  <c r="T848" i="1"/>
  <c r="T851" i="1"/>
  <c r="T860" i="1"/>
  <c r="T854" i="1"/>
  <c r="T849" i="1"/>
  <c r="T852" i="1"/>
  <c r="T855" i="1"/>
  <c r="T859" i="1"/>
  <c r="T861" i="1"/>
  <c r="T349" i="1"/>
  <c r="T350" i="1"/>
  <c r="T351" i="1"/>
  <c r="T352" i="1"/>
  <c r="T534" i="1"/>
  <c r="T535" i="1"/>
  <c r="T536" i="1"/>
  <c r="T537" i="1"/>
  <c r="T850" i="1"/>
  <c r="T853" i="1"/>
  <c r="T856" i="1"/>
  <c r="T858" i="1"/>
  <c r="T948" i="1"/>
  <c r="T949" i="1"/>
  <c r="T950" i="1"/>
  <c r="T951" i="1"/>
  <c r="T276" i="1"/>
  <c r="T277" i="1"/>
  <c r="T278" i="1"/>
  <c r="T279" i="1"/>
  <c r="T160" i="1"/>
  <c r="T161" i="1"/>
  <c r="T162" i="1"/>
  <c r="T163" i="1"/>
  <c r="T862" i="1"/>
  <c r="T874" i="1"/>
  <c r="T870" i="1"/>
  <c r="T865" i="1"/>
  <c r="T872" i="1"/>
  <c r="T863" i="1"/>
  <c r="T866" i="1"/>
  <c r="T871" i="1"/>
  <c r="T873" i="1"/>
  <c r="T875" i="1"/>
  <c r="T409" i="1"/>
  <c r="T410" i="1"/>
  <c r="T411" i="1"/>
  <c r="T412" i="1"/>
  <c r="T864" i="1"/>
  <c r="T867" i="1"/>
  <c r="T868" i="1"/>
  <c r="T869" i="1"/>
  <c r="T928" i="1"/>
  <c r="T929" i="1"/>
  <c r="T56" i="1"/>
  <c r="T57" i="1"/>
  <c r="T58" i="1"/>
  <c r="T59" i="1"/>
  <c r="T144" i="1"/>
  <c r="T145" i="1"/>
  <c r="T146" i="1"/>
  <c r="T147" i="1"/>
  <c r="T880" i="1"/>
  <c r="T878" i="1"/>
  <c r="T876" i="1"/>
  <c r="T884" i="1"/>
  <c r="T882" i="1"/>
  <c r="T877" i="1"/>
  <c r="T879" i="1"/>
  <c r="T881" i="1"/>
  <c r="T883" i="1"/>
  <c r="T885" i="1"/>
  <c r="T313" i="1"/>
  <c r="T314" i="1"/>
  <c r="T315" i="1"/>
  <c r="T316" i="1"/>
  <c r="T321" i="1"/>
  <c r="T322" i="1"/>
  <c r="T323" i="1"/>
  <c r="T324" i="1"/>
  <c r="T413" i="1"/>
  <c r="T414" i="1"/>
  <c r="T415" i="1"/>
  <c r="T416" i="1"/>
  <c r="T148" i="1"/>
  <c r="T149" i="1"/>
  <c r="T150" i="1"/>
  <c r="T151" i="1"/>
  <c r="T252" i="1"/>
  <c r="T253" i="1"/>
  <c r="T254" i="1"/>
  <c r="T255" i="1"/>
  <c r="T896" i="1"/>
  <c r="T889" i="1"/>
  <c r="T892" i="1"/>
  <c r="T886" i="1"/>
  <c r="T898" i="1"/>
  <c r="T887" i="1"/>
  <c r="T890" i="1"/>
  <c r="T893" i="1"/>
  <c r="T897" i="1"/>
  <c r="T899" i="1"/>
  <c r="T325" i="1"/>
  <c r="T326" i="1"/>
  <c r="T327" i="1"/>
  <c r="T328" i="1"/>
  <c r="T888" i="1"/>
  <c r="T891" i="1"/>
  <c r="T894" i="1"/>
  <c r="T895" i="1"/>
  <c r="T280" i="1"/>
  <c r="T281" i="1"/>
  <c r="T282" i="1"/>
  <c r="T283" i="1"/>
  <c r="T60" i="1"/>
  <c r="T61" i="1"/>
  <c r="T62" i="1"/>
  <c r="T63" i="1"/>
  <c r="T152" i="1"/>
  <c r="T153" i="1"/>
  <c r="T154" i="1"/>
  <c r="T155" i="1"/>
  <c r="T904" i="1"/>
  <c r="T910" i="1"/>
  <c r="T912" i="1"/>
  <c r="T908" i="1"/>
  <c r="T901" i="1"/>
  <c r="T902" i="1"/>
  <c r="T905" i="1"/>
  <c r="T909" i="1"/>
  <c r="T911" i="1"/>
  <c r="T913" i="1"/>
  <c r="T329" i="1"/>
  <c r="T330" i="1"/>
  <c r="T331" i="1"/>
  <c r="T332" i="1"/>
  <c r="T900" i="1"/>
  <c r="T903" i="1"/>
  <c r="T906" i="1"/>
  <c r="T907" i="1"/>
  <c r="T156" i="1"/>
  <c r="T157" i="1"/>
  <c r="T158" i="1"/>
  <c r="T159" i="1"/>
  <c r="T256" i="1"/>
  <c r="T257" i="1"/>
  <c r="T258" i="1"/>
  <c r="T259" i="1"/>
  <c r="T924" i="1"/>
  <c r="T926" i="1"/>
  <c r="T922" i="1"/>
  <c r="T920" i="1"/>
  <c r="T918" i="1"/>
  <c r="T919" i="1"/>
  <c r="T921" i="1"/>
  <c r="T923" i="1"/>
  <c r="T925" i="1"/>
  <c r="T927" i="1"/>
  <c r="T333" i="1"/>
  <c r="T334" i="1"/>
  <c r="T335" i="1"/>
  <c r="T336" i="1"/>
  <c r="T361" i="1"/>
  <c r="T362" i="1"/>
  <c r="T363" i="1"/>
  <c r="T364" i="1"/>
  <c r="T417" i="1"/>
  <c r="T418" i="1"/>
  <c r="T419" i="1"/>
  <c r="T420" i="1"/>
  <c r="T914" i="1"/>
  <c r="T915" i="1"/>
  <c r="T916" i="1"/>
  <c r="T917" i="1"/>
  <c r="T64" i="1"/>
  <c r="L65" i="1"/>
  <c r="L66" i="1"/>
  <c r="L67" i="1"/>
  <c r="L539" i="1"/>
  <c r="L542" i="1"/>
  <c r="L545" i="1"/>
  <c r="L548" i="1"/>
  <c r="L550" i="1"/>
  <c r="L540" i="1"/>
  <c r="L543" i="1"/>
  <c r="L546" i="1"/>
  <c r="L549" i="1"/>
  <c r="L551" i="1"/>
  <c r="L461" i="1"/>
  <c r="L462" i="1"/>
  <c r="L463" i="1"/>
  <c r="L464" i="1"/>
  <c r="L538" i="1"/>
  <c r="L541" i="1"/>
  <c r="L544" i="1"/>
  <c r="L547" i="1"/>
  <c r="L989" i="1"/>
  <c r="L990" i="1"/>
  <c r="L991" i="1"/>
  <c r="L992" i="1"/>
  <c r="L68" i="1"/>
  <c r="L69" i="1"/>
  <c r="L70" i="1"/>
  <c r="L71" i="1"/>
  <c r="L553" i="1"/>
  <c r="L557" i="1"/>
  <c r="L560" i="1"/>
  <c r="L562" i="1"/>
  <c r="L564" i="1"/>
  <c r="L554" i="1"/>
  <c r="L558" i="1"/>
  <c r="L561" i="1"/>
  <c r="L563" i="1"/>
  <c r="L565" i="1"/>
  <c r="L297" i="1"/>
  <c r="L298" i="1"/>
  <c r="L299" i="1"/>
  <c r="L300" i="1"/>
  <c r="L490" i="1"/>
  <c r="L491" i="1"/>
  <c r="L492" i="1"/>
  <c r="L493" i="1"/>
  <c r="L552" i="1"/>
  <c r="L555" i="1"/>
  <c r="L556" i="1"/>
  <c r="L559" i="1"/>
  <c r="L972" i="1"/>
  <c r="L973" i="1"/>
  <c r="L974" i="1"/>
  <c r="L975" i="1"/>
  <c r="L72" i="1"/>
  <c r="L73" i="1"/>
  <c r="L74" i="1"/>
  <c r="L75" i="1"/>
  <c r="L208" i="1"/>
  <c r="L209" i="1"/>
  <c r="L210" i="1"/>
  <c r="L211" i="1"/>
  <c r="L236" i="1"/>
  <c r="L237" i="1"/>
  <c r="L238" i="1"/>
  <c r="L239" i="1"/>
  <c r="L566" i="1"/>
  <c r="L568" i="1"/>
  <c r="L570" i="1"/>
  <c r="L572" i="1"/>
  <c r="L574" i="1"/>
  <c r="L567" i="1"/>
  <c r="L569" i="1"/>
  <c r="L571" i="1"/>
  <c r="L573" i="1"/>
  <c r="L575" i="1"/>
  <c r="L301" i="1"/>
  <c r="L302" i="1"/>
  <c r="L303" i="1"/>
  <c r="L304" i="1"/>
  <c r="L494" i="1"/>
  <c r="L495" i="1"/>
  <c r="L496" i="1"/>
  <c r="L497" i="1"/>
  <c r="L976" i="1"/>
  <c r="L977" i="1"/>
  <c r="L978" i="1"/>
  <c r="L979" i="1"/>
  <c r="L76" i="1"/>
  <c r="L77" i="1"/>
  <c r="L78" i="1"/>
  <c r="L79" i="1"/>
  <c r="L240" i="1"/>
  <c r="L241" i="1"/>
  <c r="L242" i="1"/>
  <c r="L243" i="1"/>
  <c r="L576" i="1"/>
  <c r="L578" i="1"/>
  <c r="L580" i="1"/>
  <c r="L582" i="1"/>
  <c r="L584" i="1"/>
  <c r="L577" i="1"/>
  <c r="L579" i="1"/>
  <c r="L581" i="1"/>
  <c r="L583" i="1"/>
  <c r="L585" i="1"/>
  <c r="L498" i="1"/>
  <c r="L499" i="1"/>
  <c r="L500" i="1"/>
  <c r="L501" i="1"/>
  <c r="L465" i="1"/>
  <c r="L466" i="1"/>
  <c r="L467" i="1"/>
  <c r="L468" i="1"/>
  <c r="L80" i="1"/>
  <c r="L81" i="1"/>
  <c r="L82" i="1"/>
  <c r="L83" i="1"/>
  <c r="L586" i="1"/>
  <c r="L588" i="1"/>
  <c r="L590" i="1"/>
  <c r="L592" i="1"/>
  <c r="L594" i="1"/>
  <c r="L587" i="1"/>
  <c r="L589" i="1"/>
  <c r="L591" i="1"/>
  <c r="L593" i="1"/>
  <c r="L595" i="1"/>
  <c r="L437" i="1"/>
  <c r="L438" i="1"/>
  <c r="L439" i="1"/>
  <c r="L440" i="1"/>
  <c r="L457" i="1"/>
  <c r="L458" i="1"/>
  <c r="L459" i="1"/>
  <c r="L460" i="1"/>
  <c r="L469" i="1"/>
  <c r="L470" i="1"/>
  <c r="L471" i="1"/>
  <c r="L472" i="1"/>
  <c r="L502" i="1"/>
  <c r="L503" i="1"/>
  <c r="L504" i="1"/>
  <c r="L505" i="1"/>
  <c r="L526" i="1"/>
  <c r="L527" i="1"/>
  <c r="L528" i="1"/>
  <c r="L529" i="1"/>
  <c r="L932" i="1"/>
  <c r="L933" i="1"/>
  <c r="L934" i="1"/>
  <c r="L935" i="1"/>
  <c r="L164" i="1"/>
  <c r="L165" i="1"/>
  <c r="L166" i="1"/>
  <c r="L167" i="1"/>
  <c r="L597" i="1"/>
  <c r="L598" i="1"/>
  <c r="L601" i="1"/>
  <c r="L602" i="1"/>
  <c r="L604" i="1"/>
  <c r="L596" i="1"/>
  <c r="L599" i="1"/>
  <c r="L600" i="1"/>
  <c r="L603" i="1"/>
  <c r="L605" i="1"/>
  <c r="L84" i="1"/>
  <c r="L85" i="1"/>
  <c r="L86" i="1"/>
  <c r="L87" i="1"/>
  <c r="L124" i="1"/>
  <c r="L125" i="1"/>
  <c r="L126" i="1"/>
  <c r="L127" i="1"/>
  <c r="L168" i="1"/>
  <c r="L169" i="1"/>
  <c r="L170" i="1"/>
  <c r="L171" i="1"/>
  <c r="L176" i="1"/>
  <c r="L177" i="1"/>
  <c r="L178" i="1"/>
  <c r="L179" i="1"/>
  <c r="L606" i="1"/>
  <c r="L608" i="1"/>
  <c r="L610" i="1"/>
  <c r="L613" i="1"/>
  <c r="L614" i="1"/>
  <c r="L607" i="1"/>
  <c r="L609" i="1"/>
  <c r="L611" i="1"/>
  <c r="L612" i="1"/>
  <c r="L615" i="1"/>
  <c r="L365" i="1"/>
  <c r="L366" i="1"/>
  <c r="L367" i="1"/>
  <c r="L368" i="1"/>
  <c r="L993" i="1"/>
  <c r="L994" i="1"/>
  <c r="L995" i="1"/>
  <c r="L996" i="1"/>
  <c r="L88" i="1"/>
  <c r="L89" i="1"/>
  <c r="L90" i="1"/>
  <c r="L91" i="1"/>
  <c r="L617" i="1"/>
  <c r="L622" i="1"/>
  <c r="L625" i="1"/>
  <c r="L626" i="1"/>
  <c r="L628" i="1"/>
  <c r="L618" i="1"/>
  <c r="L623" i="1"/>
  <c r="L624" i="1"/>
  <c r="L627" i="1"/>
  <c r="L629" i="1"/>
  <c r="L421" i="1"/>
  <c r="L422" i="1"/>
  <c r="L423" i="1"/>
  <c r="L424" i="1"/>
  <c r="L506" i="1"/>
  <c r="L507" i="1"/>
  <c r="L508" i="1"/>
  <c r="L509" i="1"/>
  <c r="L473" i="1"/>
  <c r="L474" i="1"/>
  <c r="L475" i="1"/>
  <c r="L530" i="1"/>
  <c r="L531" i="1"/>
  <c r="L532" i="1"/>
  <c r="L533" i="1"/>
  <c r="L616" i="1"/>
  <c r="L619" i="1"/>
  <c r="L620" i="1"/>
  <c r="L621" i="1"/>
  <c r="L936" i="1"/>
  <c r="L937" i="1"/>
  <c r="L938" i="1"/>
  <c r="L939" i="1"/>
  <c r="L997" i="1"/>
  <c r="L998" i="1"/>
  <c r="L999" i="1"/>
  <c r="L1000" i="1"/>
  <c r="L92" i="1"/>
  <c r="L93" i="1"/>
  <c r="L94" i="1"/>
  <c r="L95" i="1"/>
  <c r="L172" i="1"/>
  <c r="L173" i="1"/>
  <c r="L174" i="1"/>
  <c r="L175" i="1"/>
  <c r="L180" i="1"/>
  <c r="L181" i="1"/>
  <c r="L182" i="1"/>
  <c r="L183" i="1"/>
  <c r="L631" i="1"/>
  <c r="L634" i="1"/>
  <c r="L638" i="1"/>
  <c r="L640" i="1"/>
  <c r="L642" i="1"/>
  <c r="L644" i="1"/>
  <c r="L632" i="1"/>
  <c r="L635" i="1"/>
  <c r="L636" i="1"/>
  <c r="L641" i="1"/>
  <c r="L643" i="1"/>
  <c r="L645" i="1"/>
  <c r="L369" i="1"/>
  <c r="L370" i="1"/>
  <c r="L371" i="1"/>
  <c r="L372" i="1"/>
  <c r="L425" i="1"/>
  <c r="L426" i="1"/>
  <c r="L427" i="1"/>
  <c r="L428" i="1"/>
  <c r="L510" i="1"/>
  <c r="L511" i="1"/>
  <c r="L512" i="1"/>
  <c r="L513" i="1"/>
  <c r="L476" i="1"/>
  <c r="L477" i="1"/>
  <c r="L478" i="1"/>
  <c r="L479" i="1"/>
  <c r="L630" i="1"/>
  <c r="L633" i="1"/>
  <c r="L637" i="1"/>
  <c r="L639" i="1"/>
  <c r="L32" i="1"/>
  <c r="L33" i="1"/>
  <c r="L34" i="1"/>
  <c r="L35" i="1"/>
  <c r="L96" i="1"/>
  <c r="L97" i="1"/>
  <c r="L98" i="1"/>
  <c r="L99" i="1"/>
  <c r="L184" i="1"/>
  <c r="L185" i="1"/>
  <c r="L186" i="1"/>
  <c r="L187" i="1"/>
  <c r="L646" i="1"/>
  <c r="L648" i="1"/>
  <c r="L650" i="1"/>
  <c r="L652" i="1"/>
  <c r="L654" i="1"/>
  <c r="L647" i="1"/>
  <c r="L649" i="1"/>
  <c r="L651" i="1"/>
  <c r="L653" i="1"/>
  <c r="L655" i="1"/>
  <c r="L373" i="1"/>
  <c r="L374" i="1"/>
  <c r="L375" i="1"/>
  <c r="L376" i="1"/>
  <c r="L429" i="1"/>
  <c r="L430" i="1"/>
  <c r="L431" i="1"/>
  <c r="L432" i="1"/>
  <c r="L514" i="1"/>
  <c r="L515" i="1"/>
  <c r="L516" i="1"/>
  <c r="L517" i="1"/>
  <c r="L480" i="1"/>
  <c r="L481" i="1"/>
  <c r="L482" i="1"/>
  <c r="L483" i="1"/>
  <c r="L518" i="1"/>
  <c r="L519" i="1"/>
  <c r="L520" i="1"/>
  <c r="L521" i="1"/>
  <c r="L1001" i="1"/>
  <c r="L1002" i="1"/>
  <c r="L1003" i="1"/>
  <c r="L1004" i="1"/>
  <c r="L216" i="1"/>
  <c r="L217" i="1"/>
  <c r="L218" i="1"/>
  <c r="L219" i="1"/>
  <c r="L232" i="1"/>
  <c r="L233" i="1"/>
  <c r="L234" i="1"/>
  <c r="L235" i="1"/>
  <c r="L663" i="1"/>
  <c r="L660" i="1"/>
  <c r="L666" i="1"/>
  <c r="L668" i="1"/>
  <c r="L657" i="1"/>
  <c r="L658" i="1"/>
  <c r="L661" i="1"/>
  <c r="L664" i="1"/>
  <c r="L667" i="1"/>
  <c r="L669" i="1"/>
  <c r="L264" i="1"/>
  <c r="L265" i="1"/>
  <c r="L266" i="1"/>
  <c r="L267" i="1"/>
  <c r="L284" i="1"/>
  <c r="L285" i="1"/>
  <c r="L286" i="1"/>
  <c r="L287" i="1"/>
  <c r="L337" i="1"/>
  <c r="L338" i="1"/>
  <c r="L339" i="1"/>
  <c r="L340" i="1"/>
  <c r="L377" i="1"/>
  <c r="L378" i="1"/>
  <c r="L379" i="1"/>
  <c r="L380" i="1"/>
  <c r="L656" i="1"/>
  <c r="L659" i="1"/>
  <c r="L662" i="1"/>
  <c r="L665" i="1"/>
  <c r="L930" i="1"/>
  <c r="L952" i="1"/>
  <c r="L953" i="1"/>
  <c r="L954" i="1"/>
  <c r="L955" i="1"/>
  <c r="L1005" i="1"/>
  <c r="L1006" i="1"/>
  <c r="L1007" i="1"/>
  <c r="L1008" i="1"/>
  <c r="L10" i="1"/>
  <c r="L12" i="1"/>
  <c r="L13" i="1"/>
  <c r="L15" i="1"/>
  <c r="L52" i="1"/>
  <c r="L53" i="1"/>
  <c r="L54" i="1"/>
  <c r="L55" i="1"/>
  <c r="L188" i="1"/>
  <c r="L189" i="1"/>
  <c r="L190" i="1"/>
  <c r="L191" i="1"/>
  <c r="L682" i="1"/>
  <c r="L678" i="1"/>
  <c r="L675" i="1"/>
  <c r="L680" i="1"/>
  <c r="L672" i="1"/>
  <c r="L673" i="1"/>
  <c r="L676" i="1"/>
  <c r="L679" i="1"/>
  <c r="L681" i="1"/>
  <c r="L683" i="1"/>
  <c r="L288" i="1"/>
  <c r="L289" i="1"/>
  <c r="L290" i="1"/>
  <c r="L291" i="1"/>
  <c r="L309" i="1"/>
  <c r="L310" i="1"/>
  <c r="L311" i="1"/>
  <c r="L312" i="1"/>
  <c r="L11" i="1"/>
  <c r="L14" i="1"/>
  <c r="L16" i="1"/>
  <c r="L17" i="1"/>
  <c r="L18" i="1"/>
  <c r="L441" i="1"/>
  <c r="L442" i="1"/>
  <c r="L443" i="1"/>
  <c r="L444" i="1"/>
  <c r="L449" i="1"/>
  <c r="L450" i="1"/>
  <c r="L451" i="1"/>
  <c r="L452" i="1"/>
  <c r="L522" i="1"/>
  <c r="L523" i="1"/>
  <c r="L524" i="1"/>
  <c r="L525" i="1"/>
  <c r="L670" i="1"/>
  <c r="L671" i="1"/>
  <c r="L674" i="1"/>
  <c r="L677" i="1"/>
  <c r="L20" i="1"/>
  <c r="L22" i="1"/>
  <c r="L24" i="1"/>
  <c r="L26" i="1"/>
  <c r="L685" i="1"/>
  <c r="L694" i="1"/>
  <c r="L688" i="1"/>
  <c r="L696" i="1"/>
  <c r="L691" i="1"/>
  <c r="L686" i="1"/>
  <c r="L689" i="1"/>
  <c r="L692" i="1"/>
  <c r="L695" i="1"/>
  <c r="L697" i="1"/>
  <c r="L341" i="1"/>
  <c r="L342" i="1"/>
  <c r="L343" i="1"/>
  <c r="L344" i="1"/>
  <c r="L19" i="1"/>
  <c r="L21" i="1"/>
  <c r="L23" i="1"/>
  <c r="L25" i="1"/>
  <c r="L27" i="1"/>
  <c r="L684" i="1"/>
  <c r="L687" i="1"/>
  <c r="L690" i="1"/>
  <c r="L693" i="1"/>
  <c r="L960" i="1"/>
  <c r="L961" i="1"/>
  <c r="L962" i="1"/>
  <c r="L963" i="1"/>
  <c r="L6" i="1"/>
  <c r="S6" i="1" s="1"/>
  <c r="L7" i="1"/>
  <c r="S7" i="1" s="1"/>
  <c r="L8" i="1"/>
  <c r="S8" i="1" s="1"/>
  <c r="L9" i="1"/>
  <c r="S9" i="1" s="1"/>
  <c r="L192" i="1"/>
  <c r="L193" i="1"/>
  <c r="L194" i="1"/>
  <c r="L212" i="1"/>
  <c r="L213" i="1"/>
  <c r="L214" i="1"/>
  <c r="L215" i="1"/>
  <c r="L220" i="1"/>
  <c r="L221" i="1"/>
  <c r="L222" i="1"/>
  <c r="L223" i="1"/>
  <c r="L244" i="1"/>
  <c r="L245" i="1"/>
  <c r="L246" i="1"/>
  <c r="L247" i="1"/>
  <c r="L260" i="1"/>
  <c r="L261" i="1"/>
  <c r="L262" i="1"/>
  <c r="L263" i="1"/>
  <c r="L705" i="1"/>
  <c r="L710" i="1"/>
  <c r="L708" i="1"/>
  <c r="L699" i="1"/>
  <c r="L702" i="1"/>
  <c r="L700" i="1"/>
  <c r="L703" i="1"/>
  <c r="L706" i="1"/>
  <c r="L709" i="1"/>
  <c r="L711" i="1"/>
  <c r="L268" i="1"/>
  <c r="L269" i="1"/>
  <c r="L270" i="1"/>
  <c r="L271" i="1"/>
  <c r="L292" i="1"/>
  <c r="L293" i="1"/>
  <c r="L294" i="1"/>
  <c r="L295" i="1"/>
  <c r="L296" i="1"/>
  <c r="L305" i="1"/>
  <c r="L306" i="1"/>
  <c r="L307" i="1"/>
  <c r="L308" i="1"/>
  <c r="L381" i="1"/>
  <c r="L382" i="1"/>
  <c r="L383" i="1"/>
  <c r="L384" i="1"/>
  <c r="L433" i="1"/>
  <c r="L434" i="1"/>
  <c r="L435" i="1"/>
  <c r="L436" i="1"/>
  <c r="L698" i="1"/>
  <c r="L701" i="1"/>
  <c r="L704" i="1"/>
  <c r="L707" i="1"/>
  <c r="L956" i="1"/>
  <c r="L957" i="1"/>
  <c r="L958" i="1"/>
  <c r="L959" i="1"/>
  <c r="L964" i="1"/>
  <c r="L965" i="1"/>
  <c r="L966" i="1"/>
  <c r="L967" i="1"/>
  <c r="L28" i="1"/>
  <c r="L29" i="1"/>
  <c r="L30" i="1"/>
  <c r="L31" i="1"/>
  <c r="L719" i="1"/>
  <c r="L713" i="1"/>
  <c r="L716" i="1"/>
  <c r="L722" i="1"/>
  <c r="L724" i="1"/>
  <c r="L714" i="1"/>
  <c r="L717" i="1"/>
  <c r="L720" i="1"/>
  <c r="L723" i="1"/>
  <c r="L725" i="1"/>
  <c r="L272" i="1"/>
  <c r="L273" i="1"/>
  <c r="L274" i="1"/>
  <c r="L275" i="1"/>
  <c r="L385" i="1"/>
  <c r="L386" i="1"/>
  <c r="L387" i="1"/>
  <c r="L388" i="1"/>
  <c r="L453" i="1"/>
  <c r="L454" i="1"/>
  <c r="L455" i="1"/>
  <c r="L456" i="1"/>
  <c r="L488" i="1"/>
  <c r="L489" i="1"/>
  <c r="L712" i="1"/>
  <c r="L715" i="1"/>
  <c r="L718" i="1"/>
  <c r="L721" i="1"/>
  <c r="L968" i="1"/>
  <c r="L969" i="1"/>
  <c r="L970" i="1"/>
  <c r="L971" i="1"/>
  <c r="L2" i="1"/>
  <c r="L3" i="1"/>
  <c r="L4" i="1"/>
  <c r="L5" i="1"/>
  <c r="L100" i="1"/>
  <c r="L101" i="1"/>
  <c r="L102" i="1"/>
  <c r="L103" i="1"/>
  <c r="L128" i="1"/>
  <c r="L129" i="1"/>
  <c r="L130" i="1"/>
  <c r="L131" i="1"/>
  <c r="L196" i="1"/>
  <c r="L197" i="1"/>
  <c r="L198" i="1"/>
  <c r="L199" i="1"/>
  <c r="L728" i="1"/>
  <c r="L731" i="1"/>
  <c r="L734" i="1"/>
  <c r="L736" i="1"/>
  <c r="L738" i="1"/>
  <c r="L729" i="1"/>
  <c r="L732" i="1"/>
  <c r="L735" i="1"/>
  <c r="L737" i="1"/>
  <c r="L739" i="1"/>
  <c r="L389" i="1"/>
  <c r="L390" i="1"/>
  <c r="L391" i="1"/>
  <c r="L392" i="1"/>
  <c r="L726" i="1"/>
  <c r="L727" i="1"/>
  <c r="L730" i="1"/>
  <c r="L733" i="1"/>
  <c r="L104" i="1"/>
  <c r="L105" i="1"/>
  <c r="L106" i="1"/>
  <c r="L107" i="1"/>
  <c r="L741" i="1"/>
  <c r="L744" i="1"/>
  <c r="L747" i="1"/>
  <c r="L750" i="1"/>
  <c r="L752" i="1"/>
  <c r="L742" i="1"/>
  <c r="L745" i="1"/>
  <c r="L748" i="1"/>
  <c r="L751" i="1"/>
  <c r="L753" i="1"/>
  <c r="L345" i="1"/>
  <c r="L346" i="1"/>
  <c r="L347" i="1"/>
  <c r="L348" i="1"/>
  <c r="L445" i="1"/>
  <c r="L446" i="1"/>
  <c r="L447" i="1"/>
  <c r="L448" i="1"/>
  <c r="L740" i="1"/>
  <c r="L743" i="1"/>
  <c r="L746" i="1"/>
  <c r="L749" i="1"/>
  <c r="L980" i="1"/>
  <c r="L981" i="1"/>
  <c r="L982" i="1"/>
  <c r="L983" i="1"/>
  <c r="L108" i="1"/>
  <c r="L109" i="1"/>
  <c r="L110" i="1"/>
  <c r="L111" i="1"/>
  <c r="L116" i="1"/>
  <c r="L117" i="1"/>
  <c r="L118" i="1"/>
  <c r="L119" i="1"/>
  <c r="L200" i="1"/>
  <c r="L201" i="1"/>
  <c r="L202" i="1"/>
  <c r="L203" i="1"/>
  <c r="L248" i="1"/>
  <c r="L249" i="1"/>
  <c r="L250" i="1"/>
  <c r="L251" i="1"/>
  <c r="L755" i="1"/>
  <c r="L758" i="1"/>
  <c r="L761" i="1"/>
  <c r="L764" i="1"/>
  <c r="L766" i="1"/>
  <c r="L756" i="1"/>
  <c r="L759" i="1"/>
  <c r="L762" i="1"/>
  <c r="L765" i="1"/>
  <c r="L767" i="1"/>
  <c r="L393" i="1"/>
  <c r="L394" i="1"/>
  <c r="L395" i="1"/>
  <c r="L396" i="1"/>
  <c r="L754" i="1"/>
  <c r="L757" i="1"/>
  <c r="L760" i="1"/>
  <c r="L763" i="1"/>
  <c r="L984" i="1"/>
  <c r="L985" i="1"/>
  <c r="L986" i="1"/>
  <c r="L987" i="1"/>
  <c r="L36" i="1"/>
  <c r="L37" i="1"/>
  <c r="L38" i="1"/>
  <c r="L39" i="1"/>
  <c r="L769" i="1"/>
  <c r="L772" i="1"/>
  <c r="L776" i="1"/>
  <c r="L778" i="1"/>
  <c r="L780" i="1"/>
  <c r="L770" i="1"/>
  <c r="L773" i="1"/>
  <c r="L777" i="1"/>
  <c r="L779" i="1"/>
  <c r="L781" i="1"/>
  <c r="L484" i="1"/>
  <c r="L485" i="1"/>
  <c r="L486" i="1"/>
  <c r="L487" i="1"/>
  <c r="L768" i="1"/>
  <c r="L771" i="1"/>
  <c r="L774" i="1"/>
  <c r="L775" i="1"/>
  <c r="L1009" i="1"/>
  <c r="L1010" i="1"/>
  <c r="L1011" i="1"/>
  <c r="L1012" i="1"/>
  <c r="L120" i="1"/>
  <c r="L121" i="1"/>
  <c r="L122" i="1"/>
  <c r="L123" i="1"/>
  <c r="L204" i="1"/>
  <c r="L205" i="1"/>
  <c r="L206" i="1"/>
  <c r="L207" i="1"/>
  <c r="L784" i="1"/>
  <c r="L787" i="1"/>
  <c r="L790" i="1"/>
  <c r="L792" i="1"/>
  <c r="L794" i="1"/>
  <c r="L785" i="1"/>
  <c r="L788" i="1"/>
  <c r="L791" i="1"/>
  <c r="L793" i="1"/>
  <c r="L795" i="1"/>
  <c r="L782" i="1"/>
  <c r="L783" i="1"/>
  <c r="L786" i="1"/>
  <c r="L789" i="1"/>
  <c r="L224" i="1"/>
  <c r="L225" i="1"/>
  <c r="L226" i="1"/>
  <c r="L227" i="1"/>
  <c r="L796" i="1"/>
  <c r="L798" i="1"/>
  <c r="L800" i="1"/>
  <c r="L802" i="1"/>
  <c r="L804" i="1"/>
  <c r="L797" i="1"/>
  <c r="L799" i="1"/>
  <c r="L801" i="1"/>
  <c r="L803" i="1"/>
  <c r="L805" i="1"/>
  <c r="L317" i="1"/>
  <c r="L318" i="1"/>
  <c r="L319" i="1"/>
  <c r="L320" i="1"/>
  <c r="L353" i="1"/>
  <c r="L354" i="1"/>
  <c r="L355" i="1"/>
  <c r="L356" i="1"/>
  <c r="L397" i="1"/>
  <c r="L398" i="1"/>
  <c r="L399" i="1"/>
  <c r="L400" i="1"/>
  <c r="L988" i="1"/>
  <c r="L40" i="1"/>
  <c r="L41" i="1"/>
  <c r="L42" i="1"/>
  <c r="L43" i="1"/>
  <c r="L228" i="1"/>
  <c r="L229" i="1"/>
  <c r="L230" i="1"/>
  <c r="L231" i="1"/>
  <c r="L806" i="1"/>
  <c r="L815" i="1"/>
  <c r="L812" i="1"/>
  <c r="L809" i="1"/>
  <c r="L818" i="1"/>
  <c r="L807" i="1"/>
  <c r="L810" i="1"/>
  <c r="L814" i="1"/>
  <c r="L817" i="1"/>
  <c r="L819" i="1"/>
  <c r="L357" i="1"/>
  <c r="L358" i="1"/>
  <c r="L359" i="1"/>
  <c r="L360" i="1"/>
  <c r="L401" i="1"/>
  <c r="L402" i="1"/>
  <c r="L403" i="1"/>
  <c r="L404" i="1"/>
  <c r="L808" i="1"/>
  <c r="L811" i="1"/>
  <c r="L813" i="1"/>
  <c r="L816" i="1"/>
  <c r="L1013" i="1"/>
  <c r="L1014" i="1"/>
  <c r="L1015" i="1"/>
  <c r="L1016" i="1"/>
  <c r="L132" i="1"/>
  <c r="L133" i="1"/>
  <c r="L134" i="1"/>
  <c r="L135" i="1"/>
  <c r="L826" i="1"/>
  <c r="L830" i="1"/>
  <c r="L823" i="1"/>
  <c r="L820" i="1"/>
  <c r="L832" i="1"/>
  <c r="L821" i="1"/>
  <c r="L824" i="1"/>
  <c r="L828" i="1"/>
  <c r="L831" i="1"/>
  <c r="L833" i="1"/>
  <c r="L822" i="1"/>
  <c r="L825" i="1"/>
  <c r="L827" i="1"/>
  <c r="L829" i="1"/>
  <c r="L940" i="1"/>
  <c r="L941" i="1"/>
  <c r="L942" i="1"/>
  <c r="L943" i="1"/>
  <c r="L136" i="1"/>
  <c r="L137" i="1"/>
  <c r="L138" i="1"/>
  <c r="L139" i="1"/>
  <c r="L837" i="1"/>
  <c r="L846" i="1"/>
  <c r="L844" i="1"/>
  <c r="L840" i="1"/>
  <c r="L834" i="1"/>
  <c r="L835" i="1"/>
  <c r="L838" i="1"/>
  <c r="L842" i="1"/>
  <c r="L845" i="1"/>
  <c r="L847" i="1"/>
  <c r="L405" i="1"/>
  <c r="L406" i="1"/>
  <c r="L407" i="1"/>
  <c r="L408" i="1"/>
  <c r="L836" i="1"/>
  <c r="L839" i="1"/>
  <c r="L841" i="1"/>
  <c r="L843" i="1"/>
  <c r="L931" i="1"/>
  <c r="L944" i="1"/>
  <c r="L945" i="1"/>
  <c r="L946" i="1"/>
  <c r="L947" i="1"/>
  <c r="L44" i="1"/>
  <c r="L45" i="1"/>
  <c r="L46" i="1"/>
  <c r="L47" i="1"/>
  <c r="L112" i="1"/>
  <c r="L113" i="1"/>
  <c r="L114" i="1"/>
  <c r="L115" i="1"/>
  <c r="L140" i="1"/>
  <c r="L141" i="1"/>
  <c r="L142" i="1"/>
  <c r="L143" i="1"/>
  <c r="L857" i="1"/>
  <c r="L848" i="1"/>
  <c r="L851" i="1"/>
  <c r="L860" i="1"/>
  <c r="L854" i="1"/>
  <c r="L849" i="1"/>
  <c r="L852" i="1"/>
  <c r="L855" i="1"/>
  <c r="L859" i="1"/>
  <c r="L861" i="1"/>
  <c r="L349" i="1"/>
  <c r="L350" i="1"/>
  <c r="L351" i="1"/>
  <c r="L352" i="1"/>
  <c r="L534" i="1"/>
  <c r="L535" i="1"/>
  <c r="L536" i="1"/>
  <c r="L537" i="1"/>
  <c r="L850" i="1"/>
  <c r="L853" i="1"/>
  <c r="L856" i="1"/>
  <c r="L858" i="1"/>
  <c r="L948" i="1"/>
  <c r="L949" i="1"/>
  <c r="L950" i="1"/>
  <c r="L951" i="1"/>
  <c r="L276" i="1"/>
  <c r="L277" i="1"/>
  <c r="L278" i="1"/>
  <c r="L279" i="1"/>
  <c r="L160" i="1"/>
  <c r="L161" i="1"/>
  <c r="L162" i="1"/>
  <c r="L163" i="1"/>
  <c r="L862" i="1"/>
  <c r="L874" i="1"/>
  <c r="L870" i="1"/>
  <c r="L865" i="1"/>
  <c r="L872" i="1"/>
  <c r="L863" i="1"/>
  <c r="L866" i="1"/>
  <c r="L871" i="1"/>
  <c r="L873" i="1"/>
  <c r="L875" i="1"/>
  <c r="L409" i="1"/>
  <c r="L410" i="1"/>
  <c r="L411" i="1"/>
  <c r="L412" i="1"/>
  <c r="L864" i="1"/>
  <c r="L867" i="1"/>
  <c r="L868" i="1"/>
  <c r="L869" i="1"/>
  <c r="L928" i="1"/>
  <c r="L929" i="1"/>
  <c r="L56" i="1"/>
  <c r="L57" i="1"/>
  <c r="L58" i="1"/>
  <c r="L59" i="1"/>
  <c r="L144" i="1"/>
  <c r="L145" i="1"/>
  <c r="L146" i="1"/>
  <c r="L147" i="1"/>
  <c r="L880" i="1"/>
  <c r="L878" i="1"/>
  <c r="L876" i="1"/>
  <c r="L884" i="1"/>
  <c r="L882" i="1"/>
  <c r="L877" i="1"/>
  <c r="L879" i="1"/>
  <c r="L881" i="1"/>
  <c r="L883" i="1"/>
  <c r="L885" i="1"/>
  <c r="L313" i="1"/>
  <c r="L314" i="1"/>
  <c r="L315" i="1"/>
  <c r="L316" i="1"/>
  <c r="L321" i="1"/>
  <c r="L322" i="1"/>
  <c r="L323" i="1"/>
  <c r="L324" i="1"/>
  <c r="L413" i="1"/>
  <c r="L414" i="1"/>
  <c r="L415" i="1"/>
  <c r="L416" i="1"/>
  <c r="L148" i="1"/>
  <c r="L149" i="1"/>
  <c r="L150" i="1"/>
  <c r="L151" i="1"/>
  <c r="L252" i="1"/>
  <c r="L253" i="1"/>
  <c r="L254" i="1"/>
  <c r="L255" i="1"/>
  <c r="L896" i="1"/>
  <c r="L889" i="1"/>
  <c r="L892" i="1"/>
  <c r="L886" i="1"/>
  <c r="L898" i="1"/>
  <c r="L887" i="1"/>
  <c r="L890" i="1"/>
  <c r="L893" i="1"/>
  <c r="L897" i="1"/>
  <c r="L899" i="1"/>
  <c r="L325" i="1"/>
  <c r="L326" i="1"/>
  <c r="L327" i="1"/>
  <c r="L328" i="1"/>
  <c r="L888" i="1"/>
  <c r="L891" i="1"/>
  <c r="L894" i="1"/>
  <c r="L895" i="1"/>
  <c r="L280" i="1"/>
  <c r="L281" i="1"/>
  <c r="L282" i="1"/>
  <c r="L283" i="1"/>
  <c r="L60" i="1"/>
  <c r="L61" i="1"/>
  <c r="L62" i="1"/>
  <c r="L63" i="1"/>
  <c r="L152" i="1"/>
  <c r="L153" i="1"/>
  <c r="L154" i="1"/>
  <c r="L155" i="1"/>
  <c r="L904" i="1"/>
  <c r="L910" i="1"/>
  <c r="L912" i="1"/>
  <c r="L908" i="1"/>
  <c r="L901" i="1"/>
  <c r="L902" i="1"/>
  <c r="L905" i="1"/>
  <c r="L909" i="1"/>
  <c r="L911" i="1"/>
  <c r="L913" i="1"/>
  <c r="L329" i="1"/>
  <c r="L330" i="1"/>
  <c r="L331" i="1"/>
  <c r="L332" i="1"/>
  <c r="L900" i="1"/>
  <c r="L903" i="1"/>
  <c r="L906" i="1"/>
  <c r="L907" i="1"/>
  <c r="L156" i="1"/>
  <c r="L157" i="1"/>
  <c r="L158" i="1"/>
  <c r="L159" i="1"/>
  <c r="L256" i="1"/>
  <c r="L257" i="1"/>
  <c r="L258" i="1"/>
  <c r="L259" i="1"/>
  <c r="L924" i="1"/>
  <c r="L926" i="1"/>
  <c r="L922" i="1"/>
  <c r="L920" i="1"/>
  <c r="L918" i="1"/>
  <c r="L919" i="1"/>
  <c r="L921" i="1"/>
  <c r="L923" i="1"/>
  <c r="L925" i="1"/>
  <c r="L927" i="1"/>
  <c r="L333" i="1"/>
  <c r="L334" i="1"/>
  <c r="L335" i="1"/>
  <c r="L336" i="1"/>
  <c r="L361" i="1"/>
  <c r="L362" i="1"/>
  <c r="L363" i="1"/>
  <c r="L364" i="1"/>
  <c r="L417" i="1"/>
  <c r="L418" i="1"/>
  <c r="L419" i="1"/>
  <c r="L420" i="1"/>
  <c r="L914" i="1"/>
  <c r="L915" i="1"/>
  <c r="L916" i="1"/>
  <c r="L917" i="1"/>
  <c r="L64" i="1"/>
  <c r="R540" i="1"/>
  <c r="R543" i="1"/>
  <c r="R546" i="1"/>
  <c r="R549" i="1"/>
  <c r="R551" i="1"/>
  <c r="R461" i="1"/>
  <c r="R462" i="1"/>
  <c r="R463" i="1"/>
  <c r="R464" i="1"/>
  <c r="R538" i="1"/>
  <c r="R541" i="1"/>
  <c r="R544" i="1"/>
  <c r="R547" i="1"/>
  <c r="R989" i="1"/>
  <c r="R990" i="1"/>
  <c r="R991" i="1"/>
  <c r="R992" i="1"/>
  <c r="R68" i="1"/>
  <c r="R69" i="1"/>
  <c r="R70" i="1"/>
  <c r="R71" i="1"/>
  <c r="R553" i="1"/>
  <c r="R557" i="1"/>
  <c r="R560" i="1"/>
  <c r="R562" i="1"/>
  <c r="R564" i="1"/>
  <c r="R554" i="1"/>
  <c r="R558" i="1"/>
  <c r="R561" i="1"/>
  <c r="R563" i="1"/>
  <c r="R565" i="1"/>
  <c r="R297" i="1"/>
  <c r="R298" i="1"/>
  <c r="R299" i="1"/>
  <c r="R300" i="1"/>
  <c r="R490" i="1"/>
  <c r="R491" i="1"/>
  <c r="R492" i="1"/>
  <c r="R493" i="1"/>
  <c r="R552" i="1"/>
  <c r="R555" i="1"/>
  <c r="R556" i="1"/>
  <c r="R559" i="1"/>
  <c r="R972" i="1"/>
  <c r="R973" i="1"/>
  <c r="R974" i="1"/>
  <c r="R975" i="1"/>
  <c r="R72" i="1"/>
  <c r="R73" i="1"/>
  <c r="R74" i="1"/>
  <c r="R75" i="1"/>
  <c r="R208" i="1"/>
  <c r="R209" i="1"/>
  <c r="R210" i="1"/>
  <c r="R211" i="1"/>
  <c r="R236" i="1"/>
  <c r="R237" i="1"/>
  <c r="R238" i="1"/>
  <c r="R239" i="1"/>
  <c r="R566" i="1"/>
  <c r="R568" i="1"/>
  <c r="R570" i="1"/>
  <c r="R572" i="1"/>
  <c r="R574" i="1"/>
  <c r="R567" i="1"/>
  <c r="R569" i="1"/>
  <c r="R571" i="1"/>
  <c r="R573" i="1"/>
  <c r="R575" i="1"/>
  <c r="R301" i="1"/>
  <c r="R302" i="1"/>
  <c r="R303" i="1"/>
  <c r="R304" i="1"/>
  <c r="R494" i="1"/>
  <c r="R495" i="1"/>
  <c r="R496" i="1"/>
  <c r="R497" i="1"/>
  <c r="R976" i="1"/>
  <c r="R977" i="1"/>
  <c r="R978" i="1"/>
  <c r="R979" i="1"/>
  <c r="R76" i="1"/>
  <c r="R77" i="1"/>
  <c r="R78" i="1"/>
  <c r="R79" i="1"/>
  <c r="R240" i="1"/>
  <c r="R241" i="1"/>
  <c r="R242" i="1"/>
  <c r="R243" i="1"/>
  <c r="R576" i="1"/>
  <c r="R578" i="1"/>
  <c r="R580" i="1"/>
  <c r="R582" i="1"/>
  <c r="R584" i="1"/>
  <c r="R577" i="1"/>
  <c r="R579" i="1"/>
  <c r="R581" i="1"/>
  <c r="R583" i="1"/>
  <c r="R585" i="1"/>
  <c r="R498" i="1"/>
  <c r="R499" i="1"/>
  <c r="R500" i="1"/>
  <c r="R501" i="1"/>
  <c r="R465" i="1"/>
  <c r="R466" i="1"/>
  <c r="R467" i="1"/>
  <c r="R468" i="1"/>
  <c r="R80" i="1"/>
  <c r="R81" i="1"/>
  <c r="R82" i="1"/>
  <c r="R83" i="1"/>
  <c r="R586" i="1"/>
  <c r="R588" i="1"/>
  <c r="R590" i="1"/>
  <c r="R592" i="1"/>
  <c r="R594" i="1"/>
  <c r="R587" i="1"/>
  <c r="R589" i="1"/>
  <c r="R591" i="1"/>
  <c r="R593" i="1"/>
  <c r="R595" i="1"/>
  <c r="R437" i="1"/>
  <c r="R438" i="1"/>
  <c r="R439" i="1"/>
  <c r="R440" i="1"/>
  <c r="R457" i="1"/>
  <c r="R458" i="1"/>
  <c r="R459" i="1"/>
  <c r="R460" i="1"/>
  <c r="R469" i="1"/>
  <c r="R470" i="1"/>
  <c r="R471" i="1"/>
  <c r="R472" i="1"/>
  <c r="R502" i="1"/>
  <c r="R503" i="1"/>
  <c r="R504" i="1"/>
  <c r="R505" i="1"/>
  <c r="R526" i="1"/>
  <c r="R527" i="1"/>
  <c r="R528" i="1"/>
  <c r="R529" i="1"/>
  <c r="R932" i="1"/>
  <c r="R933" i="1"/>
  <c r="R934" i="1"/>
  <c r="R935" i="1"/>
  <c r="R164" i="1"/>
  <c r="R165" i="1"/>
  <c r="R166" i="1"/>
  <c r="R167" i="1"/>
  <c r="R597" i="1"/>
  <c r="R598" i="1"/>
  <c r="R601" i="1"/>
  <c r="R602" i="1"/>
  <c r="R604" i="1"/>
  <c r="R596" i="1"/>
  <c r="R599" i="1"/>
  <c r="R600" i="1"/>
  <c r="R603" i="1"/>
  <c r="R605" i="1"/>
  <c r="R84" i="1"/>
  <c r="R85" i="1"/>
  <c r="R86" i="1"/>
  <c r="R87" i="1"/>
  <c r="R124" i="1"/>
  <c r="R125" i="1"/>
  <c r="R126" i="1"/>
  <c r="R127" i="1"/>
  <c r="R168" i="1"/>
  <c r="R169" i="1"/>
  <c r="R170" i="1"/>
  <c r="R171" i="1"/>
  <c r="R176" i="1"/>
  <c r="R177" i="1"/>
  <c r="R178" i="1"/>
  <c r="R179" i="1"/>
  <c r="R606" i="1"/>
  <c r="R608" i="1"/>
  <c r="R610" i="1"/>
  <c r="R613" i="1"/>
  <c r="R614" i="1"/>
  <c r="R607" i="1"/>
  <c r="R609" i="1"/>
  <c r="R611" i="1"/>
  <c r="R612" i="1"/>
  <c r="R615" i="1"/>
  <c r="R365" i="1"/>
  <c r="R366" i="1"/>
  <c r="R367" i="1"/>
  <c r="R368" i="1"/>
  <c r="R993" i="1"/>
  <c r="R994" i="1"/>
  <c r="R995" i="1"/>
  <c r="R996" i="1"/>
  <c r="R88" i="1"/>
  <c r="R89" i="1"/>
  <c r="R90" i="1"/>
  <c r="R91" i="1"/>
  <c r="R617" i="1"/>
  <c r="R622" i="1"/>
  <c r="R625" i="1"/>
  <c r="R626" i="1"/>
  <c r="R628" i="1"/>
  <c r="R618" i="1"/>
  <c r="R623" i="1"/>
  <c r="R624" i="1"/>
  <c r="R627" i="1"/>
  <c r="R629" i="1"/>
  <c r="R421" i="1"/>
  <c r="R422" i="1"/>
  <c r="R423" i="1"/>
  <c r="R424" i="1"/>
  <c r="R506" i="1"/>
  <c r="R507" i="1"/>
  <c r="R508" i="1"/>
  <c r="R509" i="1"/>
  <c r="R473" i="1"/>
  <c r="R474" i="1"/>
  <c r="R475" i="1"/>
  <c r="R530" i="1"/>
  <c r="R531" i="1"/>
  <c r="R532" i="1"/>
  <c r="R533" i="1"/>
  <c r="R616" i="1"/>
  <c r="R619" i="1"/>
  <c r="R620" i="1"/>
  <c r="R621" i="1"/>
  <c r="R936" i="1"/>
  <c r="R937" i="1"/>
  <c r="R938" i="1"/>
  <c r="R939" i="1"/>
  <c r="R997" i="1"/>
  <c r="R998" i="1"/>
  <c r="R999" i="1"/>
  <c r="R1000" i="1"/>
  <c r="R92" i="1"/>
  <c r="R93" i="1"/>
  <c r="R94" i="1"/>
  <c r="R95" i="1"/>
  <c r="R172" i="1"/>
  <c r="R173" i="1"/>
  <c r="R174" i="1"/>
  <c r="R175" i="1"/>
  <c r="R180" i="1"/>
  <c r="R181" i="1"/>
  <c r="R182" i="1"/>
  <c r="R183" i="1"/>
  <c r="R631" i="1"/>
  <c r="R634" i="1"/>
  <c r="R638" i="1"/>
  <c r="R640" i="1"/>
  <c r="R642" i="1"/>
  <c r="R644" i="1"/>
  <c r="R632" i="1"/>
  <c r="R635" i="1"/>
  <c r="R641" i="1"/>
  <c r="R643" i="1"/>
  <c r="R645" i="1"/>
  <c r="R369" i="1"/>
  <c r="R370" i="1"/>
  <c r="R371" i="1"/>
  <c r="R372" i="1"/>
  <c r="R425" i="1"/>
  <c r="R426" i="1"/>
  <c r="R427" i="1"/>
  <c r="R428" i="1"/>
  <c r="R510" i="1"/>
  <c r="R511" i="1"/>
  <c r="R512" i="1"/>
  <c r="R513" i="1"/>
  <c r="R476" i="1"/>
  <c r="R477" i="1"/>
  <c r="R478" i="1"/>
  <c r="R479" i="1"/>
  <c r="R630" i="1"/>
  <c r="R633" i="1"/>
  <c r="R637" i="1"/>
  <c r="R639" i="1"/>
  <c r="R32" i="1"/>
  <c r="R33" i="1"/>
  <c r="R34" i="1"/>
  <c r="R35" i="1"/>
  <c r="R96" i="1"/>
  <c r="R97" i="1"/>
  <c r="R98" i="1"/>
  <c r="R99" i="1"/>
  <c r="R184" i="1"/>
  <c r="R185" i="1"/>
  <c r="R186" i="1"/>
  <c r="R187" i="1"/>
  <c r="R646" i="1"/>
  <c r="R648" i="1"/>
  <c r="R650" i="1"/>
  <c r="R652" i="1"/>
  <c r="R654" i="1"/>
  <c r="R647" i="1"/>
  <c r="R649" i="1"/>
  <c r="R651" i="1"/>
  <c r="R653" i="1"/>
  <c r="R655" i="1"/>
  <c r="R373" i="1"/>
  <c r="R374" i="1"/>
  <c r="R375" i="1"/>
  <c r="R376" i="1"/>
  <c r="R429" i="1"/>
  <c r="R430" i="1"/>
  <c r="R431" i="1"/>
  <c r="R432" i="1"/>
  <c r="R514" i="1"/>
  <c r="R515" i="1"/>
  <c r="R516" i="1"/>
  <c r="R517" i="1"/>
  <c r="R480" i="1"/>
  <c r="R481" i="1"/>
  <c r="R482" i="1"/>
  <c r="R483" i="1"/>
  <c r="R518" i="1"/>
  <c r="R519" i="1"/>
  <c r="R520" i="1"/>
  <c r="R521" i="1"/>
  <c r="R1001" i="1"/>
  <c r="R1002" i="1"/>
  <c r="R1003" i="1"/>
  <c r="R1004" i="1"/>
  <c r="R48" i="1"/>
  <c r="S48" i="1" s="1"/>
  <c r="R49" i="1"/>
  <c r="S49" i="1" s="1"/>
  <c r="R50" i="1"/>
  <c r="S50" i="1" s="1"/>
  <c r="R51" i="1"/>
  <c r="S51" i="1" s="1"/>
  <c r="R216" i="1"/>
  <c r="R217" i="1"/>
  <c r="R218" i="1"/>
  <c r="R219" i="1"/>
  <c r="R232" i="1"/>
  <c r="R233" i="1"/>
  <c r="R234" i="1"/>
  <c r="R235" i="1"/>
  <c r="R663" i="1"/>
  <c r="R660" i="1"/>
  <c r="R666" i="1"/>
  <c r="R668" i="1"/>
  <c r="R657" i="1"/>
  <c r="R658" i="1"/>
  <c r="R661" i="1"/>
  <c r="R664" i="1"/>
  <c r="R667" i="1"/>
  <c r="R669" i="1"/>
  <c r="R264" i="1"/>
  <c r="R265" i="1"/>
  <c r="R266" i="1"/>
  <c r="R267" i="1"/>
  <c r="R284" i="1"/>
  <c r="R285" i="1"/>
  <c r="R286" i="1"/>
  <c r="R287" i="1"/>
  <c r="R337" i="1"/>
  <c r="R338" i="1"/>
  <c r="R339" i="1"/>
  <c r="R340" i="1"/>
  <c r="R377" i="1"/>
  <c r="R378" i="1"/>
  <c r="R379" i="1"/>
  <c r="R380" i="1"/>
  <c r="R656" i="1"/>
  <c r="R659" i="1"/>
  <c r="R662" i="1"/>
  <c r="R665" i="1"/>
  <c r="R930" i="1"/>
  <c r="R952" i="1"/>
  <c r="R953" i="1"/>
  <c r="R954" i="1"/>
  <c r="R955" i="1"/>
  <c r="R1005" i="1"/>
  <c r="R1006" i="1"/>
  <c r="R1007" i="1"/>
  <c r="R1008" i="1"/>
  <c r="R10" i="1"/>
  <c r="R12" i="1"/>
  <c r="R13" i="1"/>
  <c r="R15" i="1"/>
  <c r="R52" i="1"/>
  <c r="R53" i="1"/>
  <c r="R54" i="1"/>
  <c r="R55" i="1"/>
  <c r="R188" i="1"/>
  <c r="R189" i="1"/>
  <c r="R190" i="1"/>
  <c r="R191" i="1"/>
  <c r="R682" i="1"/>
  <c r="R678" i="1"/>
  <c r="R675" i="1"/>
  <c r="R680" i="1"/>
  <c r="R672" i="1"/>
  <c r="R673" i="1"/>
  <c r="R676" i="1"/>
  <c r="R679" i="1"/>
  <c r="R681" i="1"/>
  <c r="R683" i="1"/>
  <c r="R288" i="1"/>
  <c r="R289" i="1"/>
  <c r="R290" i="1"/>
  <c r="R291" i="1"/>
  <c r="R309" i="1"/>
  <c r="R310" i="1"/>
  <c r="R311" i="1"/>
  <c r="R312" i="1"/>
  <c r="R11" i="1"/>
  <c r="R14" i="1"/>
  <c r="R16" i="1"/>
  <c r="R17" i="1"/>
  <c r="R18" i="1"/>
  <c r="R441" i="1"/>
  <c r="R442" i="1"/>
  <c r="R443" i="1"/>
  <c r="R444" i="1"/>
  <c r="R449" i="1"/>
  <c r="R450" i="1"/>
  <c r="R451" i="1"/>
  <c r="R452" i="1"/>
  <c r="R522" i="1"/>
  <c r="R523" i="1"/>
  <c r="R524" i="1"/>
  <c r="R525" i="1"/>
  <c r="R670" i="1"/>
  <c r="R671" i="1"/>
  <c r="R674" i="1"/>
  <c r="R677" i="1"/>
  <c r="R20" i="1"/>
  <c r="R22" i="1"/>
  <c r="R24" i="1"/>
  <c r="R26" i="1"/>
  <c r="R685" i="1"/>
  <c r="R694" i="1"/>
  <c r="R688" i="1"/>
  <c r="R696" i="1"/>
  <c r="R691" i="1"/>
  <c r="R686" i="1"/>
  <c r="R689" i="1"/>
  <c r="R692" i="1"/>
  <c r="R695" i="1"/>
  <c r="R697" i="1"/>
  <c r="R341" i="1"/>
  <c r="R342" i="1"/>
  <c r="R343" i="1"/>
  <c r="R344" i="1"/>
  <c r="R19" i="1"/>
  <c r="R21" i="1"/>
  <c r="R23" i="1"/>
  <c r="R25" i="1"/>
  <c r="R27" i="1"/>
  <c r="R684" i="1"/>
  <c r="R687" i="1"/>
  <c r="R690" i="1"/>
  <c r="R693" i="1"/>
  <c r="R960" i="1"/>
  <c r="R961" i="1"/>
  <c r="R962" i="1"/>
  <c r="R963" i="1"/>
  <c r="R192" i="1"/>
  <c r="R193" i="1"/>
  <c r="R194" i="1"/>
  <c r="R195" i="1"/>
  <c r="R212" i="1"/>
  <c r="R213" i="1"/>
  <c r="R214" i="1"/>
  <c r="R215" i="1"/>
  <c r="R220" i="1"/>
  <c r="R221" i="1"/>
  <c r="R222" i="1"/>
  <c r="R223" i="1"/>
  <c r="R244" i="1"/>
  <c r="R245" i="1"/>
  <c r="R246" i="1"/>
  <c r="R247" i="1"/>
  <c r="R260" i="1"/>
  <c r="R261" i="1"/>
  <c r="R262" i="1"/>
  <c r="R263" i="1"/>
  <c r="R705" i="1"/>
  <c r="R710" i="1"/>
  <c r="R708" i="1"/>
  <c r="R699" i="1"/>
  <c r="R702" i="1"/>
  <c r="R700" i="1"/>
  <c r="R703" i="1"/>
  <c r="R706" i="1"/>
  <c r="R709" i="1"/>
  <c r="R711" i="1"/>
  <c r="R268" i="1"/>
  <c r="R269" i="1"/>
  <c r="R270" i="1"/>
  <c r="R271" i="1"/>
  <c r="R292" i="1"/>
  <c r="R293" i="1"/>
  <c r="R294" i="1"/>
  <c r="R295" i="1"/>
  <c r="R296" i="1"/>
  <c r="R305" i="1"/>
  <c r="R306" i="1"/>
  <c r="R307" i="1"/>
  <c r="R308" i="1"/>
  <c r="R381" i="1"/>
  <c r="R382" i="1"/>
  <c r="R383" i="1"/>
  <c r="R384" i="1"/>
  <c r="R433" i="1"/>
  <c r="R434" i="1"/>
  <c r="R435" i="1"/>
  <c r="R436" i="1"/>
  <c r="R698" i="1"/>
  <c r="R701" i="1"/>
  <c r="R704" i="1"/>
  <c r="R707" i="1"/>
  <c r="R956" i="1"/>
  <c r="R957" i="1"/>
  <c r="R958" i="1"/>
  <c r="R959" i="1"/>
  <c r="R964" i="1"/>
  <c r="R965" i="1"/>
  <c r="R966" i="1"/>
  <c r="R967" i="1"/>
  <c r="R28" i="1"/>
  <c r="R29" i="1"/>
  <c r="R30" i="1"/>
  <c r="R31" i="1"/>
  <c r="R719" i="1"/>
  <c r="R713" i="1"/>
  <c r="R716" i="1"/>
  <c r="R722" i="1"/>
  <c r="R724" i="1"/>
  <c r="R714" i="1"/>
  <c r="R717" i="1"/>
  <c r="R720" i="1"/>
  <c r="R723" i="1"/>
  <c r="R725" i="1"/>
  <c r="R272" i="1"/>
  <c r="R273" i="1"/>
  <c r="R274" i="1"/>
  <c r="R275" i="1"/>
  <c r="R385" i="1"/>
  <c r="R386" i="1"/>
  <c r="R387" i="1"/>
  <c r="R388" i="1"/>
  <c r="R453" i="1"/>
  <c r="R454" i="1"/>
  <c r="R455" i="1"/>
  <c r="R456" i="1"/>
  <c r="R488" i="1"/>
  <c r="R489" i="1"/>
  <c r="R712" i="1"/>
  <c r="R715" i="1"/>
  <c r="R718" i="1"/>
  <c r="R721" i="1"/>
  <c r="R968" i="1"/>
  <c r="R969" i="1"/>
  <c r="R970" i="1"/>
  <c r="R971" i="1"/>
  <c r="R2" i="1"/>
  <c r="R3" i="1"/>
  <c r="R4" i="1"/>
  <c r="R5" i="1"/>
  <c r="R100" i="1"/>
  <c r="R101" i="1"/>
  <c r="R102" i="1"/>
  <c r="R103" i="1"/>
  <c r="R128" i="1"/>
  <c r="R129" i="1"/>
  <c r="R130" i="1"/>
  <c r="R131" i="1"/>
  <c r="R196" i="1"/>
  <c r="R197" i="1"/>
  <c r="R198" i="1"/>
  <c r="R199" i="1"/>
  <c r="R728" i="1"/>
  <c r="R731" i="1"/>
  <c r="R734" i="1"/>
  <c r="R736" i="1"/>
  <c r="R738" i="1"/>
  <c r="R729" i="1"/>
  <c r="R732" i="1"/>
  <c r="R735" i="1"/>
  <c r="R737" i="1"/>
  <c r="R739" i="1"/>
  <c r="R389" i="1"/>
  <c r="R390" i="1"/>
  <c r="R391" i="1"/>
  <c r="R392" i="1"/>
  <c r="R726" i="1"/>
  <c r="R727" i="1"/>
  <c r="R730" i="1"/>
  <c r="R733" i="1"/>
  <c r="R104" i="1"/>
  <c r="R105" i="1"/>
  <c r="R106" i="1"/>
  <c r="R107" i="1"/>
  <c r="R741" i="1"/>
  <c r="R744" i="1"/>
  <c r="R747" i="1"/>
  <c r="R750" i="1"/>
  <c r="R752" i="1"/>
  <c r="R742" i="1"/>
  <c r="R745" i="1"/>
  <c r="R748" i="1"/>
  <c r="R751" i="1"/>
  <c r="R753" i="1"/>
  <c r="R345" i="1"/>
  <c r="R346" i="1"/>
  <c r="R347" i="1"/>
  <c r="R348" i="1"/>
  <c r="R445" i="1"/>
  <c r="R446" i="1"/>
  <c r="R447" i="1"/>
  <c r="R448" i="1"/>
  <c r="R740" i="1"/>
  <c r="R743" i="1"/>
  <c r="R746" i="1"/>
  <c r="R749" i="1"/>
  <c r="R980" i="1"/>
  <c r="R981" i="1"/>
  <c r="R982" i="1"/>
  <c r="R983" i="1"/>
  <c r="R108" i="1"/>
  <c r="R109" i="1"/>
  <c r="R110" i="1"/>
  <c r="R111" i="1"/>
  <c r="R116" i="1"/>
  <c r="R117" i="1"/>
  <c r="R118" i="1"/>
  <c r="R119" i="1"/>
  <c r="R200" i="1"/>
  <c r="R201" i="1"/>
  <c r="R202" i="1"/>
  <c r="R203" i="1"/>
  <c r="R248" i="1"/>
  <c r="R249" i="1"/>
  <c r="R250" i="1"/>
  <c r="R251" i="1"/>
  <c r="R755" i="1"/>
  <c r="R758" i="1"/>
  <c r="R761" i="1"/>
  <c r="R764" i="1"/>
  <c r="R766" i="1"/>
  <c r="R756" i="1"/>
  <c r="R759" i="1"/>
  <c r="R762" i="1"/>
  <c r="R765" i="1"/>
  <c r="R767" i="1"/>
  <c r="R393" i="1"/>
  <c r="R394" i="1"/>
  <c r="R395" i="1"/>
  <c r="R396" i="1"/>
  <c r="R754" i="1"/>
  <c r="R757" i="1"/>
  <c r="R760" i="1"/>
  <c r="R763" i="1"/>
  <c r="R984" i="1"/>
  <c r="R985" i="1"/>
  <c r="R986" i="1"/>
  <c r="R987" i="1"/>
  <c r="R36" i="1"/>
  <c r="R37" i="1"/>
  <c r="R38" i="1"/>
  <c r="R39" i="1"/>
  <c r="R769" i="1"/>
  <c r="R772" i="1"/>
  <c r="R776" i="1"/>
  <c r="R778" i="1"/>
  <c r="R780" i="1"/>
  <c r="R770" i="1"/>
  <c r="R773" i="1"/>
  <c r="R777" i="1"/>
  <c r="R779" i="1"/>
  <c r="R781" i="1"/>
  <c r="R484" i="1"/>
  <c r="R485" i="1"/>
  <c r="R486" i="1"/>
  <c r="R487" i="1"/>
  <c r="R768" i="1"/>
  <c r="R771" i="1"/>
  <c r="R774" i="1"/>
  <c r="R775" i="1"/>
  <c r="R1009" i="1"/>
  <c r="R1010" i="1"/>
  <c r="R1011" i="1"/>
  <c r="R1012" i="1"/>
  <c r="R120" i="1"/>
  <c r="R121" i="1"/>
  <c r="R122" i="1"/>
  <c r="R123" i="1"/>
  <c r="R204" i="1"/>
  <c r="R205" i="1"/>
  <c r="R206" i="1"/>
  <c r="R207" i="1"/>
  <c r="R784" i="1"/>
  <c r="R787" i="1"/>
  <c r="R790" i="1"/>
  <c r="R792" i="1"/>
  <c r="R794" i="1"/>
  <c r="R785" i="1"/>
  <c r="R788" i="1"/>
  <c r="R791" i="1"/>
  <c r="R793" i="1"/>
  <c r="R795" i="1"/>
  <c r="R782" i="1"/>
  <c r="R783" i="1"/>
  <c r="R786" i="1"/>
  <c r="R789" i="1"/>
  <c r="R224" i="1"/>
  <c r="R225" i="1"/>
  <c r="R226" i="1"/>
  <c r="R227" i="1"/>
  <c r="R796" i="1"/>
  <c r="R798" i="1"/>
  <c r="R800" i="1"/>
  <c r="R802" i="1"/>
  <c r="R804" i="1"/>
  <c r="R797" i="1"/>
  <c r="R799" i="1"/>
  <c r="R801" i="1"/>
  <c r="R803" i="1"/>
  <c r="R805" i="1"/>
  <c r="R317" i="1"/>
  <c r="R318" i="1"/>
  <c r="R319" i="1"/>
  <c r="R320" i="1"/>
  <c r="R353" i="1"/>
  <c r="R354" i="1"/>
  <c r="R355" i="1"/>
  <c r="R356" i="1"/>
  <c r="R397" i="1"/>
  <c r="R398" i="1"/>
  <c r="R399" i="1"/>
  <c r="R400" i="1"/>
  <c r="R988" i="1"/>
  <c r="R40" i="1"/>
  <c r="R41" i="1"/>
  <c r="R42" i="1"/>
  <c r="R43" i="1"/>
  <c r="R228" i="1"/>
  <c r="R229" i="1"/>
  <c r="R230" i="1"/>
  <c r="R231" i="1"/>
  <c r="R806" i="1"/>
  <c r="R815" i="1"/>
  <c r="R812" i="1"/>
  <c r="R809" i="1"/>
  <c r="R818" i="1"/>
  <c r="R807" i="1"/>
  <c r="R810" i="1"/>
  <c r="R814" i="1"/>
  <c r="R817" i="1"/>
  <c r="R819" i="1"/>
  <c r="R357" i="1"/>
  <c r="R358" i="1"/>
  <c r="R359" i="1"/>
  <c r="R360" i="1"/>
  <c r="R401" i="1"/>
  <c r="R402" i="1"/>
  <c r="R403" i="1"/>
  <c r="R404" i="1"/>
  <c r="R808" i="1"/>
  <c r="R811" i="1"/>
  <c r="R813" i="1"/>
  <c r="R816" i="1"/>
  <c r="R1013" i="1"/>
  <c r="R1014" i="1"/>
  <c r="R1015" i="1"/>
  <c r="R1016" i="1"/>
  <c r="R132" i="1"/>
  <c r="R133" i="1"/>
  <c r="R134" i="1"/>
  <c r="R135" i="1"/>
  <c r="R826" i="1"/>
  <c r="R830" i="1"/>
  <c r="R823" i="1"/>
  <c r="R820" i="1"/>
  <c r="R832" i="1"/>
  <c r="R821" i="1"/>
  <c r="R824" i="1"/>
  <c r="R828" i="1"/>
  <c r="R831" i="1"/>
  <c r="R833" i="1"/>
  <c r="R822" i="1"/>
  <c r="R825" i="1"/>
  <c r="R827" i="1"/>
  <c r="R829" i="1"/>
  <c r="R940" i="1"/>
  <c r="R941" i="1"/>
  <c r="R942" i="1"/>
  <c r="R943" i="1"/>
  <c r="R136" i="1"/>
  <c r="R137" i="1"/>
  <c r="R138" i="1"/>
  <c r="R139" i="1"/>
  <c r="R837" i="1"/>
  <c r="R846" i="1"/>
  <c r="R844" i="1"/>
  <c r="R840" i="1"/>
  <c r="R834" i="1"/>
  <c r="R835" i="1"/>
  <c r="R838" i="1"/>
  <c r="R842" i="1"/>
  <c r="R845" i="1"/>
  <c r="R847" i="1"/>
  <c r="R405" i="1"/>
  <c r="R406" i="1"/>
  <c r="R407" i="1"/>
  <c r="R408" i="1"/>
  <c r="R836" i="1"/>
  <c r="R839" i="1"/>
  <c r="R841" i="1"/>
  <c r="R843" i="1"/>
  <c r="R931" i="1"/>
  <c r="R944" i="1"/>
  <c r="R945" i="1"/>
  <c r="R946" i="1"/>
  <c r="R947" i="1"/>
  <c r="R44" i="1"/>
  <c r="R45" i="1"/>
  <c r="R46" i="1"/>
  <c r="R47" i="1"/>
  <c r="R112" i="1"/>
  <c r="R113" i="1"/>
  <c r="R114" i="1"/>
  <c r="R115" i="1"/>
  <c r="R140" i="1"/>
  <c r="R141" i="1"/>
  <c r="R142" i="1"/>
  <c r="R143" i="1"/>
  <c r="R857" i="1"/>
  <c r="R848" i="1"/>
  <c r="R851" i="1"/>
  <c r="R860" i="1"/>
  <c r="R854" i="1"/>
  <c r="R849" i="1"/>
  <c r="R852" i="1"/>
  <c r="R855" i="1"/>
  <c r="R859" i="1"/>
  <c r="R861" i="1"/>
  <c r="R349" i="1"/>
  <c r="R350" i="1"/>
  <c r="R351" i="1"/>
  <c r="R352" i="1"/>
  <c r="R534" i="1"/>
  <c r="R535" i="1"/>
  <c r="R536" i="1"/>
  <c r="R537" i="1"/>
  <c r="R850" i="1"/>
  <c r="R853" i="1"/>
  <c r="R856" i="1"/>
  <c r="R858" i="1"/>
  <c r="R948" i="1"/>
  <c r="R949" i="1"/>
  <c r="R950" i="1"/>
  <c r="R951" i="1"/>
  <c r="R276" i="1"/>
  <c r="R277" i="1"/>
  <c r="R278" i="1"/>
  <c r="R279" i="1"/>
  <c r="R160" i="1"/>
  <c r="R161" i="1"/>
  <c r="R162" i="1"/>
  <c r="R163" i="1"/>
  <c r="R862" i="1"/>
  <c r="R874" i="1"/>
  <c r="R870" i="1"/>
  <c r="R865" i="1"/>
  <c r="R872" i="1"/>
  <c r="R863" i="1"/>
  <c r="R866" i="1"/>
  <c r="R871" i="1"/>
  <c r="R873" i="1"/>
  <c r="R875" i="1"/>
  <c r="R409" i="1"/>
  <c r="R410" i="1"/>
  <c r="R411" i="1"/>
  <c r="R412" i="1"/>
  <c r="R864" i="1"/>
  <c r="R867" i="1"/>
  <c r="R868" i="1"/>
  <c r="R869" i="1"/>
  <c r="R928" i="1"/>
  <c r="R929" i="1"/>
  <c r="R56" i="1"/>
  <c r="R57" i="1"/>
  <c r="R58" i="1"/>
  <c r="R59" i="1"/>
  <c r="R144" i="1"/>
  <c r="R145" i="1"/>
  <c r="R146" i="1"/>
  <c r="R147" i="1"/>
  <c r="R880" i="1"/>
  <c r="R878" i="1"/>
  <c r="R876" i="1"/>
  <c r="R884" i="1"/>
  <c r="R882" i="1"/>
  <c r="R877" i="1"/>
  <c r="R879" i="1"/>
  <c r="R881" i="1"/>
  <c r="R883" i="1"/>
  <c r="R885" i="1"/>
  <c r="R313" i="1"/>
  <c r="R314" i="1"/>
  <c r="R315" i="1"/>
  <c r="R316" i="1"/>
  <c r="R321" i="1"/>
  <c r="R322" i="1"/>
  <c r="R323" i="1"/>
  <c r="R324" i="1"/>
  <c r="R413" i="1"/>
  <c r="R414" i="1"/>
  <c r="R415" i="1"/>
  <c r="R416" i="1"/>
  <c r="R148" i="1"/>
  <c r="R149" i="1"/>
  <c r="R150" i="1"/>
  <c r="R151" i="1"/>
  <c r="R252" i="1"/>
  <c r="R253" i="1"/>
  <c r="R254" i="1"/>
  <c r="R255" i="1"/>
  <c r="R896" i="1"/>
  <c r="R889" i="1"/>
  <c r="R892" i="1"/>
  <c r="R886" i="1"/>
  <c r="R898" i="1"/>
  <c r="R887" i="1"/>
  <c r="R890" i="1"/>
  <c r="R893" i="1"/>
  <c r="R897" i="1"/>
  <c r="R899" i="1"/>
  <c r="R325" i="1"/>
  <c r="R326" i="1"/>
  <c r="R327" i="1"/>
  <c r="R328" i="1"/>
  <c r="R888" i="1"/>
  <c r="R891" i="1"/>
  <c r="R894" i="1"/>
  <c r="R895" i="1"/>
  <c r="R280" i="1"/>
  <c r="R281" i="1"/>
  <c r="R282" i="1"/>
  <c r="R283" i="1"/>
  <c r="R60" i="1"/>
  <c r="R61" i="1"/>
  <c r="R62" i="1"/>
  <c r="R63" i="1"/>
  <c r="R152" i="1"/>
  <c r="R153" i="1"/>
  <c r="R154" i="1"/>
  <c r="R155" i="1"/>
  <c r="R904" i="1"/>
  <c r="R910" i="1"/>
  <c r="R912" i="1"/>
  <c r="R908" i="1"/>
  <c r="R901" i="1"/>
  <c r="R902" i="1"/>
  <c r="R905" i="1"/>
  <c r="R909" i="1"/>
  <c r="R911" i="1"/>
  <c r="R913" i="1"/>
  <c r="R329" i="1"/>
  <c r="R330" i="1"/>
  <c r="R331" i="1"/>
  <c r="R332" i="1"/>
  <c r="R900" i="1"/>
  <c r="R903" i="1"/>
  <c r="R906" i="1"/>
  <c r="R907" i="1"/>
  <c r="R156" i="1"/>
  <c r="R157" i="1"/>
  <c r="R158" i="1"/>
  <c r="R159" i="1"/>
  <c r="R256" i="1"/>
  <c r="R257" i="1"/>
  <c r="R258" i="1"/>
  <c r="R259" i="1"/>
  <c r="R924" i="1"/>
  <c r="R926" i="1"/>
  <c r="R922" i="1"/>
  <c r="R920" i="1"/>
  <c r="R918" i="1"/>
  <c r="R919" i="1"/>
  <c r="R921" i="1"/>
  <c r="R923" i="1"/>
  <c r="R925" i="1"/>
  <c r="R927" i="1"/>
  <c r="R333" i="1"/>
  <c r="R334" i="1"/>
  <c r="R335" i="1"/>
  <c r="R336" i="1"/>
  <c r="R361" i="1"/>
  <c r="R362" i="1"/>
  <c r="R363" i="1"/>
  <c r="R364" i="1"/>
  <c r="R417" i="1"/>
  <c r="R418" i="1"/>
  <c r="R419" i="1"/>
  <c r="R420" i="1"/>
  <c r="R914" i="1"/>
  <c r="R915" i="1"/>
  <c r="R916" i="1"/>
  <c r="R917" i="1"/>
  <c r="R65" i="1"/>
  <c r="R66" i="1"/>
  <c r="R67" i="1"/>
  <c r="R539" i="1"/>
  <c r="R542" i="1"/>
  <c r="R545" i="1"/>
  <c r="R548" i="1"/>
  <c r="R550" i="1"/>
  <c r="R64" i="1"/>
  <c r="S614" i="9" l="1"/>
  <c r="S409" i="9"/>
  <c r="S353" i="9"/>
  <c r="S325" i="9"/>
  <c r="S248" i="9"/>
  <c r="S148" i="9"/>
  <c r="S610" i="9"/>
  <c r="S321" i="9"/>
  <c r="S144" i="9"/>
  <c r="S52" i="9"/>
  <c r="S272" i="9"/>
  <c r="S606" i="9"/>
  <c r="S317" i="9"/>
  <c r="S244" i="9"/>
  <c r="S140" i="9"/>
  <c r="S405" i="9"/>
  <c r="S313" i="9"/>
  <c r="S305" i="9"/>
  <c r="S136" i="9"/>
  <c r="S48" i="9"/>
  <c r="S602" i="9"/>
  <c r="S401" i="9"/>
  <c r="S152" i="9"/>
  <c r="S268" i="9"/>
  <c r="S634" i="9"/>
  <c r="S598" i="9"/>
  <c r="S526" i="9"/>
  <c r="S341" i="9"/>
  <c r="S132" i="9"/>
  <c r="S104" i="9"/>
  <c r="S36" i="9"/>
  <c r="S630" i="9"/>
  <c r="S594" i="9"/>
  <c r="S397" i="9"/>
  <c r="S128" i="9"/>
  <c r="S626" i="9"/>
  <c r="S590" i="9"/>
  <c r="S124" i="9"/>
  <c r="S699" i="9"/>
  <c r="S586" i="9"/>
  <c r="S393" i="9"/>
  <c r="S349" i="9"/>
  <c r="S220" i="9"/>
  <c r="S32" i="9"/>
  <c r="S390" i="9"/>
  <c r="S346" i="9"/>
  <c r="S310" i="9"/>
  <c r="S217" i="9"/>
  <c r="S583" i="9"/>
  <c r="S197" i="9"/>
  <c r="S113" i="9"/>
  <c r="S696" i="9"/>
  <c r="S579" i="9"/>
  <c r="S477" i="9"/>
  <c r="S29" i="9"/>
  <c r="S671" i="9"/>
  <c r="S575" i="9"/>
  <c r="S386" i="9"/>
  <c r="S241" i="9"/>
  <c r="S193" i="9"/>
  <c r="S109" i="9"/>
  <c r="S101" i="9"/>
  <c r="S571" i="9"/>
  <c r="S438" i="9"/>
  <c r="S338" i="9"/>
  <c r="S97" i="9"/>
  <c r="S567" i="9"/>
  <c r="S382" i="9"/>
  <c r="S189" i="9"/>
  <c r="S121" i="9"/>
  <c r="S93" i="9"/>
  <c r="S5" i="9"/>
  <c r="S655" i="9"/>
  <c r="S563" i="9"/>
  <c r="S479" i="9"/>
  <c r="S444" i="9"/>
  <c r="S376" i="9"/>
  <c r="S263" i="9"/>
  <c r="S19" i="9"/>
  <c r="S649" i="9"/>
  <c r="S641" i="9"/>
  <c r="S557" i="9"/>
  <c r="S424" i="9"/>
  <c r="S372" i="9"/>
  <c r="S296" i="9"/>
  <c r="S284" i="9"/>
  <c r="S260" i="9"/>
  <c r="S252" i="9"/>
  <c r="S236" i="9"/>
  <c r="S212" i="9"/>
  <c r="S204" i="9"/>
  <c r="S184" i="9"/>
  <c r="S646" i="9"/>
  <c r="S554" i="9"/>
  <c r="S333" i="9"/>
  <c r="S16" i="9"/>
  <c r="S550" i="9"/>
  <c r="S514" i="9"/>
  <c r="S441" i="9"/>
  <c r="S433" i="9"/>
  <c r="S301" i="9"/>
  <c r="S280" i="9"/>
  <c r="S180" i="9"/>
  <c r="S44" i="9"/>
  <c r="S12" i="9"/>
  <c r="S691" i="9"/>
  <c r="S638" i="9"/>
  <c r="S546" i="9"/>
  <c r="S369" i="9"/>
  <c r="S329" i="9"/>
  <c r="S276" i="9"/>
  <c r="S256" i="9"/>
  <c r="S224" i="9"/>
  <c r="S208" i="9"/>
  <c r="S687" i="9"/>
  <c r="S683" i="9"/>
  <c r="S622" i="9"/>
  <c r="S679" i="9"/>
  <c r="S542" i="9"/>
  <c r="S538" i="9"/>
  <c r="S522" i="9"/>
  <c r="S510" i="9"/>
  <c r="S506" i="9"/>
  <c r="S502" i="9"/>
  <c r="S472" i="9"/>
  <c r="S498" i="9"/>
  <c r="S468" i="9"/>
  <c r="S464" i="9"/>
  <c r="S420" i="9"/>
  <c r="S416" i="9"/>
  <c r="S412" i="9"/>
  <c r="S364" i="9"/>
  <c r="S360" i="9"/>
  <c r="S356" i="9"/>
  <c r="S175" i="9"/>
  <c r="S167" i="9"/>
  <c r="S170" i="9"/>
  <c r="S163" i="9"/>
  <c r="S159" i="9"/>
  <c r="S155" i="9"/>
  <c r="S115" i="9"/>
  <c r="S87" i="9"/>
  <c r="S83" i="9"/>
  <c r="S79" i="9"/>
  <c r="S75" i="9"/>
  <c r="S23" i="9"/>
  <c r="S617" i="9"/>
  <c r="S517" i="9"/>
  <c r="S493" i="9"/>
  <c r="S460" i="9"/>
  <c r="S448" i="9"/>
  <c r="S428" i="9"/>
  <c r="S71" i="9"/>
  <c r="S456" i="9"/>
  <c r="S489" i="9"/>
  <c r="S231" i="9"/>
  <c r="S67" i="9"/>
  <c r="S661" i="9"/>
  <c r="S485" i="9"/>
  <c r="S292" i="9"/>
  <c r="S227" i="9"/>
  <c r="S199" i="9"/>
  <c r="S63" i="9"/>
  <c r="S657" i="9"/>
  <c r="S533" i="9"/>
  <c r="S481" i="9"/>
  <c r="S288" i="9"/>
  <c r="S59" i="9"/>
  <c r="S674" i="9"/>
  <c r="S529" i="9"/>
  <c r="S452" i="9"/>
  <c r="S55" i="9"/>
  <c r="S963" i="1"/>
  <c r="S693" i="1"/>
  <c r="S27" i="1"/>
  <c r="S19" i="1"/>
  <c r="S341" i="1"/>
  <c r="S689" i="1"/>
  <c r="S688" i="1"/>
  <c r="S24" i="1"/>
  <c r="S674" i="1"/>
  <c r="S524" i="1"/>
  <c r="S451" i="1"/>
  <c r="S443" i="1"/>
  <c r="S17" i="1"/>
  <c r="S312" i="1"/>
  <c r="S291" i="1"/>
  <c r="S683" i="1"/>
  <c r="S673" i="1"/>
  <c r="S678" i="1"/>
  <c r="S189" i="1"/>
  <c r="S53" i="1"/>
  <c r="S12" i="1"/>
  <c r="S1006" i="1"/>
  <c r="S953" i="1"/>
  <c r="S662" i="1"/>
  <c r="S379" i="1"/>
  <c r="S339" i="1"/>
  <c r="S286" i="1"/>
  <c r="S266" i="1"/>
  <c r="S667" i="1"/>
  <c r="S657" i="1"/>
  <c r="S663" i="1"/>
  <c r="S232" i="1"/>
  <c r="S216" i="1"/>
  <c r="S1001" i="1"/>
  <c r="S518" i="1"/>
  <c r="S480" i="1"/>
  <c r="S514" i="1"/>
  <c r="S429" i="1"/>
  <c r="S373" i="1"/>
  <c r="S649" i="1"/>
  <c r="S650" i="1"/>
  <c r="S186" i="1"/>
  <c r="S98" i="1"/>
  <c r="S34" i="1"/>
  <c r="S637" i="1"/>
  <c r="S478" i="1"/>
  <c r="S512" i="1"/>
  <c r="S427" i="1"/>
  <c r="S371" i="1"/>
  <c r="S570" i="9"/>
  <c r="S437" i="9"/>
  <c r="S337" i="9"/>
  <c r="S96" i="9"/>
  <c r="S566" i="9"/>
  <c r="S381" i="9"/>
  <c r="S188" i="9"/>
  <c r="S120" i="9"/>
  <c r="S92" i="9"/>
  <c r="S4" i="9"/>
  <c r="S654" i="9"/>
  <c r="S562" i="9"/>
  <c r="S478" i="9"/>
  <c r="S443" i="9"/>
  <c r="S375" i="9"/>
  <c r="S262" i="9"/>
  <c r="S18" i="9"/>
  <c r="S648" i="9"/>
  <c r="S640" i="9"/>
  <c r="S556" i="9"/>
  <c r="S423" i="9"/>
  <c r="S371" i="9"/>
  <c r="S295" i="9"/>
  <c r="S283" i="9"/>
  <c r="S259" i="9"/>
  <c r="S251" i="9"/>
  <c r="S235" i="9"/>
  <c r="S211" i="9"/>
  <c r="S203" i="9"/>
  <c r="S54" i="9"/>
  <c r="S612" i="9"/>
  <c r="S407" i="9"/>
  <c r="S351" i="9"/>
  <c r="S323" i="9"/>
  <c r="S246" i="9"/>
  <c r="S146" i="9"/>
  <c r="S608" i="9"/>
  <c r="S319" i="9"/>
  <c r="S142" i="9"/>
  <c r="S50" i="9"/>
  <c r="S270" i="9"/>
  <c r="S604" i="9"/>
  <c r="S315" i="9"/>
  <c r="S242" i="9"/>
  <c r="S138" i="9"/>
  <c r="S403" i="9"/>
  <c r="S311" i="9"/>
  <c r="S303" i="9"/>
  <c r="S134" i="9"/>
  <c r="S46" i="9"/>
  <c r="S600" i="9"/>
  <c r="S399" i="9"/>
  <c r="S150" i="9"/>
  <c r="S266" i="9"/>
  <c r="S632" i="9"/>
  <c r="S596" i="9"/>
  <c r="S524" i="9"/>
  <c r="S339" i="9"/>
  <c r="S130" i="9"/>
  <c r="S102" i="9"/>
  <c r="S34" i="9"/>
  <c r="S628" i="9"/>
  <c r="S592" i="9"/>
  <c r="S395" i="9"/>
  <c r="S126" i="9"/>
  <c r="S624" i="9"/>
  <c r="S588" i="9"/>
  <c r="S122" i="9"/>
  <c r="S697" i="9"/>
  <c r="S584" i="9"/>
  <c r="S391" i="9"/>
  <c r="S347" i="9"/>
  <c r="S218" i="9"/>
  <c r="S30" i="9"/>
  <c r="S388" i="9"/>
  <c r="S344" i="9"/>
  <c r="S308" i="9"/>
  <c r="S215" i="9"/>
  <c r="S581" i="9"/>
  <c r="S195" i="9"/>
  <c r="S111" i="9"/>
  <c r="S694" i="9"/>
  <c r="S577" i="9"/>
  <c r="S475" i="9"/>
  <c r="S27" i="9"/>
  <c r="S669" i="9"/>
  <c r="S573" i="9"/>
  <c r="S384" i="9"/>
  <c r="S239" i="9"/>
  <c r="S191" i="9"/>
  <c r="S107" i="9"/>
  <c r="S99" i="9"/>
  <c r="S665" i="9"/>
  <c r="S569" i="9"/>
  <c r="S436" i="9"/>
  <c r="S336" i="9"/>
  <c r="S95" i="9"/>
  <c r="S565" i="9"/>
  <c r="S380" i="9"/>
  <c r="S187" i="9"/>
  <c r="S119" i="9"/>
  <c r="S91" i="9"/>
  <c r="S3" i="9"/>
  <c r="S653" i="9"/>
  <c r="S561" i="9"/>
  <c r="S446" i="9"/>
  <c r="S378" i="9"/>
  <c r="S265" i="9"/>
  <c r="S21" i="9"/>
  <c r="S651" i="9"/>
  <c r="S643" i="9"/>
  <c r="S559" i="9"/>
  <c r="S426" i="9"/>
  <c r="S374" i="9"/>
  <c r="S298" i="9"/>
  <c r="S286" i="9"/>
  <c r="S282" i="9"/>
  <c r="S258" i="9"/>
  <c r="S250" i="9"/>
  <c r="S234" i="9"/>
  <c r="S210" i="9"/>
  <c r="S202" i="9"/>
  <c r="S182" i="9"/>
  <c r="S644" i="9"/>
  <c r="S552" i="9"/>
  <c r="S331" i="9"/>
  <c r="S14" i="9"/>
  <c r="S548" i="9"/>
  <c r="S512" i="9"/>
  <c r="S439" i="9"/>
  <c r="S431" i="9"/>
  <c r="S299" i="9"/>
  <c r="S278" i="9"/>
  <c r="S178" i="9"/>
  <c r="S42" i="9"/>
  <c r="S10" i="9"/>
  <c r="S689" i="9"/>
  <c r="S636" i="9"/>
  <c r="S544" i="9"/>
  <c r="S367" i="9"/>
  <c r="S327" i="9"/>
  <c r="S274" i="9"/>
  <c r="S254" i="9"/>
  <c r="S222" i="9"/>
  <c r="S206" i="9"/>
  <c r="S685" i="9"/>
  <c r="S681" i="9"/>
  <c r="S620" i="9"/>
  <c r="S677" i="9"/>
  <c r="S540" i="9"/>
  <c r="S536" i="9"/>
  <c r="S520" i="9"/>
  <c r="S508" i="9"/>
  <c r="S504" i="9"/>
  <c r="S500" i="9"/>
  <c r="S470" i="9"/>
  <c r="S496" i="9"/>
  <c r="S466" i="9"/>
  <c r="S422" i="9"/>
  <c r="S418" i="9"/>
  <c r="S414" i="9"/>
  <c r="S366" i="9"/>
  <c r="S362" i="9"/>
  <c r="S358" i="9"/>
  <c r="S177" i="9"/>
  <c r="S173" i="9"/>
  <c r="S172" i="9"/>
  <c r="S165" i="9"/>
  <c r="S161" i="9"/>
  <c r="S157" i="9"/>
  <c r="S117" i="9"/>
  <c r="S89" i="9"/>
  <c r="S85" i="9"/>
  <c r="S81" i="9"/>
  <c r="S77" i="9"/>
  <c r="S25" i="9"/>
  <c r="S619" i="9"/>
  <c r="S519" i="9"/>
  <c r="S495" i="9"/>
  <c r="S462" i="9"/>
  <c r="S450" i="9"/>
  <c r="S430" i="9"/>
  <c r="S73" i="9"/>
  <c r="S458" i="9"/>
  <c r="S491" i="9"/>
  <c r="S233" i="9"/>
  <c r="S69" i="9"/>
  <c r="S663" i="9"/>
  <c r="S487" i="9"/>
  <c r="S294" i="9"/>
  <c r="S229" i="9"/>
  <c r="S201" i="9"/>
  <c r="S65" i="9"/>
  <c r="S659" i="9"/>
  <c r="S535" i="9"/>
  <c r="S483" i="9"/>
  <c r="S290" i="9"/>
  <c r="S61" i="9"/>
  <c r="S676" i="9"/>
  <c r="S531" i="9"/>
  <c r="S454" i="9"/>
  <c r="S57" i="9"/>
  <c r="S615" i="9"/>
  <c r="S410" i="9"/>
  <c r="S354" i="9"/>
  <c r="S326" i="9"/>
  <c r="S249" i="9"/>
  <c r="S149" i="9"/>
  <c r="S611" i="9"/>
  <c r="S322" i="9"/>
  <c r="S145" i="9"/>
  <c r="S53" i="9"/>
  <c r="S273" i="9"/>
  <c r="S607" i="9"/>
  <c r="S318" i="9"/>
  <c r="S245" i="9"/>
  <c r="S141" i="9"/>
  <c r="S406" i="9"/>
  <c r="S314" i="9"/>
  <c r="S306" i="9"/>
  <c r="S137" i="9"/>
  <c r="S49" i="9"/>
  <c r="S603" i="9"/>
  <c r="S402" i="9"/>
  <c r="S153" i="9"/>
  <c r="S269" i="9"/>
  <c r="S635" i="9"/>
  <c r="S599" i="9"/>
  <c r="S527" i="9"/>
  <c r="S342" i="9"/>
  <c r="S133" i="9"/>
  <c r="S105" i="9"/>
  <c r="S37" i="9"/>
  <c r="S631" i="9"/>
  <c r="S595" i="9"/>
  <c r="S398" i="9"/>
  <c r="S129" i="9"/>
  <c r="S627" i="9"/>
  <c r="S591" i="9"/>
  <c r="S125" i="9"/>
  <c r="S700" i="9"/>
  <c r="S587" i="9"/>
  <c r="S394" i="9"/>
  <c r="S350" i="9"/>
  <c r="S221" i="9"/>
  <c r="S33" i="9"/>
  <c r="S672" i="9"/>
  <c r="S387" i="9"/>
  <c r="S343" i="9"/>
  <c r="S307" i="9"/>
  <c r="S214" i="9"/>
  <c r="S580" i="9"/>
  <c r="S194" i="9"/>
  <c r="S110" i="9"/>
  <c r="S693" i="9"/>
  <c r="S576" i="9"/>
  <c r="S474" i="9"/>
  <c r="S26" i="9"/>
  <c r="S668" i="9"/>
  <c r="S572" i="9"/>
  <c r="S383" i="9"/>
  <c r="S238" i="9"/>
  <c r="S190" i="9"/>
  <c r="S106" i="9"/>
  <c r="S98" i="9"/>
  <c r="S568" i="9"/>
  <c r="S435" i="9"/>
  <c r="S335" i="9"/>
  <c r="S94" i="9"/>
  <c r="S564" i="9"/>
  <c r="S379" i="9"/>
  <c r="S186" i="9"/>
  <c r="S118" i="9"/>
  <c r="S90" i="9"/>
  <c r="S2" i="9"/>
  <c r="S652" i="9"/>
  <c r="S560" i="9"/>
  <c r="S445" i="9"/>
  <c r="S377" i="9"/>
  <c r="S264" i="9"/>
  <c r="S20" i="9"/>
  <c r="S650" i="9"/>
  <c r="S642" i="9"/>
  <c r="S558" i="9"/>
  <c r="S425" i="9"/>
  <c r="S373" i="9"/>
  <c r="S297" i="9"/>
  <c r="S285" i="9"/>
  <c r="S261" i="9"/>
  <c r="S253" i="9"/>
  <c r="S237" i="9"/>
  <c r="S213" i="9"/>
  <c r="S205" i="9"/>
  <c r="S647" i="9"/>
  <c r="S555" i="9"/>
  <c r="S334" i="9"/>
  <c r="S17" i="9"/>
  <c r="S551" i="9"/>
  <c r="S515" i="9"/>
  <c r="S442" i="9"/>
  <c r="S434" i="9"/>
  <c r="S302" i="9"/>
  <c r="S281" i="9"/>
  <c r="S181" i="9"/>
  <c r="S45" i="9"/>
  <c r="S13" i="9"/>
  <c r="S692" i="9"/>
  <c r="S639" i="9"/>
  <c r="S547" i="9"/>
  <c r="S370" i="9"/>
  <c r="S330" i="9"/>
  <c r="S277" i="9"/>
  <c r="S257" i="9"/>
  <c r="S225" i="9"/>
  <c r="S209" i="9"/>
  <c r="S688" i="9"/>
  <c r="S684" i="9"/>
  <c r="S623" i="9"/>
  <c r="S680" i="9"/>
  <c r="S543" i="9"/>
  <c r="S539" i="9"/>
  <c r="S523" i="9"/>
  <c r="S511" i="9"/>
  <c r="S507" i="9"/>
  <c r="S503" i="9"/>
  <c r="S473" i="9"/>
  <c r="S499" i="9"/>
  <c r="S469" i="9"/>
  <c r="S465" i="9"/>
  <c r="S421" i="9"/>
  <c r="S417" i="9"/>
  <c r="S413" i="9"/>
  <c r="S365" i="9"/>
  <c r="S361" i="9"/>
  <c r="S357" i="9"/>
  <c r="S176" i="9"/>
  <c r="S168" i="9"/>
  <c r="S171" i="9"/>
  <c r="S164" i="9"/>
  <c r="S160" i="9"/>
  <c r="S156" i="9"/>
  <c r="S116" i="9"/>
  <c r="S88" i="9"/>
  <c r="S84" i="9"/>
  <c r="S80" i="9"/>
  <c r="S76" i="9"/>
  <c r="S24" i="9"/>
  <c r="S618" i="9"/>
  <c r="S518" i="9"/>
  <c r="S494" i="9"/>
  <c r="S461" i="9"/>
  <c r="S449" i="9"/>
  <c r="S429" i="9"/>
  <c r="S72" i="9"/>
  <c r="S457" i="9"/>
  <c r="S490" i="9"/>
  <c r="S232" i="9"/>
  <c r="S68" i="9"/>
  <c r="S662" i="9"/>
  <c r="S486" i="9"/>
  <c r="S293" i="9"/>
  <c r="S228" i="9"/>
  <c r="S200" i="9"/>
  <c r="S64" i="9"/>
  <c r="S658" i="9"/>
  <c r="S534" i="9"/>
  <c r="S482" i="9"/>
  <c r="S289" i="9"/>
  <c r="S60" i="9"/>
  <c r="S675" i="9"/>
  <c r="S530" i="9"/>
  <c r="S453" i="9"/>
  <c r="S56" i="9"/>
  <c r="S643" i="1"/>
  <c r="S632" i="1"/>
  <c r="S638" i="1"/>
  <c r="S182" i="1"/>
  <c r="S174" i="1"/>
  <c r="S94" i="1"/>
  <c r="S999" i="1"/>
  <c r="S938" i="1"/>
  <c r="S620" i="1"/>
  <c r="S532" i="1"/>
  <c r="S474" i="1"/>
  <c r="S507" i="1"/>
  <c r="S422" i="1"/>
  <c r="S624" i="1"/>
  <c r="S626" i="1"/>
  <c r="S91" i="1"/>
  <c r="S996" i="1"/>
  <c r="S368" i="1"/>
  <c r="S615" i="1"/>
  <c r="S607" i="1"/>
  <c r="S608" i="1"/>
  <c r="S177" i="1"/>
  <c r="S169" i="1"/>
  <c r="S125" i="1"/>
  <c r="S85" i="1"/>
  <c r="S600" i="1"/>
  <c r="S602" i="1"/>
  <c r="S167" i="1"/>
  <c r="S935" i="1"/>
  <c r="S529" i="1"/>
  <c r="S505" i="1"/>
  <c r="S472" i="1"/>
  <c r="S460" i="1"/>
  <c r="S440" i="1"/>
  <c r="S595" i="1"/>
  <c r="S587" i="1"/>
  <c r="S588" i="1"/>
  <c r="S81" i="1"/>
  <c r="S466" i="1"/>
  <c r="S499" i="1"/>
  <c r="S581" i="1"/>
  <c r="S582" i="1"/>
  <c r="S243" i="1"/>
  <c r="S79" i="1"/>
  <c r="S979" i="1"/>
  <c r="S497" i="1"/>
  <c r="S304" i="1"/>
  <c r="S575" i="1"/>
  <c r="S567" i="1"/>
  <c r="S568" i="1"/>
  <c r="S237" i="1"/>
  <c r="S209" i="1"/>
  <c r="S73" i="1"/>
  <c r="S973" i="1"/>
  <c r="S491" i="1"/>
  <c r="S561" i="1"/>
  <c r="S547" i="1"/>
  <c r="S551" i="1"/>
  <c r="S542" i="1"/>
  <c r="S65" i="1"/>
  <c r="S550" i="1"/>
  <c r="S539" i="1"/>
  <c r="S548" i="1"/>
  <c r="S67" i="1"/>
  <c r="S545" i="1"/>
  <c r="S66" i="1"/>
  <c r="S687" i="1"/>
  <c r="S522" i="1"/>
  <c r="S571" i="1"/>
  <c r="S193" i="1"/>
  <c r="S961" i="1"/>
  <c r="S23" i="1"/>
  <c r="S343" i="1"/>
  <c r="S695" i="1"/>
  <c r="S691" i="1"/>
  <c r="S685" i="1"/>
  <c r="S20" i="1"/>
  <c r="S670" i="1"/>
  <c r="S449" i="1"/>
  <c r="S572" i="1"/>
  <c r="S239" i="1"/>
  <c r="S211" i="1"/>
  <c r="S75" i="1"/>
  <c r="S975" i="1"/>
  <c r="S559" i="1"/>
  <c r="S493" i="1"/>
  <c r="S300" i="1"/>
  <c r="S565" i="1"/>
  <c r="S554" i="1"/>
  <c r="S557" i="1"/>
  <c r="S69" i="1"/>
  <c r="S990" i="1"/>
  <c r="S541" i="1"/>
  <c r="S462" i="1"/>
  <c r="S546" i="1"/>
  <c r="S441" i="1"/>
  <c r="S14" i="1"/>
  <c r="S310" i="1"/>
  <c r="S289" i="1"/>
  <c r="S679" i="1"/>
  <c r="S680" i="1"/>
  <c r="S191" i="1"/>
  <c r="S55" i="1"/>
  <c r="S15" i="1"/>
  <c r="S1008" i="1"/>
  <c r="S955" i="1"/>
  <c r="S930" i="1"/>
  <c r="S656" i="1"/>
  <c r="S377" i="1"/>
  <c r="S337" i="1"/>
  <c r="S284" i="1"/>
  <c r="S264" i="1"/>
  <c r="S661" i="1"/>
  <c r="S666" i="1"/>
  <c r="S234" i="1"/>
  <c r="S218" i="1"/>
  <c r="S1003" i="1"/>
  <c r="S520" i="1"/>
  <c r="S482" i="1"/>
  <c r="S516" i="1"/>
  <c r="S431" i="1"/>
  <c r="S375" i="1"/>
  <c r="S653" i="1"/>
  <c r="S654" i="1"/>
  <c r="S646" i="1"/>
  <c r="S184" i="1"/>
  <c r="S96" i="1"/>
  <c r="S32" i="1"/>
  <c r="S630" i="1"/>
  <c r="S476" i="1"/>
  <c r="S510" i="1"/>
  <c r="S425" i="1"/>
  <c r="S369" i="1"/>
  <c r="S636" i="1"/>
  <c r="S642" i="1"/>
  <c r="S631" i="1"/>
  <c r="S180" i="1"/>
  <c r="S172" i="1"/>
  <c r="S92" i="1"/>
  <c r="S997" i="1"/>
  <c r="S936" i="1"/>
  <c r="S616" i="1"/>
  <c r="S530" i="1"/>
  <c r="S509" i="1"/>
  <c r="S424" i="1"/>
  <c r="S629" i="1"/>
  <c r="S618" i="1"/>
  <c r="S622" i="1"/>
  <c r="S89" i="1"/>
  <c r="S994" i="1"/>
  <c r="S366" i="1"/>
  <c r="S611" i="1"/>
  <c r="S613" i="1"/>
  <c r="S179" i="1"/>
  <c r="S171" i="1"/>
  <c r="S127" i="1"/>
  <c r="S87" i="1"/>
  <c r="S605" i="1"/>
  <c r="S596" i="1"/>
  <c r="S598" i="1"/>
  <c r="S165" i="1"/>
  <c r="S933" i="1"/>
  <c r="S527" i="1"/>
  <c r="S503" i="1"/>
  <c r="S470" i="1"/>
  <c r="S458" i="1"/>
  <c r="S438" i="1"/>
  <c r="S591" i="1"/>
  <c r="S592" i="1"/>
  <c r="S83" i="1"/>
  <c r="S468" i="1"/>
  <c r="S501" i="1"/>
  <c r="S585" i="1"/>
  <c r="S577" i="1"/>
  <c r="S578" i="1"/>
  <c r="S241" i="1"/>
  <c r="S77" i="1"/>
  <c r="S977" i="1"/>
  <c r="S495" i="1"/>
  <c r="S302" i="1"/>
  <c r="S194" i="1"/>
  <c r="S962" i="1"/>
  <c r="S690" i="1"/>
  <c r="S25" i="1"/>
  <c r="S344" i="1"/>
  <c r="S697" i="1"/>
  <c r="S686" i="1"/>
  <c r="S694" i="1"/>
  <c r="S22" i="1"/>
  <c r="S671" i="1"/>
  <c r="S523" i="1"/>
  <c r="S450" i="1"/>
  <c r="S442" i="1"/>
  <c r="S16" i="1"/>
  <c r="S311" i="1"/>
  <c r="S290" i="1"/>
  <c r="S681" i="1"/>
  <c r="S672" i="1"/>
  <c r="S682" i="1"/>
  <c r="S188" i="1"/>
  <c r="S52" i="1"/>
  <c r="S10" i="1"/>
  <c r="S1005" i="1"/>
  <c r="S952" i="1"/>
  <c r="S659" i="1"/>
  <c r="S378" i="1"/>
  <c r="S338" i="1"/>
  <c r="S285" i="1"/>
  <c r="S265" i="1"/>
  <c r="S664" i="1"/>
  <c r="S668" i="1"/>
  <c r="S235" i="1"/>
  <c r="S219" i="1"/>
  <c r="S1004" i="1"/>
  <c r="S521" i="1"/>
  <c r="S483" i="1"/>
  <c r="S517" i="1"/>
  <c r="S432" i="1"/>
  <c r="S376" i="1"/>
  <c r="S655" i="1"/>
  <c r="S647" i="1"/>
  <c r="S648" i="1"/>
  <c r="S185" i="1"/>
  <c r="S97" i="1"/>
  <c r="S33" i="1"/>
  <c r="S633" i="1"/>
  <c r="S477" i="1"/>
  <c r="S511" i="1"/>
  <c r="S426" i="1"/>
  <c r="S370" i="1"/>
  <c r="S641" i="1"/>
  <c r="S644" i="1"/>
  <c r="S634" i="1"/>
  <c r="S181" i="1"/>
  <c r="S173" i="1"/>
  <c r="S93" i="1"/>
  <c r="S998" i="1"/>
  <c r="S937" i="1"/>
  <c r="S619" i="1"/>
  <c r="S531" i="1"/>
  <c r="S473" i="1"/>
  <c r="S506" i="1"/>
  <c r="S421" i="1"/>
  <c r="S623" i="1"/>
  <c r="S625" i="1"/>
  <c r="S90" i="1"/>
  <c r="S995" i="1"/>
  <c r="S367" i="1"/>
  <c r="S612" i="1"/>
  <c r="S614" i="1"/>
  <c r="S606" i="1"/>
  <c r="S176" i="1"/>
  <c r="S168" i="1"/>
  <c r="S124" i="1"/>
  <c r="S84" i="1"/>
  <c r="S599" i="1"/>
  <c r="S601" i="1"/>
  <c r="S166" i="1"/>
  <c r="S934" i="1"/>
  <c r="S528" i="1"/>
  <c r="S504" i="1"/>
  <c r="S471" i="1"/>
  <c r="S459" i="1"/>
  <c r="S439" i="1"/>
  <c r="S593" i="1"/>
  <c r="S594" i="1"/>
  <c r="S586" i="1"/>
  <c r="S80" i="1"/>
  <c r="S465" i="1"/>
  <c r="S498" i="1"/>
  <c r="S579" i="1"/>
  <c r="S580" i="1"/>
  <c r="S242" i="1"/>
  <c r="S78" i="1"/>
  <c r="S978" i="1"/>
  <c r="S496" i="1"/>
  <c r="S303" i="1"/>
  <c r="S573" i="1"/>
  <c r="S574" i="1"/>
  <c r="S566" i="1"/>
  <c r="S236" i="1"/>
  <c r="S208" i="1"/>
  <c r="S72" i="1"/>
  <c r="S972" i="1"/>
  <c r="S552" i="1"/>
  <c r="S490" i="1"/>
  <c r="S297" i="1"/>
  <c r="S558" i="1"/>
  <c r="S560" i="1"/>
  <c r="S70" i="1"/>
  <c r="S991" i="1"/>
  <c r="S544" i="1"/>
  <c r="S463" i="1"/>
  <c r="S549" i="1"/>
  <c r="S917" i="1"/>
  <c r="S915" i="1"/>
  <c r="S420" i="1"/>
  <c r="S418" i="1"/>
  <c r="S364" i="1"/>
  <c r="S362" i="1"/>
  <c r="S336" i="1"/>
  <c r="S334" i="1"/>
  <c r="S927" i="1"/>
  <c r="S923" i="1"/>
  <c r="S919" i="1"/>
  <c r="S920" i="1"/>
  <c r="S926" i="1"/>
  <c r="S259" i="1"/>
  <c r="S257" i="1"/>
  <c r="S159" i="1"/>
  <c r="S157" i="1"/>
  <c r="S907" i="1"/>
  <c r="S903" i="1"/>
  <c r="S332" i="1"/>
  <c r="S330" i="1"/>
  <c r="S913" i="1"/>
  <c r="S909" i="1"/>
  <c r="S902" i="1"/>
  <c r="S908" i="1"/>
  <c r="S910" i="1"/>
  <c r="S155" i="1"/>
  <c r="S153" i="1"/>
  <c r="S63" i="1"/>
  <c r="S61" i="1"/>
  <c r="S283" i="1"/>
  <c r="S281" i="1"/>
  <c r="S895" i="1"/>
  <c r="S891" i="1"/>
  <c r="S328" i="1"/>
  <c r="S326" i="1"/>
  <c r="S899" i="1"/>
  <c r="S893" i="1"/>
  <c r="S887" i="1"/>
  <c r="S886" i="1"/>
  <c r="S889" i="1"/>
  <c r="S255" i="1"/>
  <c r="S253" i="1"/>
  <c r="S151" i="1"/>
  <c r="S149" i="1"/>
  <c r="S416" i="1"/>
  <c r="S414" i="1"/>
  <c r="S324" i="1"/>
  <c r="S322" i="1"/>
  <c r="S316" i="1"/>
  <c r="S314" i="1"/>
  <c r="S885" i="1"/>
  <c r="S881" i="1"/>
  <c r="S877" i="1"/>
  <c r="S884" i="1"/>
  <c r="S878" i="1"/>
  <c r="S147" i="1"/>
  <c r="S145" i="1"/>
  <c r="S59" i="1"/>
  <c r="S57" i="1"/>
  <c r="S929" i="1"/>
  <c r="S869" i="1"/>
  <c r="S867" i="1"/>
  <c r="S412" i="1"/>
  <c r="S410" i="1"/>
  <c r="S875" i="1"/>
  <c r="S871" i="1"/>
  <c r="S863" i="1"/>
  <c r="S865" i="1"/>
  <c r="S874" i="1"/>
  <c r="S163" i="1"/>
  <c r="S161" i="1"/>
  <c r="S279" i="1"/>
  <c r="S277" i="1"/>
  <c r="S951" i="1"/>
  <c r="S949" i="1"/>
  <c r="S858" i="1"/>
  <c r="S853" i="1"/>
  <c r="S537" i="1"/>
  <c r="S535" i="1"/>
  <c r="S352" i="1"/>
  <c r="S350" i="1"/>
  <c r="S861" i="1"/>
  <c r="S855" i="1"/>
  <c r="S849" i="1"/>
  <c r="S860" i="1"/>
  <c r="S848" i="1"/>
  <c r="S143" i="1"/>
  <c r="S141" i="1"/>
  <c r="S115" i="1"/>
  <c r="S113" i="1"/>
  <c r="S47" i="1"/>
  <c r="S45" i="1"/>
  <c r="S947" i="1"/>
  <c r="S945" i="1"/>
  <c r="S931" i="1"/>
  <c r="S841" i="1"/>
  <c r="S836" i="1"/>
  <c r="S407" i="1"/>
  <c r="S405" i="1"/>
  <c r="S845" i="1"/>
  <c r="S838" i="1"/>
  <c r="S834" i="1"/>
  <c r="S844" i="1"/>
  <c r="S837" i="1"/>
  <c r="S138" i="1"/>
  <c r="S136" i="1"/>
  <c r="S942" i="1"/>
  <c r="S940" i="1"/>
  <c r="S827" i="1"/>
  <c r="S822" i="1"/>
  <c r="S831" i="1"/>
  <c r="S824" i="1"/>
  <c r="S832" i="1"/>
  <c r="S823" i="1"/>
  <c r="S826" i="1"/>
  <c r="S134" i="1"/>
  <c r="S132" i="1"/>
  <c r="S1015" i="1"/>
  <c r="S1013" i="1"/>
  <c r="S813" i="1"/>
  <c r="S808" i="1"/>
  <c r="S403" i="1"/>
  <c r="S401" i="1"/>
  <c r="S359" i="1"/>
  <c r="S357" i="1"/>
  <c r="S817" i="1"/>
  <c r="S810" i="1"/>
  <c r="S818" i="1"/>
  <c r="S812" i="1"/>
  <c r="S806" i="1"/>
  <c r="S230" i="1"/>
  <c r="S228" i="1"/>
  <c r="S42" i="1"/>
  <c r="S40" i="1"/>
  <c r="S400" i="1"/>
  <c r="S398" i="1"/>
  <c r="S356" i="1"/>
  <c r="S354" i="1"/>
  <c r="S320" i="1"/>
  <c r="S318" i="1"/>
  <c r="S805" i="1"/>
  <c r="S801" i="1"/>
  <c r="S797" i="1"/>
  <c r="S802" i="1"/>
  <c r="S798" i="1"/>
  <c r="S227" i="1"/>
  <c r="S225" i="1"/>
  <c r="S789" i="1"/>
  <c r="S783" i="1"/>
  <c r="S795" i="1"/>
  <c r="S791" i="1"/>
  <c r="S785" i="1"/>
  <c r="S792" i="1"/>
  <c r="S787" i="1"/>
  <c r="S207" i="1"/>
  <c r="S205" i="1"/>
  <c r="S123" i="1"/>
  <c r="S121" i="1"/>
  <c r="S1012" i="1"/>
  <c r="S1010" i="1"/>
  <c r="S775" i="1"/>
  <c r="S771" i="1"/>
  <c r="S487" i="1"/>
  <c r="S485" i="1"/>
  <c r="S781" i="1"/>
  <c r="S777" i="1"/>
  <c r="S770" i="1"/>
  <c r="S778" i="1"/>
  <c r="S772" i="1"/>
  <c r="S39" i="1"/>
  <c r="S37" i="1"/>
  <c r="S987" i="1"/>
  <c r="S985" i="1"/>
  <c r="S763" i="1"/>
  <c r="S757" i="1"/>
  <c r="S396" i="1"/>
  <c r="S394" i="1"/>
  <c r="S767" i="1"/>
  <c r="S762" i="1"/>
  <c r="S756" i="1"/>
  <c r="S764" i="1"/>
  <c r="S758" i="1"/>
  <c r="S251" i="1"/>
  <c r="S249" i="1"/>
  <c r="S203" i="1"/>
  <c r="S201" i="1"/>
  <c r="S119" i="1"/>
  <c r="S117" i="1"/>
  <c r="S111" i="1"/>
  <c r="S109" i="1"/>
  <c r="S983" i="1"/>
  <c r="S981" i="1"/>
  <c r="S749" i="1"/>
  <c r="S743" i="1"/>
  <c r="S448" i="1"/>
  <c r="S446" i="1"/>
  <c r="S348" i="1"/>
  <c r="S346" i="1"/>
  <c r="S753" i="1"/>
  <c r="S748" i="1"/>
  <c r="S742" i="1"/>
  <c r="S750" i="1"/>
  <c r="S744" i="1"/>
  <c r="S107" i="1"/>
  <c r="S105" i="1"/>
  <c r="S733" i="1"/>
  <c r="S727" i="1"/>
  <c r="S392" i="1"/>
  <c r="S390" i="1"/>
  <c r="S739" i="1"/>
  <c r="S735" i="1"/>
  <c r="S729" i="1"/>
  <c r="S736" i="1"/>
  <c r="S731" i="1"/>
  <c r="S199" i="1"/>
  <c r="S197" i="1"/>
  <c r="S131" i="1"/>
  <c r="S129" i="1"/>
  <c r="S103" i="1"/>
  <c r="S101" i="1"/>
  <c r="S5" i="1"/>
  <c r="S3" i="1"/>
  <c r="S971" i="1"/>
  <c r="S969" i="1"/>
  <c r="S721" i="1"/>
  <c r="S715" i="1"/>
  <c r="S489" i="1"/>
  <c r="S456" i="1"/>
  <c r="S454" i="1"/>
  <c r="S388" i="1"/>
  <c r="S386" i="1"/>
  <c r="S275" i="1"/>
  <c r="S273" i="1"/>
  <c r="S725" i="1"/>
  <c r="S720" i="1"/>
  <c r="S714" i="1"/>
  <c r="S722" i="1"/>
  <c r="S713" i="1"/>
  <c r="S31" i="1"/>
  <c r="S29" i="1"/>
  <c r="S967" i="1"/>
  <c r="S965" i="1"/>
  <c r="S959" i="1"/>
  <c r="S957" i="1"/>
  <c r="S707" i="1"/>
  <c r="S701" i="1"/>
  <c r="S436" i="1"/>
  <c r="S434" i="1"/>
  <c r="S384" i="1"/>
  <c r="S382" i="1"/>
  <c r="S308" i="1"/>
  <c r="S306" i="1"/>
  <c r="S296" i="1"/>
  <c r="S294" i="1"/>
  <c r="S292" i="1"/>
  <c r="S270" i="1"/>
  <c r="S268" i="1"/>
  <c r="S709" i="1"/>
  <c r="S703" i="1"/>
  <c r="S702" i="1"/>
  <c r="S708" i="1"/>
  <c r="S705" i="1"/>
  <c r="S262" i="1"/>
  <c r="S260" i="1"/>
  <c r="S246" i="1"/>
  <c r="S244" i="1"/>
  <c r="S222" i="1"/>
  <c r="S220" i="1"/>
  <c r="S214" i="1"/>
  <c r="S212" i="1"/>
  <c r="S258" i="1"/>
  <c r="S850" i="1"/>
  <c r="S803" i="1"/>
  <c r="S60" i="1"/>
  <c r="S415" i="1"/>
  <c r="S868" i="1"/>
  <c r="S946" i="1"/>
  <c r="S825" i="1"/>
  <c r="S819" i="1"/>
  <c r="S122" i="1"/>
  <c r="S984" i="1"/>
  <c r="S110" i="1"/>
  <c r="S245" i="1"/>
  <c r="S960" i="1"/>
  <c r="S21" i="1"/>
  <c r="S692" i="1"/>
  <c r="S26" i="1"/>
  <c r="S525" i="1"/>
  <c r="S444" i="1"/>
  <c r="S11" i="1"/>
  <c r="S676" i="1"/>
  <c r="S675" i="1"/>
  <c r="S54" i="1"/>
  <c r="S1007" i="1"/>
  <c r="S954" i="1"/>
  <c r="S380" i="1"/>
  <c r="S287" i="1"/>
  <c r="S669" i="1"/>
  <c r="S658" i="1"/>
  <c r="S660" i="1"/>
  <c r="S233" i="1"/>
  <c r="S217" i="1"/>
  <c r="S1002" i="1"/>
  <c r="S481" i="1"/>
  <c r="S515" i="1"/>
  <c r="S430" i="1"/>
  <c r="S374" i="1"/>
  <c r="S651" i="1"/>
  <c r="S652" i="1"/>
  <c r="S187" i="1"/>
  <c r="S99" i="1"/>
  <c r="S35" i="1"/>
  <c r="S639" i="1"/>
  <c r="S479" i="1"/>
  <c r="S513" i="1"/>
  <c r="S428" i="1"/>
  <c r="S372" i="1"/>
  <c r="S645" i="1"/>
  <c r="S635" i="1"/>
  <c r="S640" i="1"/>
  <c r="S183" i="1"/>
  <c r="S175" i="1"/>
  <c r="S95" i="1"/>
  <c r="S1000" i="1"/>
  <c r="S939" i="1"/>
  <c r="S621" i="1"/>
  <c r="S533" i="1"/>
  <c r="S475" i="1"/>
  <c r="S508" i="1"/>
  <c r="S423" i="1"/>
  <c r="S627" i="1"/>
  <c r="S628" i="1"/>
  <c r="S617" i="1"/>
  <c r="S88" i="1"/>
  <c r="S993" i="1"/>
  <c r="S365" i="1"/>
  <c r="S609" i="1"/>
  <c r="S610" i="1"/>
  <c r="S178" i="1"/>
  <c r="S192" i="1"/>
  <c r="S684" i="1"/>
  <c r="S342" i="1"/>
  <c r="S696" i="1"/>
  <c r="S677" i="1"/>
  <c r="S452" i="1"/>
  <c r="S18" i="1"/>
  <c r="S309" i="1"/>
  <c r="S288" i="1"/>
  <c r="S190" i="1"/>
  <c r="S13" i="1"/>
  <c r="S665" i="1"/>
  <c r="S340" i="1"/>
  <c r="S267" i="1"/>
  <c r="S519" i="1"/>
  <c r="S170" i="1"/>
  <c r="S126" i="1"/>
  <c r="S86" i="1"/>
  <c r="S603" i="1"/>
  <c r="S604" i="1"/>
  <c r="S597" i="1"/>
  <c r="S164" i="1"/>
  <c r="S932" i="1"/>
  <c r="S526" i="1"/>
  <c r="S502" i="1"/>
  <c r="S469" i="1"/>
  <c r="S457" i="1"/>
  <c r="S437" i="1"/>
  <c r="S589" i="1"/>
  <c r="S590" i="1"/>
  <c r="S82" i="1"/>
  <c r="S467" i="1"/>
  <c r="S500" i="1"/>
  <c r="S583" i="1"/>
  <c r="S584" i="1"/>
  <c r="S576" i="1"/>
  <c r="S240" i="1"/>
  <c r="S76" i="1"/>
  <c r="S976" i="1"/>
  <c r="S494" i="1"/>
  <c r="S301" i="1"/>
  <c r="S569" i="1"/>
  <c r="S570" i="1"/>
  <c r="S238" i="1"/>
  <c r="S210" i="1"/>
  <c r="S74" i="1"/>
  <c r="S974" i="1"/>
  <c r="S556" i="1"/>
  <c r="S492" i="1"/>
  <c r="S299" i="1"/>
  <c r="S563" i="1"/>
  <c r="S564" i="1"/>
  <c r="S553" i="1"/>
  <c r="S68" i="1"/>
  <c r="S989" i="1"/>
  <c r="S538" i="1"/>
  <c r="S461" i="1"/>
  <c r="S543" i="1"/>
  <c r="S916" i="1"/>
  <c r="S419" i="1"/>
  <c r="S363" i="1"/>
  <c r="S335" i="1"/>
  <c r="S925" i="1"/>
  <c r="S918" i="1"/>
  <c r="S924" i="1"/>
  <c r="S256" i="1"/>
  <c r="S156" i="1"/>
  <c r="S900" i="1"/>
  <c r="S329" i="1"/>
  <c r="S905" i="1"/>
  <c r="S912" i="1"/>
  <c r="S154" i="1"/>
  <c r="S62" i="1"/>
  <c r="S282" i="1"/>
  <c r="S894" i="1"/>
  <c r="S327" i="1"/>
  <c r="S897" i="1"/>
  <c r="S898" i="1"/>
  <c r="S896" i="1"/>
  <c r="S252" i="1"/>
  <c r="S148" i="1"/>
  <c r="S413" i="1"/>
  <c r="S321" i="1"/>
  <c r="S313" i="1"/>
  <c r="S879" i="1"/>
  <c r="S876" i="1"/>
  <c r="S146" i="1"/>
  <c r="S58" i="1"/>
  <c r="S928" i="1"/>
  <c r="S864" i="1"/>
  <c r="S409" i="1"/>
  <c r="S64" i="1"/>
  <c r="S914" i="1"/>
  <c r="S417" i="1"/>
  <c r="S361" i="1"/>
  <c r="S333" i="1"/>
  <c r="S921" i="1"/>
  <c r="S922" i="1"/>
  <c r="S158" i="1"/>
  <c r="S906" i="1"/>
  <c r="S331" i="1"/>
  <c r="S911" i="1"/>
  <c r="S901" i="1"/>
  <c r="S904" i="1"/>
  <c r="S152" i="1"/>
  <c r="S280" i="1"/>
  <c r="S888" i="1"/>
  <c r="S325" i="1"/>
  <c r="S890" i="1"/>
  <c r="S892" i="1"/>
  <c r="S254" i="1"/>
  <c r="S150" i="1"/>
  <c r="S323" i="1"/>
  <c r="S315" i="1"/>
  <c r="S883" i="1"/>
  <c r="S882" i="1"/>
  <c r="S880" i="1"/>
  <c r="S144" i="1"/>
  <c r="S56" i="1"/>
  <c r="S411" i="1"/>
  <c r="S873" i="1"/>
  <c r="S872" i="1"/>
  <c r="S862" i="1"/>
  <c r="S160" i="1"/>
  <c r="S276" i="1"/>
  <c r="S948" i="1"/>
  <c r="S534" i="1"/>
  <c r="S349" i="1"/>
  <c r="S852" i="1"/>
  <c r="S851" i="1"/>
  <c r="S142" i="1"/>
  <c r="S114" i="1"/>
  <c r="S46" i="1"/>
  <c r="S843" i="1"/>
  <c r="S408" i="1"/>
  <c r="S847" i="1"/>
  <c r="S835" i="1"/>
  <c r="S846" i="1"/>
  <c r="S137" i="1"/>
  <c r="S941" i="1"/>
  <c r="S828" i="1"/>
  <c r="S820" i="1"/>
  <c r="S135" i="1"/>
  <c r="S1016" i="1"/>
  <c r="S816" i="1"/>
  <c r="S404" i="1"/>
  <c r="S360" i="1"/>
  <c r="S807" i="1"/>
  <c r="S815" i="1"/>
  <c r="S229" i="1"/>
  <c r="S41" i="1"/>
  <c r="S399" i="1"/>
  <c r="S355" i="1"/>
  <c r="S319" i="1"/>
  <c r="S804" i="1"/>
  <c r="S796" i="1"/>
  <c r="S224" i="1"/>
  <c r="S782" i="1"/>
  <c r="S788" i="1"/>
  <c r="S790" i="1"/>
  <c r="S206" i="1"/>
  <c r="S1011" i="1"/>
  <c r="S774" i="1"/>
  <c r="S486" i="1"/>
  <c r="S779" i="1"/>
  <c r="S780" i="1"/>
  <c r="S769" i="1"/>
  <c r="S36" i="1"/>
  <c r="S754" i="1"/>
  <c r="S393" i="1"/>
  <c r="S759" i="1"/>
  <c r="S761" i="1"/>
  <c r="S250" i="1"/>
  <c r="S202" i="1"/>
  <c r="S118" i="1"/>
  <c r="S982" i="1"/>
  <c r="S746" i="1"/>
  <c r="S447" i="1"/>
  <c r="S347" i="1"/>
  <c r="S751" i="1"/>
  <c r="S752" i="1"/>
  <c r="S741" i="1"/>
  <c r="S104" i="1"/>
  <c r="S726" i="1"/>
  <c r="S389" i="1"/>
  <c r="S732" i="1"/>
  <c r="S734" i="1"/>
  <c r="S198" i="1"/>
  <c r="S130" i="1"/>
  <c r="S102" i="1"/>
  <c r="S4" i="1"/>
  <c r="S970" i="1"/>
  <c r="S718" i="1"/>
  <c r="S488" i="1"/>
  <c r="S453" i="1"/>
  <c r="S385" i="1"/>
  <c r="S272" i="1"/>
  <c r="S717" i="1"/>
  <c r="S716" i="1"/>
  <c r="S30" i="1"/>
  <c r="S966" i="1"/>
  <c r="S958" i="1"/>
  <c r="S704" i="1"/>
  <c r="S435" i="1"/>
  <c r="S383" i="1"/>
  <c r="S307" i="1"/>
  <c r="S295" i="1"/>
  <c r="S271" i="1"/>
  <c r="S711" i="1"/>
  <c r="S700" i="1"/>
  <c r="S710" i="1"/>
  <c r="S261" i="1"/>
  <c r="S221" i="1"/>
  <c r="S213" i="1"/>
  <c r="S71" i="1"/>
  <c r="S540" i="1"/>
  <c r="S866" i="1"/>
  <c r="S870" i="1"/>
  <c r="S162" i="1"/>
  <c r="S278" i="1"/>
  <c r="S950" i="1"/>
  <c r="S856" i="1"/>
  <c r="S536" i="1"/>
  <c r="S351" i="1"/>
  <c r="S859" i="1"/>
  <c r="S854" i="1"/>
  <c r="S857" i="1"/>
  <c r="S140" i="1"/>
  <c r="S112" i="1"/>
  <c r="S44" i="1"/>
  <c r="S38" i="1"/>
  <c r="S986" i="1"/>
  <c r="S760" i="1"/>
  <c r="S395" i="1"/>
  <c r="S765" i="1"/>
  <c r="S766" i="1"/>
  <c r="S755" i="1"/>
  <c r="S248" i="1"/>
  <c r="S200" i="1"/>
  <c r="S116" i="1"/>
  <c r="S108" i="1"/>
  <c r="S980" i="1"/>
  <c r="S740" i="1"/>
  <c r="S445" i="1"/>
  <c r="S345" i="1"/>
  <c r="S745" i="1"/>
  <c r="S747" i="1"/>
  <c r="S106" i="1"/>
  <c r="S730" i="1"/>
  <c r="S391" i="1"/>
  <c r="S737" i="1"/>
  <c r="S738" i="1"/>
  <c r="S728" i="1"/>
  <c r="S196" i="1"/>
  <c r="S128" i="1"/>
  <c r="S100" i="1"/>
  <c r="S2" i="1"/>
  <c r="S968" i="1"/>
  <c r="S712" i="1"/>
  <c r="S455" i="1"/>
  <c r="S387" i="1"/>
  <c r="S274" i="1"/>
  <c r="S723" i="1"/>
  <c r="S724" i="1"/>
  <c r="S719" i="1"/>
  <c r="S28" i="1"/>
  <c r="S964" i="1"/>
  <c r="S956" i="1"/>
  <c r="S698" i="1"/>
  <c r="S433" i="1"/>
  <c r="S381" i="1"/>
  <c r="S305" i="1"/>
  <c r="S293" i="1"/>
  <c r="S269" i="1"/>
  <c r="S706" i="1"/>
  <c r="S699" i="1"/>
  <c r="S263" i="1"/>
  <c r="S247" i="1"/>
  <c r="S223" i="1"/>
  <c r="S215" i="1"/>
  <c r="S944" i="1"/>
  <c r="S406" i="1"/>
  <c r="S842" i="1"/>
  <c r="S139" i="1"/>
  <c r="S943" i="1"/>
  <c r="S833" i="1"/>
  <c r="S821" i="1"/>
  <c r="S133" i="1"/>
  <c r="S1014" i="1"/>
  <c r="S402" i="1"/>
  <c r="S814" i="1"/>
  <c r="S809" i="1"/>
  <c r="S43" i="1"/>
  <c r="S988" i="1"/>
  <c r="S353" i="1"/>
  <c r="S799" i="1"/>
  <c r="S800" i="1"/>
  <c r="S786" i="1"/>
  <c r="S794" i="1"/>
  <c r="S784" i="1"/>
  <c r="S120" i="1"/>
  <c r="S1009" i="1"/>
  <c r="S484" i="1"/>
  <c r="S773" i="1"/>
  <c r="S839" i="1"/>
  <c r="S840" i="1"/>
  <c r="S829" i="1"/>
  <c r="S830" i="1"/>
  <c r="S811" i="1"/>
  <c r="S358" i="1"/>
  <c r="S231" i="1"/>
  <c r="S397" i="1"/>
  <c r="S317" i="1"/>
  <c r="S226" i="1"/>
  <c r="S793" i="1"/>
  <c r="S204" i="1"/>
  <c r="S768" i="1"/>
  <c r="S776" i="1"/>
  <c r="S555" i="1"/>
  <c r="S298" i="1"/>
  <c r="S562" i="1"/>
  <c r="S992" i="1"/>
  <c r="S464" i="1"/>
  <c r="X65" i="1"/>
  <c r="X66" i="1"/>
  <c r="X67" i="1"/>
  <c r="X540" i="1"/>
  <c r="X543" i="1"/>
  <c r="X546" i="1"/>
  <c r="X549" i="1"/>
  <c r="X551" i="1"/>
  <c r="X461" i="1"/>
  <c r="X462" i="1"/>
  <c r="X463" i="1"/>
  <c r="X464" i="1"/>
  <c r="X538" i="1"/>
  <c r="X541" i="1"/>
  <c r="X544" i="1"/>
  <c r="X547" i="1"/>
  <c r="X989" i="1"/>
  <c r="X990" i="1"/>
  <c r="X991" i="1"/>
  <c r="X992" i="1"/>
  <c r="X68" i="1"/>
  <c r="X69" i="1"/>
  <c r="X70" i="1"/>
  <c r="X71" i="1"/>
  <c r="X554" i="1"/>
  <c r="X558" i="1"/>
  <c r="X561" i="1"/>
  <c r="X563" i="1"/>
  <c r="X565" i="1"/>
  <c r="X297" i="1"/>
  <c r="X298" i="1"/>
  <c r="X299" i="1"/>
  <c r="X300" i="1"/>
  <c r="X490" i="1"/>
  <c r="X491" i="1"/>
  <c r="X492" i="1"/>
  <c r="X493" i="1"/>
  <c r="X552" i="1"/>
  <c r="X555" i="1"/>
  <c r="X556" i="1"/>
  <c r="X559" i="1"/>
  <c r="X972" i="1"/>
  <c r="X973" i="1"/>
  <c r="X974" i="1"/>
  <c r="X975" i="1"/>
  <c r="X72" i="1"/>
  <c r="X73" i="1"/>
  <c r="X74" i="1"/>
  <c r="X75" i="1"/>
  <c r="X208" i="1"/>
  <c r="X209" i="1"/>
  <c r="X210" i="1"/>
  <c r="X211" i="1"/>
  <c r="X236" i="1"/>
  <c r="X237" i="1"/>
  <c r="X238" i="1"/>
  <c r="X239" i="1"/>
  <c r="X567" i="1"/>
  <c r="X569" i="1"/>
  <c r="X571" i="1"/>
  <c r="X573" i="1"/>
  <c r="X575" i="1"/>
  <c r="X301" i="1"/>
  <c r="X302" i="1"/>
  <c r="X303" i="1"/>
  <c r="X304" i="1"/>
  <c r="X494" i="1"/>
  <c r="X495" i="1"/>
  <c r="X496" i="1"/>
  <c r="X497" i="1"/>
  <c r="X976" i="1"/>
  <c r="X977" i="1"/>
  <c r="X978" i="1"/>
  <c r="X979" i="1"/>
  <c r="X76" i="1"/>
  <c r="X77" i="1"/>
  <c r="X78" i="1"/>
  <c r="X79" i="1"/>
  <c r="X240" i="1"/>
  <c r="X241" i="1"/>
  <c r="X242" i="1"/>
  <c r="X243" i="1"/>
  <c r="X577" i="1"/>
  <c r="X579" i="1"/>
  <c r="X581" i="1"/>
  <c r="X583" i="1"/>
  <c r="X585" i="1"/>
  <c r="X498" i="1"/>
  <c r="X499" i="1"/>
  <c r="X500" i="1"/>
  <c r="X501" i="1"/>
  <c r="X465" i="1"/>
  <c r="X466" i="1"/>
  <c r="X467" i="1"/>
  <c r="X468" i="1"/>
  <c r="X80" i="1"/>
  <c r="X81" i="1"/>
  <c r="X82" i="1"/>
  <c r="X83" i="1"/>
  <c r="X587" i="1"/>
  <c r="X589" i="1"/>
  <c r="X591" i="1"/>
  <c r="X593" i="1"/>
  <c r="X595" i="1"/>
  <c r="X437" i="1"/>
  <c r="X438" i="1"/>
  <c r="X439" i="1"/>
  <c r="X440" i="1"/>
  <c r="X457" i="1"/>
  <c r="X458" i="1"/>
  <c r="X459" i="1"/>
  <c r="X460" i="1"/>
  <c r="X469" i="1"/>
  <c r="X470" i="1"/>
  <c r="X471" i="1"/>
  <c r="X472" i="1"/>
  <c r="X502" i="1"/>
  <c r="X503" i="1"/>
  <c r="X504" i="1"/>
  <c r="X505" i="1"/>
  <c r="X526" i="1"/>
  <c r="X527" i="1"/>
  <c r="X528" i="1"/>
  <c r="X529" i="1"/>
  <c r="X932" i="1"/>
  <c r="X933" i="1"/>
  <c r="X934" i="1"/>
  <c r="X935" i="1"/>
  <c r="X164" i="1"/>
  <c r="X165" i="1"/>
  <c r="X166" i="1"/>
  <c r="X167" i="1"/>
  <c r="X599" i="1"/>
  <c r="X600" i="1"/>
  <c r="X603" i="1"/>
  <c r="X605" i="1"/>
  <c r="X84" i="1"/>
  <c r="X85" i="1"/>
  <c r="X86" i="1"/>
  <c r="X87" i="1"/>
  <c r="X124" i="1"/>
  <c r="X125" i="1"/>
  <c r="X126" i="1"/>
  <c r="X127" i="1"/>
  <c r="X168" i="1"/>
  <c r="X169" i="1"/>
  <c r="X170" i="1"/>
  <c r="X171" i="1"/>
  <c r="X176" i="1"/>
  <c r="X177" i="1"/>
  <c r="X178" i="1"/>
  <c r="X179" i="1"/>
  <c r="X607" i="1"/>
  <c r="X609" i="1"/>
  <c r="X611" i="1"/>
  <c r="X612" i="1"/>
  <c r="X615" i="1"/>
  <c r="X365" i="1"/>
  <c r="X366" i="1"/>
  <c r="X367" i="1"/>
  <c r="X368" i="1"/>
  <c r="X993" i="1"/>
  <c r="X994" i="1"/>
  <c r="X995" i="1"/>
  <c r="X996" i="1"/>
  <c r="X88" i="1"/>
  <c r="X89" i="1"/>
  <c r="X90" i="1"/>
  <c r="X91" i="1"/>
  <c r="X618" i="1"/>
  <c r="X623" i="1"/>
  <c r="X624" i="1"/>
  <c r="X627" i="1"/>
  <c r="X629" i="1"/>
  <c r="X421" i="1"/>
  <c r="X422" i="1"/>
  <c r="X423" i="1"/>
  <c r="X424" i="1"/>
  <c r="X506" i="1"/>
  <c r="X507" i="1"/>
  <c r="X508" i="1"/>
  <c r="X509" i="1"/>
  <c r="X473" i="1"/>
  <c r="X474" i="1"/>
  <c r="X475" i="1"/>
  <c r="X530" i="1"/>
  <c r="X531" i="1"/>
  <c r="X532" i="1"/>
  <c r="X533" i="1"/>
  <c r="X616" i="1"/>
  <c r="X619" i="1"/>
  <c r="X620" i="1"/>
  <c r="X621" i="1"/>
  <c r="X936" i="1"/>
  <c r="X937" i="1"/>
  <c r="X938" i="1"/>
  <c r="X939" i="1"/>
  <c r="X997" i="1"/>
  <c r="X998" i="1"/>
  <c r="X999" i="1"/>
  <c r="X1000" i="1"/>
  <c r="X92" i="1"/>
  <c r="X93" i="1"/>
  <c r="X94" i="1"/>
  <c r="X95" i="1"/>
  <c r="X172" i="1"/>
  <c r="X173" i="1"/>
  <c r="X174" i="1"/>
  <c r="X175" i="1"/>
  <c r="X180" i="1"/>
  <c r="X181" i="1"/>
  <c r="X182" i="1"/>
  <c r="X183" i="1"/>
  <c r="X632" i="1"/>
  <c r="X635" i="1"/>
  <c r="X636" i="1"/>
  <c r="X641" i="1"/>
  <c r="X643" i="1"/>
  <c r="X645" i="1"/>
  <c r="X369" i="1"/>
  <c r="X370" i="1"/>
  <c r="X371" i="1"/>
  <c r="X372" i="1"/>
  <c r="X425" i="1"/>
  <c r="X426" i="1"/>
  <c r="X427" i="1"/>
  <c r="X428" i="1"/>
  <c r="X510" i="1"/>
  <c r="X511" i="1"/>
  <c r="X512" i="1"/>
  <c r="X513" i="1"/>
  <c r="X476" i="1"/>
  <c r="X477" i="1"/>
  <c r="X478" i="1"/>
  <c r="X479" i="1"/>
  <c r="X630" i="1"/>
  <c r="X633" i="1"/>
  <c r="X637" i="1"/>
  <c r="X639" i="1"/>
  <c r="X32" i="1"/>
  <c r="X33" i="1"/>
  <c r="X34" i="1"/>
  <c r="X35" i="1"/>
  <c r="X96" i="1"/>
  <c r="X97" i="1"/>
  <c r="X98" i="1"/>
  <c r="X99" i="1"/>
  <c r="X184" i="1"/>
  <c r="X185" i="1"/>
  <c r="X186" i="1"/>
  <c r="X187" i="1"/>
  <c r="X647" i="1"/>
  <c r="X649" i="1"/>
  <c r="X651" i="1"/>
  <c r="X653" i="1"/>
  <c r="X655" i="1"/>
  <c r="X373" i="1"/>
  <c r="X374" i="1"/>
  <c r="X375" i="1"/>
  <c r="X376" i="1"/>
  <c r="X429" i="1"/>
  <c r="X430" i="1"/>
  <c r="X431" i="1"/>
  <c r="X432" i="1"/>
  <c r="X514" i="1"/>
  <c r="X515" i="1"/>
  <c r="X516" i="1"/>
  <c r="X517" i="1"/>
  <c r="X480" i="1"/>
  <c r="X481" i="1"/>
  <c r="X482" i="1"/>
  <c r="X483" i="1"/>
  <c r="X518" i="1"/>
  <c r="X519" i="1"/>
  <c r="X520" i="1"/>
  <c r="X521" i="1"/>
  <c r="X1001" i="1"/>
  <c r="X1002" i="1"/>
  <c r="X1003" i="1"/>
  <c r="X1004" i="1"/>
  <c r="X48" i="1"/>
  <c r="X49" i="1"/>
  <c r="X50" i="1"/>
  <c r="X51" i="1"/>
  <c r="X216" i="1"/>
  <c r="X217" i="1"/>
  <c r="X218" i="1"/>
  <c r="X219" i="1"/>
  <c r="X232" i="1"/>
  <c r="X233" i="1"/>
  <c r="X234" i="1"/>
  <c r="X235" i="1"/>
  <c r="X658" i="1"/>
  <c r="X661" i="1"/>
  <c r="X664" i="1"/>
  <c r="X667" i="1"/>
  <c r="X669" i="1"/>
  <c r="X264" i="1"/>
  <c r="X265" i="1"/>
  <c r="X266" i="1"/>
  <c r="X267" i="1"/>
  <c r="X284" i="1"/>
  <c r="X285" i="1"/>
  <c r="X286" i="1"/>
  <c r="X287" i="1"/>
  <c r="X337" i="1"/>
  <c r="X338" i="1"/>
  <c r="X339" i="1"/>
  <c r="X340" i="1"/>
  <c r="X377" i="1"/>
  <c r="X378" i="1"/>
  <c r="X379" i="1"/>
  <c r="X380" i="1"/>
  <c r="X656" i="1"/>
  <c r="X659" i="1"/>
  <c r="X662" i="1"/>
  <c r="X665" i="1"/>
  <c r="X930" i="1"/>
  <c r="X952" i="1"/>
  <c r="X953" i="1"/>
  <c r="X954" i="1"/>
  <c r="X955" i="1"/>
  <c r="X1005" i="1"/>
  <c r="X1006" i="1"/>
  <c r="X1007" i="1"/>
  <c r="X1008" i="1"/>
  <c r="X10" i="1"/>
  <c r="X12" i="1"/>
  <c r="X13" i="1"/>
  <c r="X15" i="1"/>
  <c r="X52" i="1"/>
  <c r="X53" i="1"/>
  <c r="X54" i="1"/>
  <c r="X55" i="1"/>
  <c r="X188" i="1"/>
  <c r="X189" i="1"/>
  <c r="X190" i="1"/>
  <c r="X191" i="1"/>
  <c r="X673" i="1"/>
  <c r="X676" i="1"/>
  <c r="X679" i="1"/>
  <c r="X681" i="1"/>
  <c r="X683" i="1"/>
  <c r="X288" i="1"/>
  <c r="X289" i="1"/>
  <c r="X290" i="1"/>
  <c r="X291" i="1"/>
  <c r="X309" i="1"/>
  <c r="X310" i="1"/>
  <c r="X311" i="1"/>
  <c r="X312" i="1"/>
  <c r="X11" i="1"/>
  <c r="X14" i="1"/>
  <c r="X16" i="1"/>
  <c r="X17" i="1"/>
  <c r="X18" i="1"/>
  <c r="X441" i="1"/>
  <c r="X442" i="1"/>
  <c r="X443" i="1"/>
  <c r="X444" i="1"/>
  <c r="X449" i="1"/>
  <c r="X450" i="1"/>
  <c r="X451" i="1"/>
  <c r="X452" i="1"/>
  <c r="X522" i="1"/>
  <c r="X523" i="1"/>
  <c r="X524" i="1"/>
  <c r="X525" i="1"/>
  <c r="X670" i="1"/>
  <c r="X671" i="1"/>
  <c r="X674" i="1"/>
  <c r="X677" i="1"/>
  <c r="X20" i="1"/>
  <c r="X22" i="1"/>
  <c r="X24" i="1"/>
  <c r="X26" i="1"/>
  <c r="X686" i="1"/>
  <c r="X689" i="1"/>
  <c r="X692" i="1"/>
  <c r="X695" i="1"/>
  <c r="X697" i="1"/>
  <c r="X341" i="1"/>
  <c r="X342" i="1"/>
  <c r="X343" i="1"/>
  <c r="X344" i="1"/>
  <c r="X19" i="1"/>
  <c r="X21" i="1"/>
  <c r="X23" i="1"/>
  <c r="X25" i="1"/>
  <c r="X27" i="1"/>
  <c r="X684" i="1"/>
  <c r="X687" i="1"/>
  <c r="X690" i="1"/>
  <c r="X693" i="1"/>
  <c r="X960" i="1"/>
  <c r="X961" i="1"/>
  <c r="X962" i="1"/>
  <c r="X963" i="1"/>
  <c r="X6" i="1"/>
  <c r="X7" i="1"/>
  <c r="X8" i="1"/>
  <c r="X9" i="1"/>
  <c r="X192" i="1"/>
  <c r="X193" i="1"/>
  <c r="X194" i="1"/>
  <c r="X195" i="1"/>
  <c r="X212" i="1"/>
  <c r="X213" i="1"/>
  <c r="X214" i="1"/>
  <c r="X215" i="1"/>
  <c r="X220" i="1"/>
  <c r="X221" i="1"/>
  <c r="X222" i="1"/>
  <c r="X223" i="1"/>
  <c r="X244" i="1"/>
  <c r="X245" i="1"/>
  <c r="X246" i="1"/>
  <c r="X247" i="1"/>
  <c r="X260" i="1"/>
  <c r="X261" i="1"/>
  <c r="X262" i="1"/>
  <c r="X263" i="1"/>
  <c r="X700" i="1"/>
  <c r="X703" i="1"/>
  <c r="X706" i="1"/>
  <c r="X709" i="1"/>
  <c r="X711" i="1"/>
  <c r="X268" i="1"/>
  <c r="X269" i="1"/>
  <c r="X270" i="1"/>
  <c r="X271" i="1"/>
  <c r="X292" i="1"/>
  <c r="X293" i="1"/>
  <c r="X294" i="1"/>
  <c r="X295" i="1"/>
  <c r="X296" i="1"/>
  <c r="X305" i="1"/>
  <c r="X306" i="1"/>
  <c r="X307" i="1"/>
  <c r="X308" i="1"/>
  <c r="X381" i="1"/>
  <c r="X382" i="1"/>
  <c r="X383" i="1"/>
  <c r="X384" i="1"/>
  <c r="X433" i="1"/>
  <c r="X434" i="1"/>
  <c r="X435" i="1"/>
  <c r="X436" i="1"/>
  <c r="X698" i="1"/>
  <c r="X701" i="1"/>
  <c r="X704" i="1"/>
  <c r="X707" i="1"/>
  <c r="X956" i="1"/>
  <c r="X957" i="1"/>
  <c r="X958" i="1"/>
  <c r="X959" i="1"/>
  <c r="X964" i="1"/>
  <c r="X965" i="1"/>
  <c r="X966" i="1"/>
  <c r="X967" i="1"/>
  <c r="X28" i="1"/>
  <c r="X29" i="1"/>
  <c r="X30" i="1"/>
  <c r="X31" i="1"/>
  <c r="X714" i="1"/>
  <c r="X717" i="1"/>
  <c r="X720" i="1"/>
  <c r="X723" i="1"/>
  <c r="X725" i="1"/>
  <c r="X272" i="1"/>
  <c r="X273" i="1"/>
  <c r="X274" i="1"/>
  <c r="X275" i="1"/>
  <c r="X385" i="1"/>
  <c r="X386" i="1"/>
  <c r="X387" i="1"/>
  <c r="X388" i="1"/>
  <c r="X453" i="1"/>
  <c r="X454" i="1"/>
  <c r="X455" i="1"/>
  <c r="X456" i="1"/>
  <c r="X488" i="1"/>
  <c r="X489" i="1"/>
  <c r="X712" i="1"/>
  <c r="X715" i="1"/>
  <c r="X718" i="1"/>
  <c r="X721" i="1"/>
  <c r="X968" i="1"/>
  <c r="X969" i="1"/>
  <c r="X970" i="1"/>
  <c r="X971" i="1"/>
  <c r="X2" i="1"/>
  <c r="X3" i="1"/>
  <c r="X4" i="1"/>
  <c r="X5" i="1"/>
  <c r="X100" i="1"/>
  <c r="X101" i="1"/>
  <c r="X102" i="1"/>
  <c r="X103" i="1"/>
  <c r="X128" i="1"/>
  <c r="X129" i="1"/>
  <c r="X130" i="1"/>
  <c r="X131" i="1"/>
  <c r="X196" i="1"/>
  <c r="X197" i="1"/>
  <c r="X198" i="1"/>
  <c r="X199" i="1"/>
  <c r="X729" i="1"/>
  <c r="X732" i="1"/>
  <c r="X735" i="1"/>
  <c r="X737" i="1"/>
  <c r="X739" i="1"/>
  <c r="X389" i="1"/>
  <c r="X390" i="1"/>
  <c r="X391" i="1"/>
  <c r="X392" i="1"/>
  <c r="X726" i="1"/>
  <c r="X727" i="1"/>
  <c r="X730" i="1"/>
  <c r="X733" i="1"/>
  <c r="X104" i="1"/>
  <c r="X105" i="1"/>
  <c r="X106" i="1"/>
  <c r="X107" i="1"/>
  <c r="X742" i="1"/>
  <c r="X745" i="1"/>
  <c r="X748" i="1"/>
  <c r="X751" i="1"/>
  <c r="X753" i="1"/>
  <c r="X345" i="1"/>
  <c r="X346" i="1"/>
  <c r="X347" i="1"/>
  <c r="X348" i="1"/>
  <c r="X445" i="1"/>
  <c r="X446" i="1"/>
  <c r="X447" i="1"/>
  <c r="X448" i="1"/>
  <c r="X740" i="1"/>
  <c r="X743" i="1"/>
  <c r="X746" i="1"/>
  <c r="X749" i="1"/>
  <c r="X980" i="1"/>
  <c r="X981" i="1"/>
  <c r="X982" i="1"/>
  <c r="X983" i="1"/>
  <c r="X108" i="1"/>
  <c r="X109" i="1"/>
  <c r="X110" i="1"/>
  <c r="X111" i="1"/>
  <c r="X116" i="1"/>
  <c r="X117" i="1"/>
  <c r="X118" i="1"/>
  <c r="X119" i="1"/>
  <c r="X200" i="1"/>
  <c r="X201" i="1"/>
  <c r="X202" i="1"/>
  <c r="X203" i="1"/>
  <c r="X248" i="1"/>
  <c r="X249" i="1"/>
  <c r="X250" i="1"/>
  <c r="X251" i="1"/>
  <c r="X756" i="1"/>
  <c r="X759" i="1"/>
  <c r="X762" i="1"/>
  <c r="X765" i="1"/>
  <c r="X767" i="1"/>
  <c r="X393" i="1"/>
  <c r="X394" i="1"/>
  <c r="X395" i="1"/>
  <c r="X396" i="1"/>
  <c r="X754" i="1"/>
  <c r="X757" i="1"/>
  <c r="X760" i="1"/>
  <c r="X763" i="1"/>
  <c r="X984" i="1"/>
  <c r="X985" i="1"/>
  <c r="X986" i="1"/>
  <c r="X987" i="1"/>
  <c r="X36" i="1"/>
  <c r="X37" i="1"/>
  <c r="X38" i="1"/>
  <c r="X39" i="1"/>
  <c r="X770" i="1"/>
  <c r="X773" i="1"/>
  <c r="X777" i="1"/>
  <c r="X779" i="1"/>
  <c r="X781" i="1"/>
  <c r="X484" i="1"/>
  <c r="X485" i="1"/>
  <c r="X486" i="1"/>
  <c r="X487" i="1"/>
  <c r="X768" i="1"/>
  <c r="X771" i="1"/>
  <c r="X774" i="1"/>
  <c r="X775" i="1"/>
  <c r="X1009" i="1"/>
  <c r="X1010" i="1"/>
  <c r="X1011" i="1"/>
  <c r="X1012" i="1"/>
  <c r="X120" i="1"/>
  <c r="X121" i="1"/>
  <c r="X122" i="1"/>
  <c r="X123" i="1"/>
  <c r="X204" i="1"/>
  <c r="X205" i="1"/>
  <c r="X206" i="1"/>
  <c r="X207" i="1"/>
  <c r="X785" i="1"/>
  <c r="X788" i="1"/>
  <c r="X791" i="1"/>
  <c r="X793" i="1"/>
  <c r="X795" i="1"/>
  <c r="X782" i="1"/>
  <c r="X783" i="1"/>
  <c r="X786" i="1"/>
  <c r="X789" i="1"/>
  <c r="X224" i="1"/>
  <c r="X225" i="1"/>
  <c r="X226" i="1"/>
  <c r="X227" i="1"/>
  <c r="X797" i="1"/>
  <c r="X799" i="1"/>
  <c r="X801" i="1"/>
  <c r="X803" i="1"/>
  <c r="X805" i="1"/>
  <c r="X317" i="1"/>
  <c r="X318" i="1"/>
  <c r="X319" i="1"/>
  <c r="X320" i="1"/>
  <c r="X353" i="1"/>
  <c r="X354" i="1"/>
  <c r="X355" i="1"/>
  <c r="X356" i="1"/>
  <c r="X397" i="1"/>
  <c r="X398" i="1"/>
  <c r="X399" i="1"/>
  <c r="X400" i="1"/>
  <c r="X988" i="1"/>
  <c r="X40" i="1"/>
  <c r="X41" i="1"/>
  <c r="X42" i="1"/>
  <c r="X43" i="1"/>
  <c r="X228" i="1"/>
  <c r="X229" i="1"/>
  <c r="X230" i="1"/>
  <c r="X231" i="1"/>
  <c r="X807" i="1"/>
  <c r="X810" i="1"/>
  <c r="X814" i="1"/>
  <c r="X817" i="1"/>
  <c r="X819" i="1"/>
  <c r="X357" i="1"/>
  <c r="X358" i="1"/>
  <c r="X359" i="1"/>
  <c r="X360" i="1"/>
  <c r="X401" i="1"/>
  <c r="X402" i="1"/>
  <c r="X403" i="1"/>
  <c r="X404" i="1"/>
  <c r="X808" i="1"/>
  <c r="X811" i="1"/>
  <c r="X813" i="1"/>
  <c r="X816" i="1"/>
  <c r="X1013" i="1"/>
  <c r="X1014" i="1"/>
  <c r="X1015" i="1"/>
  <c r="X1016" i="1"/>
  <c r="X132" i="1"/>
  <c r="X133" i="1"/>
  <c r="X134" i="1"/>
  <c r="X135" i="1"/>
  <c r="X821" i="1"/>
  <c r="X824" i="1"/>
  <c r="X828" i="1"/>
  <c r="X831" i="1"/>
  <c r="X833" i="1"/>
  <c r="X822" i="1"/>
  <c r="X825" i="1"/>
  <c r="X827" i="1"/>
  <c r="X829" i="1"/>
  <c r="X940" i="1"/>
  <c r="X941" i="1"/>
  <c r="X942" i="1"/>
  <c r="X943" i="1"/>
  <c r="X136" i="1"/>
  <c r="X137" i="1"/>
  <c r="X138" i="1"/>
  <c r="X139" i="1"/>
  <c r="X835" i="1"/>
  <c r="X838" i="1"/>
  <c r="X842" i="1"/>
  <c r="X845" i="1"/>
  <c r="X847" i="1"/>
  <c r="X405" i="1"/>
  <c r="X406" i="1"/>
  <c r="X407" i="1"/>
  <c r="X408" i="1"/>
  <c r="X836" i="1"/>
  <c r="X839" i="1"/>
  <c r="X841" i="1"/>
  <c r="X843" i="1"/>
  <c r="X931" i="1"/>
  <c r="X944" i="1"/>
  <c r="X945" i="1"/>
  <c r="X946" i="1"/>
  <c r="X947" i="1"/>
  <c r="X44" i="1"/>
  <c r="X45" i="1"/>
  <c r="X46" i="1"/>
  <c r="X47" i="1"/>
  <c r="X112" i="1"/>
  <c r="X113" i="1"/>
  <c r="X114" i="1"/>
  <c r="X115" i="1"/>
  <c r="X140" i="1"/>
  <c r="X141" i="1"/>
  <c r="X142" i="1"/>
  <c r="X143" i="1"/>
  <c r="X849" i="1"/>
  <c r="X852" i="1"/>
  <c r="X855" i="1"/>
  <c r="X859" i="1"/>
  <c r="X861" i="1"/>
  <c r="X349" i="1"/>
  <c r="X350" i="1"/>
  <c r="X351" i="1"/>
  <c r="X352" i="1"/>
  <c r="X534" i="1"/>
  <c r="X535" i="1"/>
  <c r="X536" i="1"/>
  <c r="X537" i="1"/>
  <c r="X850" i="1"/>
  <c r="X853" i="1"/>
  <c r="X856" i="1"/>
  <c r="X858" i="1"/>
  <c r="X948" i="1"/>
  <c r="X949" i="1"/>
  <c r="X950" i="1"/>
  <c r="X951" i="1"/>
  <c r="X276" i="1"/>
  <c r="X277" i="1"/>
  <c r="X278" i="1"/>
  <c r="X279" i="1"/>
  <c r="X160" i="1"/>
  <c r="X161" i="1"/>
  <c r="X162" i="1"/>
  <c r="X163" i="1"/>
  <c r="X863" i="1"/>
  <c r="X866" i="1"/>
  <c r="X871" i="1"/>
  <c r="X873" i="1"/>
  <c r="X875" i="1"/>
  <c r="X409" i="1"/>
  <c r="X410" i="1"/>
  <c r="X411" i="1"/>
  <c r="X412" i="1"/>
  <c r="X864" i="1"/>
  <c r="X867" i="1"/>
  <c r="X868" i="1"/>
  <c r="X869" i="1"/>
  <c r="X928" i="1"/>
  <c r="X929" i="1"/>
  <c r="X56" i="1"/>
  <c r="X57" i="1"/>
  <c r="X58" i="1"/>
  <c r="X59" i="1"/>
  <c r="X144" i="1"/>
  <c r="X145" i="1"/>
  <c r="X146" i="1"/>
  <c r="X147" i="1"/>
  <c r="X877" i="1"/>
  <c r="X879" i="1"/>
  <c r="X881" i="1"/>
  <c r="X883" i="1"/>
  <c r="X885" i="1"/>
  <c r="X313" i="1"/>
  <c r="X314" i="1"/>
  <c r="X315" i="1"/>
  <c r="X316" i="1"/>
  <c r="X321" i="1"/>
  <c r="X322" i="1"/>
  <c r="X323" i="1"/>
  <c r="X324" i="1"/>
  <c r="X413" i="1"/>
  <c r="X414" i="1"/>
  <c r="X415" i="1"/>
  <c r="X416" i="1"/>
  <c r="X148" i="1"/>
  <c r="X149" i="1"/>
  <c r="X150" i="1"/>
  <c r="X151" i="1"/>
  <c r="X252" i="1"/>
  <c r="X253" i="1"/>
  <c r="X254" i="1"/>
  <c r="X255" i="1"/>
  <c r="X887" i="1"/>
  <c r="X890" i="1"/>
  <c r="X893" i="1"/>
  <c r="X897" i="1"/>
  <c r="X899" i="1"/>
  <c r="X325" i="1"/>
  <c r="X326" i="1"/>
  <c r="X327" i="1"/>
  <c r="X328" i="1"/>
  <c r="X888" i="1"/>
  <c r="X891" i="1"/>
  <c r="X894" i="1"/>
  <c r="X895" i="1"/>
  <c r="X280" i="1"/>
  <c r="X281" i="1"/>
  <c r="X282" i="1"/>
  <c r="X283" i="1"/>
  <c r="X60" i="1"/>
  <c r="X61" i="1"/>
  <c r="X62" i="1"/>
  <c r="X63" i="1"/>
  <c r="X152" i="1"/>
  <c r="X153" i="1"/>
  <c r="X154" i="1"/>
  <c r="X155" i="1"/>
  <c r="X902" i="1"/>
  <c r="X905" i="1"/>
  <c r="X909" i="1"/>
  <c r="X911" i="1"/>
  <c r="X913" i="1"/>
  <c r="X329" i="1"/>
  <c r="X330" i="1"/>
  <c r="X331" i="1"/>
  <c r="X332" i="1"/>
  <c r="X900" i="1"/>
  <c r="X903" i="1"/>
  <c r="X906" i="1"/>
  <c r="X907" i="1"/>
  <c r="X156" i="1"/>
  <c r="X157" i="1"/>
  <c r="X158" i="1"/>
  <c r="X159" i="1"/>
  <c r="X256" i="1"/>
  <c r="X257" i="1"/>
  <c r="X258" i="1"/>
  <c r="X259" i="1"/>
  <c r="X919" i="1"/>
  <c r="X921" i="1"/>
  <c r="X923" i="1"/>
  <c r="X925" i="1"/>
  <c r="X927" i="1"/>
  <c r="X333" i="1"/>
  <c r="X334" i="1"/>
  <c r="X335" i="1"/>
  <c r="X336" i="1"/>
  <c r="X361" i="1"/>
  <c r="X362" i="1"/>
  <c r="X363" i="1"/>
  <c r="X364" i="1"/>
  <c r="X417" i="1"/>
  <c r="X418" i="1"/>
  <c r="X419" i="1"/>
  <c r="X420" i="1"/>
  <c r="X914" i="1"/>
  <c r="X915" i="1"/>
  <c r="X916" i="1"/>
  <c r="X917" i="1"/>
  <c r="X64" i="1"/>
  <c r="H21" i="7" l="1"/>
  <c r="I21" i="7" s="1"/>
  <c r="J21" i="7" s="1"/>
  <c r="H25" i="7"/>
  <c r="I25" i="7" s="1"/>
  <c r="J25" i="7" s="1"/>
  <c r="H29" i="7"/>
  <c r="I29" i="7" s="1"/>
  <c r="J29" i="7" s="1"/>
  <c r="H33" i="7"/>
  <c r="I33" i="7" s="1"/>
  <c r="J33" i="7" s="1"/>
  <c r="H37" i="7"/>
  <c r="I37" i="7" s="1"/>
  <c r="J37" i="7" s="1"/>
  <c r="H41" i="7"/>
  <c r="I41" i="7" s="1"/>
  <c r="J41" i="7" s="1"/>
  <c r="H45" i="7"/>
  <c r="I45" i="7" s="1"/>
  <c r="J45" i="7" s="1"/>
  <c r="H49" i="7"/>
  <c r="I49" i="7" s="1"/>
  <c r="J49" i="7" s="1"/>
  <c r="H53" i="7"/>
  <c r="I53" i="7" s="1"/>
  <c r="J53" i="7" s="1"/>
  <c r="H57" i="7"/>
  <c r="I57" i="7" s="1"/>
  <c r="J57" i="7" s="1"/>
  <c r="H61" i="7"/>
  <c r="I61" i="7" s="1"/>
  <c r="J61" i="7" s="1"/>
  <c r="H65" i="7"/>
  <c r="I65" i="7" s="1"/>
  <c r="J65" i="7" s="1"/>
  <c r="H69" i="7"/>
  <c r="I69" i="7" s="1"/>
  <c r="J69" i="7" s="1"/>
  <c r="H73" i="7"/>
  <c r="I73" i="7" s="1"/>
  <c r="J73" i="7" s="1"/>
  <c r="H77" i="7"/>
  <c r="I77" i="7" s="1"/>
  <c r="J77" i="7" s="1"/>
  <c r="H81" i="7"/>
  <c r="I81" i="7" s="1"/>
  <c r="J81" i="7" s="1"/>
  <c r="H85" i="7"/>
  <c r="I85" i="7" s="1"/>
  <c r="J85" i="7" s="1"/>
  <c r="H89" i="7"/>
  <c r="I89" i="7" s="1"/>
  <c r="J89" i="7" s="1"/>
  <c r="H93" i="7"/>
  <c r="I93" i="7" s="1"/>
  <c r="J93" i="7" s="1"/>
  <c r="H97" i="7"/>
  <c r="I97" i="7" s="1"/>
  <c r="J97" i="7" s="1"/>
  <c r="H101" i="7"/>
  <c r="I101" i="7" s="1"/>
  <c r="J101" i="7" s="1"/>
  <c r="H105" i="7"/>
  <c r="I105" i="7" s="1"/>
  <c r="J105" i="7" s="1"/>
  <c r="H109" i="7"/>
  <c r="I109" i="7" s="1"/>
  <c r="J109" i="7" s="1"/>
  <c r="H113" i="7"/>
  <c r="I113" i="7" s="1"/>
  <c r="J113" i="7" s="1"/>
  <c r="H117" i="7"/>
  <c r="I117" i="7" s="1"/>
  <c r="J117" i="7" s="1"/>
  <c r="H121" i="7"/>
  <c r="I121" i="7" s="1"/>
  <c r="J121" i="7" s="1"/>
  <c r="H125" i="7"/>
  <c r="I125" i="7" s="1"/>
  <c r="J125" i="7" s="1"/>
  <c r="H129" i="7"/>
  <c r="I129" i="7" s="1"/>
  <c r="J129" i="7" s="1"/>
  <c r="H133" i="7"/>
  <c r="I133" i="7" s="1"/>
  <c r="J133" i="7" s="1"/>
  <c r="H137" i="7"/>
  <c r="I137" i="7" s="1"/>
  <c r="J137" i="7" s="1"/>
  <c r="H141" i="7"/>
  <c r="I141" i="7" s="1"/>
  <c r="J141" i="7" s="1"/>
  <c r="H145" i="7"/>
  <c r="I145" i="7" s="1"/>
  <c r="J145" i="7" s="1"/>
  <c r="H149" i="7"/>
  <c r="I149" i="7" s="1"/>
  <c r="J149" i="7" s="1"/>
  <c r="H153" i="7"/>
  <c r="I153" i="7" s="1"/>
  <c r="J153" i="7" s="1"/>
  <c r="H157" i="7"/>
  <c r="I157" i="7" s="1"/>
  <c r="J157" i="7" s="1"/>
  <c r="H161" i="7"/>
  <c r="I161" i="7" s="1"/>
  <c r="J161" i="7" s="1"/>
  <c r="H165" i="7"/>
  <c r="I165" i="7" s="1"/>
  <c r="J165" i="7" s="1"/>
  <c r="H169" i="7"/>
  <c r="I169" i="7" s="1"/>
  <c r="J169" i="7" s="1"/>
  <c r="H173" i="7"/>
  <c r="I173" i="7" s="1"/>
  <c r="J173" i="7" s="1"/>
  <c r="H177" i="7"/>
  <c r="I177" i="7" s="1"/>
  <c r="J177" i="7" s="1"/>
  <c r="H181" i="7"/>
  <c r="I181" i="7" s="1"/>
  <c r="J181" i="7" s="1"/>
  <c r="H185" i="7"/>
  <c r="I185" i="7" s="1"/>
  <c r="J185" i="7" s="1"/>
  <c r="H189" i="7"/>
  <c r="I189" i="7" s="1"/>
  <c r="J189" i="7" s="1"/>
  <c r="H193" i="7"/>
  <c r="I193" i="7" s="1"/>
  <c r="J193" i="7" s="1"/>
  <c r="H197" i="7"/>
  <c r="I197" i="7" s="1"/>
  <c r="J197" i="7" s="1"/>
  <c r="H201" i="7"/>
  <c r="I201" i="7" s="1"/>
  <c r="J201" i="7" s="1"/>
  <c r="H205" i="7"/>
  <c r="I205" i="7" s="1"/>
  <c r="J205" i="7" s="1"/>
  <c r="H209" i="7"/>
  <c r="I209" i="7" s="1"/>
  <c r="J209" i="7" s="1"/>
  <c r="H213" i="7"/>
  <c r="I213" i="7" s="1"/>
  <c r="J213" i="7" s="1"/>
  <c r="H217" i="7"/>
  <c r="I217" i="7" s="1"/>
  <c r="J217" i="7" s="1"/>
  <c r="H221" i="7"/>
  <c r="I221" i="7" s="1"/>
  <c r="J221" i="7" s="1"/>
  <c r="H225" i="7"/>
  <c r="I225" i="7" s="1"/>
  <c r="J225" i="7" s="1"/>
  <c r="H229" i="7"/>
  <c r="I229" i="7" s="1"/>
  <c r="J229" i="7" s="1"/>
  <c r="H233" i="7"/>
  <c r="I233" i="7" s="1"/>
  <c r="J233" i="7" s="1"/>
  <c r="H237" i="7"/>
  <c r="I237" i="7" s="1"/>
  <c r="J237" i="7" s="1"/>
  <c r="H241" i="7"/>
  <c r="I241" i="7" s="1"/>
  <c r="J241" i="7" s="1"/>
  <c r="H245" i="7"/>
  <c r="I245" i="7" s="1"/>
  <c r="J245" i="7" s="1"/>
  <c r="H249" i="7"/>
  <c r="I249" i="7" s="1"/>
  <c r="J249" i="7" s="1"/>
  <c r="H253" i="7"/>
  <c r="I253" i="7" s="1"/>
  <c r="J253" i="7" s="1"/>
  <c r="H257" i="7"/>
  <c r="I257" i="7" s="1"/>
  <c r="J257" i="7" s="1"/>
  <c r="H261" i="7"/>
  <c r="I261" i="7" s="1"/>
  <c r="J261" i="7" s="1"/>
  <c r="H265" i="7"/>
  <c r="I265" i="7" s="1"/>
  <c r="J265" i="7" s="1"/>
  <c r="H269" i="7"/>
  <c r="I269" i="7" s="1"/>
  <c r="J269" i="7" s="1"/>
  <c r="H273" i="7"/>
  <c r="I273" i="7" s="1"/>
  <c r="J273" i="7" s="1"/>
  <c r="H277" i="7"/>
  <c r="I277" i="7" s="1"/>
  <c r="J277" i="7" s="1"/>
  <c r="H281" i="7"/>
  <c r="I281" i="7" s="1"/>
  <c r="J281" i="7" s="1"/>
  <c r="H285" i="7"/>
  <c r="I285" i="7" s="1"/>
  <c r="J285" i="7" s="1"/>
  <c r="H289" i="7"/>
  <c r="I289" i="7" s="1"/>
  <c r="J289" i="7" s="1"/>
  <c r="H293" i="7"/>
  <c r="I293" i="7" s="1"/>
  <c r="J293" i="7" s="1"/>
  <c r="H297" i="7"/>
  <c r="I297" i="7" s="1"/>
  <c r="J297" i="7" s="1"/>
  <c r="H301" i="7"/>
  <c r="I301" i="7" s="1"/>
  <c r="J301" i="7" s="1"/>
  <c r="H305" i="7"/>
  <c r="I305" i="7" s="1"/>
  <c r="J305" i="7" s="1"/>
  <c r="H309" i="7"/>
  <c r="I309" i="7" s="1"/>
  <c r="J309" i="7" s="1"/>
  <c r="H313" i="7"/>
  <c r="I313" i="7" s="1"/>
  <c r="J313" i="7" s="1"/>
  <c r="H317" i="7"/>
  <c r="I317" i="7" s="1"/>
  <c r="J317" i="7" s="1"/>
  <c r="H321" i="7"/>
  <c r="I321" i="7" s="1"/>
  <c r="J321" i="7" s="1"/>
  <c r="H325" i="7"/>
  <c r="I325" i="7" s="1"/>
  <c r="J325" i="7" s="1"/>
  <c r="H329" i="7"/>
  <c r="I329" i="7" s="1"/>
  <c r="J329" i="7" s="1"/>
  <c r="H333" i="7"/>
  <c r="I333" i="7" s="1"/>
  <c r="J333" i="7" s="1"/>
  <c r="H337" i="7"/>
  <c r="I337" i="7" s="1"/>
  <c r="J337" i="7" s="1"/>
  <c r="H341" i="7"/>
  <c r="I341" i="7" s="1"/>
  <c r="J341" i="7" s="1"/>
  <c r="H345" i="7"/>
  <c r="I345" i="7" s="1"/>
  <c r="J345" i="7" s="1"/>
  <c r="H349" i="7"/>
  <c r="I349" i="7" s="1"/>
  <c r="J349" i="7" s="1"/>
  <c r="H17" i="7"/>
  <c r="I17" i="7" s="1"/>
  <c r="J17" i="7" s="1"/>
  <c r="H13" i="7"/>
  <c r="I13" i="7" s="1"/>
  <c r="J13" i="7" s="1"/>
  <c r="H9" i="7"/>
  <c r="I9" i="7" s="1"/>
  <c r="J9" i="7" s="1"/>
  <c r="H5" i="7"/>
  <c r="I5" i="7" s="1"/>
  <c r="J5" i="7" s="1"/>
  <c r="F53" i="21"/>
  <c r="F49" i="21"/>
  <c r="F46" i="21"/>
  <c r="F42" i="21"/>
  <c r="F39" i="21"/>
  <c r="F32" i="21"/>
  <c r="F33" i="21"/>
  <c r="F34" i="21"/>
  <c r="F35" i="21"/>
  <c r="F36" i="21"/>
  <c r="F31" i="21"/>
  <c r="F30" i="21"/>
  <c r="F27" i="21"/>
  <c r="F26" i="21"/>
  <c r="F25" i="21"/>
  <c r="F22" i="21"/>
  <c r="F21" i="21"/>
  <c r="F18" i="21"/>
  <c r="F13" i="21"/>
  <c r="F15" i="21"/>
  <c r="F14" i="21"/>
  <c r="F3" i="21"/>
  <c r="F4" i="21"/>
  <c r="F5" i="21"/>
  <c r="F6" i="21"/>
  <c r="F7" i="21"/>
  <c r="F8" i="21"/>
  <c r="F9" i="21"/>
  <c r="F10" i="21"/>
  <c r="F2" i="21"/>
  <c r="E3" i="21"/>
  <c r="E4" i="21"/>
  <c r="E5" i="21"/>
  <c r="E6" i="21"/>
  <c r="E7" i="21"/>
  <c r="E8" i="21"/>
  <c r="E9" i="21"/>
  <c r="E10" i="21"/>
  <c r="E11" i="21"/>
  <c r="E13" i="21" s="1"/>
  <c r="G13" i="21" s="1"/>
  <c r="E12" i="21"/>
  <c r="E14" i="21"/>
  <c r="E15" i="21"/>
  <c r="E16" i="21"/>
  <c r="E18" i="21" s="1"/>
  <c r="E17" i="21"/>
  <c r="E19" i="21"/>
  <c r="E20" i="21"/>
  <c r="E22" i="21"/>
  <c r="E23" i="21"/>
  <c r="E24" i="21"/>
  <c r="E26" i="21"/>
  <c r="E27" i="21"/>
  <c r="E28" i="21"/>
  <c r="E29" i="21"/>
  <c r="E31" i="21"/>
  <c r="E32" i="21"/>
  <c r="E33" i="21"/>
  <c r="E34" i="21"/>
  <c r="E35" i="21"/>
  <c r="E36" i="21"/>
  <c r="E37" i="21"/>
  <c r="E39" i="21" s="1"/>
  <c r="E38" i="21"/>
  <c r="E40" i="21"/>
  <c r="E41" i="21"/>
  <c r="E43" i="21"/>
  <c r="E44" i="21"/>
  <c r="E45" i="21"/>
  <c r="E47" i="21"/>
  <c r="E49" i="21" s="1"/>
  <c r="E48" i="21"/>
  <c r="E50" i="21"/>
  <c r="E51" i="21"/>
  <c r="E52" i="21"/>
  <c r="E2" i="21"/>
  <c r="F29" i="20"/>
  <c r="F36" i="20"/>
  <c r="F42" i="20"/>
  <c r="F50" i="20"/>
  <c r="F55" i="20"/>
  <c r="F59" i="20"/>
  <c r="F66" i="20"/>
  <c r="F72" i="20"/>
  <c r="F77" i="20"/>
  <c r="F84" i="20"/>
  <c r="F92" i="20"/>
  <c r="F97" i="20"/>
  <c r="F105" i="20"/>
  <c r="F112" i="20"/>
  <c r="F118" i="20"/>
  <c r="F123" i="20"/>
  <c r="F127" i="20"/>
  <c r="F134" i="20"/>
  <c r="F140" i="20"/>
  <c r="F145" i="20"/>
  <c r="F150" i="20"/>
  <c r="F156" i="20"/>
  <c r="F165" i="20"/>
  <c r="F172" i="20"/>
  <c r="F179" i="20"/>
  <c r="F184" i="20"/>
  <c r="F194" i="20"/>
  <c r="F205" i="20"/>
  <c r="F20" i="20"/>
  <c r="F11" i="20"/>
  <c r="E12" i="20"/>
  <c r="E13" i="20"/>
  <c r="E14" i="20"/>
  <c r="E15" i="20"/>
  <c r="E16" i="20"/>
  <c r="E17" i="20"/>
  <c r="E18" i="20"/>
  <c r="E19" i="20"/>
  <c r="E21" i="20"/>
  <c r="E22" i="20"/>
  <c r="E23" i="20"/>
  <c r="E24" i="20"/>
  <c r="E25" i="20"/>
  <c r="E26" i="20"/>
  <c r="E27" i="20"/>
  <c r="E28" i="20"/>
  <c r="E30" i="20"/>
  <c r="E31" i="20"/>
  <c r="E32" i="20"/>
  <c r="E33" i="20"/>
  <c r="E34" i="20"/>
  <c r="E35" i="20"/>
  <c r="E37" i="20"/>
  <c r="E38" i="20"/>
  <c r="E42" i="20" s="1"/>
  <c r="G42" i="20" s="1"/>
  <c r="E39" i="20"/>
  <c r="E40" i="20"/>
  <c r="E41" i="20"/>
  <c r="E43" i="20"/>
  <c r="E44" i="20"/>
  <c r="E45" i="20"/>
  <c r="E46" i="20"/>
  <c r="E47" i="20"/>
  <c r="E48" i="20"/>
  <c r="E49" i="20"/>
  <c r="E51" i="20"/>
  <c r="E52" i="20"/>
  <c r="E55" i="20" s="1"/>
  <c r="G55" i="20" s="1"/>
  <c r="E53" i="20"/>
  <c r="E54" i="20"/>
  <c r="E56" i="20"/>
  <c r="E57" i="20"/>
  <c r="E58" i="20"/>
  <c r="E60" i="20"/>
  <c r="E61" i="20"/>
  <c r="E62" i="20"/>
  <c r="E63" i="20"/>
  <c r="E64" i="20"/>
  <c r="E65" i="20"/>
  <c r="E67" i="20"/>
  <c r="E68" i="20"/>
  <c r="E69" i="20"/>
  <c r="E70" i="20"/>
  <c r="E71" i="20"/>
  <c r="E73" i="20"/>
  <c r="E74" i="20"/>
  <c r="E75" i="20"/>
  <c r="E76" i="20"/>
  <c r="E78" i="20"/>
  <c r="E79" i="20"/>
  <c r="E80" i="20"/>
  <c r="E81" i="20"/>
  <c r="E82" i="20"/>
  <c r="E83" i="20"/>
  <c r="E85" i="20"/>
  <c r="E86" i="20"/>
  <c r="E87" i="20"/>
  <c r="E88" i="20"/>
  <c r="E89" i="20"/>
  <c r="E90" i="20"/>
  <c r="E91" i="20"/>
  <c r="E93" i="20"/>
  <c r="E94" i="20"/>
  <c r="E95" i="20"/>
  <c r="E96" i="20"/>
  <c r="E98" i="20"/>
  <c r="E99" i="20"/>
  <c r="E100" i="20"/>
  <c r="E101" i="20"/>
  <c r="E102" i="20"/>
  <c r="E103" i="20"/>
  <c r="E104" i="20"/>
  <c r="E106" i="20"/>
  <c r="E107" i="20"/>
  <c r="E108" i="20"/>
  <c r="E109" i="20"/>
  <c r="E110" i="20"/>
  <c r="E111" i="20"/>
  <c r="E113" i="20"/>
  <c r="E114" i="20"/>
  <c r="E115" i="20"/>
  <c r="E116" i="20"/>
  <c r="E117" i="20"/>
  <c r="E119" i="20"/>
  <c r="E120" i="20"/>
  <c r="E121" i="20"/>
  <c r="E122" i="20"/>
  <c r="E124" i="20"/>
  <c r="E125" i="20"/>
  <c r="E126" i="20"/>
  <c r="E128" i="20"/>
  <c r="E129" i="20"/>
  <c r="E130" i="20"/>
  <c r="E131" i="20"/>
  <c r="E132" i="20"/>
  <c r="E133" i="20"/>
  <c r="E135" i="20"/>
  <c r="E136" i="20"/>
  <c r="E137" i="20"/>
  <c r="E138" i="20"/>
  <c r="E139" i="20"/>
  <c r="E141" i="20"/>
  <c r="E142" i="20"/>
  <c r="E143" i="20"/>
  <c r="E144" i="20"/>
  <c r="E146" i="20"/>
  <c r="E147" i="20"/>
  <c r="E148" i="20"/>
  <c r="E150" i="20" s="1"/>
  <c r="G150" i="20" s="1"/>
  <c r="E149" i="20"/>
  <c r="E151" i="20"/>
  <c r="E152" i="20"/>
  <c r="E153" i="20"/>
  <c r="E154" i="20"/>
  <c r="E155" i="20"/>
  <c r="E157" i="20"/>
  <c r="E158" i="20"/>
  <c r="E159" i="20"/>
  <c r="E160" i="20"/>
  <c r="E161" i="20"/>
  <c r="E162" i="20"/>
  <c r="E163" i="20"/>
  <c r="E164" i="20"/>
  <c r="E166" i="20"/>
  <c r="E167" i="20"/>
  <c r="E168" i="20"/>
  <c r="E169" i="20"/>
  <c r="E170" i="20"/>
  <c r="E171" i="20"/>
  <c r="E173" i="20"/>
  <c r="E174" i="20"/>
  <c r="E175" i="20"/>
  <c r="E176" i="20"/>
  <c r="E177" i="20"/>
  <c r="E178" i="20"/>
  <c r="E180" i="20"/>
  <c r="E181" i="20"/>
  <c r="E182" i="20"/>
  <c r="E183" i="20"/>
  <c r="E185" i="20"/>
  <c r="E186" i="20"/>
  <c r="E187" i="20"/>
  <c r="E188" i="20"/>
  <c r="E189" i="20"/>
  <c r="E190" i="20"/>
  <c r="E191" i="20"/>
  <c r="E192" i="20"/>
  <c r="E193" i="20"/>
  <c r="E195" i="20"/>
  <c r="E196" i="20"/>
  <c r="E197" i="20"/>
  <c r="E198" i="20"/>
  <c r="E199" i="20"/>
  <c r="E200" i="20"/>
  <c r="E201" i="20"/>
  <c r="E202" i="20"/>
  <c r="E203" i="20"/>
  <c r="E204" i="20"/>
  <c r="E3" i="20"/>
  <c r="E4" i="20"/>
  <c r="E5" i="20"/>
  <c r="E6" i="20"/>
  <c r="E7" i="20"/>
  <c r="E8" i="20"/>
  <c r="E9" i="20"/>
  <c r="E10" i="20"/>
  <c r="E2" i="20"/>
  <c r="Z2" i="16"/>
  <c r="AA2" i="16"/>
  <c r="AB2" i="16"/>
  <c r="AC2" i="16"/>
  <c r="Z3" i="16"/>
  <c r="AA3" i="16"/>
  <c r="AB3" i="16"/>
  <c r="AC3" i="16"/>
  <c r="Z4" i="16"/>
  <c r="AA4" i="16"/>
  <c r="AB4" i="16"/>
  <c r="AC4" i="16"/>
  <c r="Z5" i="16"/>
  <c r="AA5" i="16"/>
  <c r="AB5" i="16"/>
  <c r="AC5" i="16"/>
  <c r="AC7" i="16"/>
  <c r="AC8" i="16"/>
  <c r="AC9" i="16"/>
  <c r="AC10" i="16"/>
  <c r="AC11" i="16"/>
  <c r="AC13" i="16"/>
  <c r="AC14" i="16"/>
  <c r="AC15" i="16"/>
  <c r="AC16" i="16"/>
  <c r="AC17" i="16"/>
  <c r="AC18" i="16"/>
  <c r="AC20" i="16"/>
  <c r="AC21" i="16"/>
  <c r="AC22" i="16"/>
  <c r="AC23" i="16"/>
  <c r="AC25" i="16"/>
  <c r="AC26" i="16"/>
  <c r="AC27" i="16"/>
  <c r="AC28" i="16"/>
  <c r="AC29" i="16"/>
  <c r="AC30" i="16"/>
  <c r="AC31" i="16"/>
  <c r="AC33" i="16"/>
  <c r="AC34" i="16"/>
  <c r="AC35" i="16"/>
  <c r="AC36" i="16"/>
  <c r="AC37" i="16"/>
  <c r="AC38" i="16"/>
  <c r="AC40" i="16"/>
  <c r="AC41" i="16"/>
  <c r="AC42" i="16"/>
  <c r="AC43" i="16"/>
  <c r="AC44" i="16"/>
  <c r="AC45" i="16"/>
  <c r="AC46" i="16"/>
  <c r="AC47" i="16"/>
  <c r="AC49" i="16"/>
  <c r="AC50" i="16"/>
  <c r="AC51" i="16"/>
  <c r="AC52" i="16"/>
  <c r="AC53" i="16"/>
  <c r="AC54" i="16"/>
  <c r="AC55" i="16"/>
  <c r="AC56" i="16"/>
  <c r="AC58" i="16"/>
  <c r="AC59" i="16"/>
  <c r="AC60" i="16"/>
  <c r="AC61" i="16"/>
  <c r="AC62" i="16"/>
  <c r="AC63" i="16"/>
  <c r="AC64" i="16"/>
  <c r="AC65" i="16"/>
  <c r="AC66" i="16"/>
  <c r="AC68" i="16"/>
  <c r="AC69" i="16"/>
  <c r="AC70" i="16"/>
  <c r="AC71" i="16"/>
  <c r="AC72" i="16"/>
  <c r="AC73" i="16"/>
  <c r="AC74" i="16"/>
  <c r="AC75" i="16"/>
  <c r="AC76" i="16"/>
  <c r="AC77" i="16"/>
  <c r="AC79" i="16"/>
  <c r="AC80" i="16"/>
  <c r="AC81" i="16"/>
  <c r="AC82" i="16"/>
  <c r="AC83" i="16"/>
  <c r="AC84" i="16"/>
  <c r="AC85" i="16"/>
  <c r="AC86" i="16"/>
  <c r="AC87" i="16"/>
  <c r="AC89" i="16"/>
  <c r="AC90" i="16"/>
  <c r="AC91" i="16"/>
  <c r="AC92" i="16"/>
  <c r="AC94" i="16"/>
  <c r="AC95" i="16"/>
  <c r="AC96" i="16"/>
  <c r="AC97" i="16"/>
  <c r="AC98" i="16"/>
  <c r="AC99" i="16"/>
  <c r="AC100" i="16"/>
  <c r="AC101" i="16"/>
  <c r="AC102" i="16"/>
  <c r="AC103" i="16"/>
  <c r="AC104" i="16"/>
  <c r="AC105" i="16"/>
  <c r="AC106" i="16"/>
  <c r="AC107" i="16"/>
  <c r="AC109" i="16"/>
  <c r="AC110" i="16"/>
  <c r="AC111" i="16"/>
  <c r="AC112" i="16"/>
  <c r="AC113" i="16"/>
  <c r="AC114" i="16"/>
  <c r="AC116" i="16"/>
  <c r="AC117" i="16"/>
  <c r="AC118" i="16"/>
  <c r="AC119" i="16"/>
  <c r="AC120" i="16"/>
  <c r="AC121" i="16"/>
  <c r="AC123" i="16"/>
  <c r="AC124" i="16"/>
  <c r="AC125" i="16"/>
  <c r="AC126" i="16"/>
  <c r="AC127" i="16"/>
  <c r="AC129" i="16"/>
  <c r="AC130" i="16"/>
  <c r="AC131" i="16"/>
  <c r="AC132" i="16"/>
  <c r="AC133" i="16"/>
  <c r="AC134" i="16"/>
  <c r="AC135" i="16"/>
  <c r="AC137" i="16"/>
  <c r="AC138" i="16"/>
  <c r="AC139" i="16"/>
  <c r="AC140" i="16"/>
  <c r="AC142" i="16"/>
  <c r="AC143" i="16"/>
  <c r="AC144" i="16"/>
  <c r="AC146" i="16"/>
  <c r="AC147" i="16"/>
  <c r="AC148" i="16"/>
  <c r="AC149" i="16"/>
  <c r="AC150" i="16"/>
  <c r="AC152" i="16"/>
  <c r="AC153" i="16"/>
  <c r="AC154" i="16"/>
  <c r="AC155" i="16"/>
  <c r="AC156" i="16"/>
  <c r="AC157" i="16"/>
  <c r="AC159" i="16"/>
  <c r="AC160" i="16"/>
  <c r="AC161" i="16"/>
  <c r="AC163" i="16"/>
  <c r="AC164" i="16"/>
  <c r="AC165" i="16"/>
  <c r="AC166" i="16"/>
  <c r="AC168" i="16"/>
  <c r="AC169" i="16"/>
  <c r="AC170" i="16"/>
  <c r="AC171" i="16"/>
  <c r="AC172" i="16"/>
  <c r="AC173" i="16"/>
  <c r="AC174" i="16"/>
  <c r="AC176" i="16"/>
  <c r="AC177" i="16"/>
  <c r="AC178" i="16"/>
  <c r="AC179" i="16"/>
  <c r="AC181" i="16"/>
  <c r="AC182" i="16"/>
  <c r="AC183" i="16"/>
  <c r="AC184" i="16"/>
  <c r="AC185" i="16"/>
  <c r="AC187" i="16"/>
  <c r="AC188" i="16"/>
  <c r="AC189" i="16"/>
  <c r="AC190" i="16"/>
  <c r="AC192" i="16"/>
  <c r="AC193" i="16"/>
  <c r="AC194" i="16"/>
  <c r="AC195" i="16"/>
  <c r="AC196" i="16"/>
  <c r="AC198" i="16"/>
  <c r="AC199" i="16"/>
  <c r="AC200" i="16"/>
  <c r="AC201" i="16"/>
  <c r="AC202" i="16"/>
  <c r="AC203" i="16"/>
  <c r="AB7" i="16"/>
  <c r="AB8" i="16"/>
  <c r="AB9" i="16"/>
  <c r="AB10" i="16"/>
  <c r="AB11" i="16"/>
  <c r="AB13" i="16"/>
  <c r="AB14" i="16"/>
  <c r="AB15" i="16"/>
  <c r="AB16" i="16"/>
  <c r="AB17" i="16"/>
  <c r="AB18" i="16"/>
  <c r="AB20" i="16"/>
  <c r="AB21" i="16"/>
  <c r="AB22" i="16"/>
  <c r="AB23" i="16"/>
  <c r="AB25" i="16"/>
  <c r="AB26" i="16"/>
  <c r="AB27" i="16"/>
  <c r="AB28" i="16"/>
  <c r="AB29" i="16"/>
  <c r="AB30" i="16"/>
  <c r="AB31" i="16"/>
  <c r="AB33" i="16"/>
  <c r="AB34" i="16"/>
  <c r="AB35" i="16"/>
  <c r="AB36" i="16"/>
  <c r="AB37" i="16"/>
  <c r="AB38" i="16"/>
  <c r="AB40" i="16"/>
  <c r="AB41" i="16"/>
  <c r="AB42" i="16"/>
  <c r="AB43" i="16"/>
  <c r="AB44" i="16"/>
  <c r="AB45" i="16"/>
  <c r="AB46" i="16"/>
  <c r="AB47" i="16"/>
  <c r="AB49" i="16"/>
  <c r="AB50" i="16"/>
  <c r="AB51" i="16"/>
  <c r="AB52" i="16"/>
  <c r="AB53" i="16"/>
  <c r="AB54" i="16"/>
  <c r="AB55" i="16"/>
  <c r="AB56" i="16"/>
  <c r="AB58" i="16"/>
  <c r="AB59" i="16"/>
  <c r="AB60" i="16"/>
  <c r="AB61" i="16"/>
  <c r="AB62" i="16"/>
  <c r="AB63" i="16"/>
  <c r="AB64" i="16"/>
  <c r="AB65" i="16"/>
  <c r="AB66" i="16"/>
  <c r="AB68" i="16"/>
  <c r="AB69" i="16"/>
  <c r="AB70" i="16"/>
  <c r="AB71" i="16"/>
  <c r="AB72" i="16"/>
  <c r="AB73" i="16"/>
  <c r="AB74" i="16"/>
  <c r="AB75" i="16"/>
  <c r="AB76" i="16"/>
  <c r="AB77" i="16"/>
  <c r="AB79" i="16"/>
  <c r="AB80" i="16"/>
  <c r="AB81" i="16"/>
  <c r="AB82" i="16"/>
  <c r="AB83" i="16"/>
  <c r="AB84" i="16"/>
  <c r="AB85" i="16"/>
  <c r="AB86" i="16"/>
  <c r="AB87" i="16"/>
  <c r="AB89" i="16"/>
  <c r="AB90" i="16"/>
  <c r="AB91" i="16"/>
  <c r="AB92" i="16"/>
  <c r="AB94" i="16"/>
  <c r="AB95" i="16"/>
  <c r="AB96" i="16"/>
  <c r="AB97" i="16"/>
  <c r="AB98" i="16"/>
  <c r="AB99" i="16"/>
  <c r="AB100" i="16"/>
  <c r="AB101" i="16"/>
  <c r="AB102" i="16"/>
  <c r="AB103" i="16"/>
  <c r="AB104" i="16"/>
  <c r="AB105" i="16"/>
  <c r="AB106" i="16"/>
  <c r="AB107" i="16"/>
  <c r="AB109" i="16"/>
  <c r="AB110" i="16"/>
  <c r="AB111" i="16"/>
  <c r="AB112" i="16"/>
  <c r="AB113" i="16"/>
  <c r="AB114" i="16"/>
  <c r="AB116" i="16"/>
  <c r="AB117" i="16"/>
  <c r="AB118" i="16"/>
  <c r="AB119" i="16"/>
  <c r="AB120" i="16"/>
  <c r="AB121" i="16"/>
  <c r="AB123" i="16"/>
  <c r="AB124" i="16"/>
  <c r="AB125" i="16"/>
  <c r="AB126" i="16"/>
  <c r="AB127" i="16"/>
  <c r="AB129" i="16"/>
  <c r="AB130" i="16"/>
  <c r="AB131" i="16"/>
  <c r="AB132" i="16"/>
  <c r="AB133" i="16"/>
  <c r="AB134" i="16"/>
  <c r="AB135" i="16"/>
  <c r="AB137" i="16"/>
  <c r="AB138" i="16"/>
  <c r="AB139" i="16"/>
  <c r="AB140" i="16"/>
  <c r="AB142" i="16"/>
  <c r="AB143" i="16"/>
  <c r="AB144" i="16"/>
  <c r="AB146" i="16"/>
  <c r="AB147" i="16"/>
  <c r="AB148" i="16"/>
  <c r="AB149" i="16"/>
  <c r="AB150" i="16"/>
  <c r="AB152" i="16"/>
  <c r="AB153" i="16"/>
  <c r="AB154" i="16"/>
  <c r="AB155" i="16"/>
  <c r="AB156" i="16"/>
  <c r="AB157" i="16"/>
  <c r="AB159" i="16"/>
  <c r="AB160" i="16"/>
  <c r="AB161" i="16"/>
  <c r="AB163" i="16"/>
  <c r="AB164" i="16"/>
  <c r="AB165" i="16"/>
  <c r="AB166" i="16"/>
  <c r="AB168" i="16"/>
  <c r="AB169" i="16"/>
  <c r="AB170" i="16"/>
  <c r="AB171" i="16"/>
  <c r="AB172" i="16"/>
  <c r="AB173" i="16"/>
  <c r="AB174" i="16"/>
  <c r="AB176" i="16"/>
  <c r="AB177" i="16"/>
  <c r="AB178" i="16"/>
  <c r="AB179" i="16"/>
  <c r="AB181" i="16"/>
  <c r="AB182" i="16"/>
  <c r="AB183" i="16"/>
  <c r="AB184" i="16"/>
  <c r="AB185" i="16"/>
  <c r="AB187" i="16"/>
  <c r="AB188" i="16"/>
  <c r="AB189" i="16"/>
  <c r="AB190" i="16"/>
  <c r="AB192" i="16"/>
  <c r="AB193" i="16"/>
  <c r="AB194" i="16"/>
  <c r="AB195" i="16"/>
  <c r="AB196" i="16"/>
  <c r="AB198" i="16"/>
  <c r="AB199" i="16"/>
  <c r="AB200" i="16"/>
  <c r="AB201" i="16"/>
  <c r="AB202" i="16"/>
  <c r="AB203" i="16"/>
  <c r="AA7" i="16"/>
  <c r="AA8" i="16"/>
  <c r="AA9" i="16"/>
  <c r="AA10" i="16"/>
  <c r="AA11" i="16"/>
  <c r="AA13" i="16"/>
  <c r="AA14" i="16"/>
  <c r="AA15" i="16"/>
  <c r="AA16" i="16"/>
  <c r="AA17" i="16"/>
  <c r="AA18" i="16"/>
  <c r="AA20" i="16"/>
  <c r="AA21" i="16"/>
  <c r="AA22" i="16"/>
  <c r="AA23" i="16"/>
  <c r="AA25" i="16"/>
  <c r="AA26" i="16"/>
  <c r="AA27" i="16"/>
  <c r="AA28" i="16"/>
  <c r="AA29" i="16"/>
  <c r="AA30" i="16"/>
  <c r="AA31" i="16"/>
  <c r="AA33" i="16"/>
  <c r="AA34" i="16"/>
  <c r="AA35" i="16"/>
  <c r="AA36" i="16"/>
  <c r="AA37" i="16"/>
  <c r="AA38" i="16"/>
  <c r="AA40" i="16"/>
  <c r="AA41" i="16"/>
  <c r="AA42" i="16"/>
  <c r="AA43" i="16"/>
  <c r="AA44" i="16"/>
  <c r="AA45" i="16"/>
  <c r="AA46" i="16"/>
  <c r="AA47" i="16"/>
  <c r="AA49" i="16"/>
  <c r="AA50" i="16"/>
  <c r="AA51" i="16"/>
  <c r="AA52" i="16"/>
  <c r="AA53" i="16"/>
  <c r="AA54" i="16"/>
  <c r="AA55" i="16"/>
  <c r="AA56" i="16"/>
  <c r="AA58" i="16"/>
  <c r="AA59" i="16"/>
  <c r="AA60" i="16"/>
  <c r="AA61" i="16"/>
  <c r="AA62" i="16"/>
  <c r="AA63" i="16"/>
  <c r="AA64" i="16"/>
  <c r="AA65" i="16"/>
  <c r="AA66" i="16"/>
  <c r="AA68" i="16"/>
  <c r="AA69" i="16"/>
  <c r="AA70" i="16"/>
  <c r="AA71" i="16"/>
  <c r="AA72" i="16"/>
  <c r="AA73" i="16"/>
  <c r="AA74" i="16"/>
  <c r="AA75" i="16"/>
  <c r="AA76" i="16"/>
  <c r="AA77" i="16"/>
  <c r="AA79" i="16"/>
  <c r="AA80" i="16"/>
  <c r="AA81" i="16"/>
  <c r="AA82" i="16"/>
  <c r="AA83" i="16"/>
  <c r="AA84" i="16"/>
  <c r="AA85" i="16"/>
  <c r="AA86" i="16"/>
  <c r="AA87" i="16"/>
  <c r="AA89" i="16"/>
  <c r="AA90" i="16"/>
  <c r="AA91" i="16"/>
  <c r="AA92" i="16"/>
  <c r="AA94" i="16"/>
  <c r="AA95" i="16"/>
  <c r="AA96" i="16"/>
  <c r="AA97" i="16"/>
  <c r="AA98" i="16"/>
  <c r="AA99" i="16"/>
  <c r="AA100" i="16"/>
  <c r="AA101" i="16"/>
  <c r="AA102" i="16"/>
  <c r="AA103" i="16"/>
  <c r="AA104" i="16"/>
  <c r="AA105" i="16"/>
  <c r="AA106" i="16"/>
  <c r="AA107" i="16"/>
  <c r="AA109" i="16"/>
  <c r="AA110" i="16"/>
  <c r="AA111" i="16"/>
  <c r="AA112" i="16"/>
  <c r="AA113" i="16"/>
  <c r="AA114" i="16"/>
  <c r="AA116" i="16"/>
  <c r="AA117" i="16"/>
  <c r="AA118" i="16"/>
  <c r="AA119" i="16"/>
  <c r="AA120" i="16"/>
  <c r="AA121" i="16"/>
  <c r="AA123" i="16"/>
  <c r="AA124" i="16"/>
  <c r="AA125" i="16"/>
  <c r="AA126" i="16"/>
  <c r="AA127" i="16"/>
  <c r="AA129" i="16"/>
  <c r="AA130" i="16"/>
  <c r="AA131" i="16"/>
  <c r="AA132" i="16"/>
  <c r="AA133" i="16"/>
  <c r="AA134" i="16"/>
  <c r="AA135" i="16"/>
  <c r="AA137" i="16"/>
  <c r="AA138" i="16"/>
  <c r="AA139" i="16"/>
  <c r="AA140" i="16"/>
  <c r="AA142" i="16"/>
  <c r="AA143" i="16"/>
  <c r="AA144" i="16"/>
  <c r="AA146" i="16"/>
  <c r="AA147" i="16"/>
  <c r="AA148" i="16"/>
  <c r="AA149" i="16"/>
  <c r="AA150" i="16"/>
  <c r="AA152" i="16"/>
  <c r="AA153" i="16"/>
  <c r="AA154" i="16"/>
  <c r="AA155" i="16"/>
  <c r="AA156" i="16"/>
  <c r="AA157" i="16"/>
  <c r="AA159" i="16"/>
  <c r="AA160" i="16"/>
  <c r="AA161" i="16"/>
  <c r="AA163" i="16"/>
  <c r="AA164" i="16"/>
  <c r="AA165" i="16"/>
  <c r="AA166" i="16"/>
  <c r="AA168" i="16"/>
  <c r="AA169" i="16"/>
  <c r="AA170" i="16"/>
  <c r="AA171" i="16"/>
  <c r="AA172" i="16"/>
  <c r="AA173" i="16"/>
  <c r="AA174" i="16"/>
  <c r="AA176" i="16"/>
  <c r="AA177" i="16"/>
  <c r="AA178" i="16"/>
  <c r="AA179" i="16"/>
  <c r="AA181" i="16"/>
  <c r="AA182" i="16"/>
  <c r="AA183" i="16"/>
  <c r="AA184" i="16"/>
  <c r="AA185" i="16"/>
  <c r="AA187" i="16"/>
  <c r="AA188" i="16"/>
  <c r="AA189" i="16"/>
  <c r="AA190" i="16"/>
  <c r="AA192" i="16"/>
  <c r="AA193" i="16"/>
  <c r="AA194" i="16"/>
  <c r="AA195" i="16"/>
  <c r="AA196" i="16"/>
  <c r="AA198" i="16"/>
  <c r="AA199" i="16"/>
  <c r="AA200" i="16"/>
  <c r="AA201" i="16"/>
  <c r="AA202" i="16"/>
  <c r="AA203" i="16"/>
  <c r="Z7" i="16"/>
  <c r="Z8" i="16"/>
  <c r="Z9" i="16"/>
  <c r="Z10" i="16"/>
  <c r="Z11" i="16"/>
  <c r="Z13" i="16"/>
  <c r="Z14" i="16"/>
  <c r="Z15" i="16"/>
  <c r="Z16" i="16"/>
  <c r="Z17" i="16"/>
  <c r="Z18" i="16"/>
  <c r="Z20" i="16"/>
  <c r="Z21" i="16"/>
  <c r="Z22" i="16"/>
  <c r="Z23" i="16"/>
  <c r="Z25" i="16"/>
  <c r="Z26" i="16"/>
  <c r="Z27" i="16"/>
  <c r="Z28" i="16"/>
  <c r="Z29" i="16"/>
  <c r="Z30" i="16"/>
  <c r="Z31" i="16"/>
  <c r="Z33" i="16"/>
  <c r="Z34" i="16"/>
  <c r="Z35" i="16"/>
  <c r="Z36" i="16"/>
  <c r="Z37" i="16"/>
  <c r="Z38" i="16"/>
  <c r="Z40" i="16"/>
  <c r="Z41" i="16"/>
  <c r="Z42" i="16"/>
  <c r="Z43" i="16"/>
  <c r="Z44" i="16"/>
  <c r="Z45" i="16"/>
  <c r="Z46" i="16"/>
  <c r="Z47" i="16"/>
  <c r="Z49" i="16"/>
  <c r="Z50" i="16"/>
  <c r="Z51" i="16"/>
  <c r="Z52" i="16"/>
  <c r="Z53" i="16"/>
  <c r="Z54" i="16"/>
  <c r="Z55" i="16"/>
  <c r="Z56" i="16"/>
  <c r="Z58" i="16"/>
  <c r="Z59" i="16"/>
  <c r="Z60" i="16"/>
  <c r="Z61" i="16"/>
  <c r="Z62" i="16"/>
  <c r="Z63" i="16"/>
  <c r="Z64" i="16"/>
  <c r="Z65" i="16"/>
  <c r="Z66" i="16"/>
  <c r="Z68" i="16"/>
  <c r="Z69" i="16"/>
  <c r="Z70" i="16"/>
  <c r="Z71" i="16"/>
  <c r="Z72" i="16"/>
  <c r="Z73" i="16"/>
  <c r="Z74" i="16"/>
  <c r="Z75" i="16"/>
  <c r="Z76" i="16"/>
  <c r="Z77" i="16"/>
  <c r="Z79" i="16"/>
  <c r="Z80" i="16"/>
  <c r="Z81" i="16"/>
  <c r="Z82" i="16"/>
  <c r="Z83" i="16"/>
  <c r="Z84" i="16"/>
  <c r="Z85" i="16"/>
  <c r="Z86" i="16"/>
  <c r="Z87" i="16"/>
  <c r="Z89" i="16"/>
  <c r="Z90" i="16"/>
  <c r="Z91" i="16"/>
  <c r="Z92" i="16"/>
  <c r="Z94" i="16"/>
  <c r="Z95" i="16"/>
  <c r="Z96" i="16"/>
  <c r="Z97" i="16"/>
  <c r="Z98" i="16"/>
  <c r="Z99" i="16"/>
  <c r="Z100" i="16"/>
  <c r="Z101" i="16"/>
  <c r="Z102" i="16"/>
  <c r="Z103" i="16"/>
  <c r="Z104" i="16"/>
  <c r="Z105" i="16"/>
  <c r="Z106" i="16"/>
  <c r="Z107" i="16"/>
  <c r="Z109" i="16"/>
  <c r="Z110" i="16"/>
  <c r="Z111" i="16"/>
  <c r="Z112" i="16"/>
  <c r="Z113" i="16"/>
  <c r="Z114" i="16"/>
  <c r="Z116" i="16"/>
  <c r="Z117" i="16"/>
  <c r="Z118" i="16"/>
  <c r="Z119" i="16"/>
  <c r="Z120" i="16"/>
  <c r="Z121" i="16"/>
  <c r="Z123" i="16"/>
  <c r="Z124" i="16"/>
  <c r="Z125" i="16"/>
  <c r="Z126" i="16"/>
  <c r="Z127" i="16"/>
  <c r="Z129" i="16"/>
  <c r="Z130" i="16"/>
  <c r="Z131" i="16"/>
  <c r="Z132" i="16"/>
  <c r="Z133" i="16"/>
  <c r="Z134" i="16"/>
  <c r="Z135" i="16"/>
  <c r="Z137" i="16"/>
  <c r="Z138" i="16"/>
  <c r="Z139" i="16"/>
  <c r="Z140" i="16"/>
  <c r="Z142" i="16"/>
  <c r="Z143" i="16"/>
  <c r="Z144" i="16"/>
  <c r="Z146" i="16"/>
  <c r="Z147" i="16"/>
  <c r="Z148" i="16"/>
  <c r="Z149" i="16"/>
  <c r="Z150" i="16"/>
  <c r="Z152" i="16"/>
  <c r="Z153" i="16"/>
  <c r="Z154" i="16"/>
  <c r="Z155" i="16"/>
  <c r="Z156" i="16"/>
  <c r="Z157" i="16"/>
  <c r="Z159" i="16"/>
  <c r="Z160" i="16"/>
  <c r="Z161" i="16"/>
  <c r="Z163" i="16"/>
  <c r="Z164" i="16"/>
  <c r="Z165" i="16"/>
  <c r="Z166" i="16"/>
  <c r="Z168" i="16"/>
  <c r="Z169" i="16"/>
  <c r="Z170" i="16"/>
  <c r="Z171" i="16"/>
  <c r="Z172" i="16"/>
  <c r="Z173" i="16"/>
  <c r="Z174" i="16"/>
  <c r="Z176" i="16"/>
  <c r="Z177" i="16"/>
  <c r="Z178" i="16"/>
  <c r="Z179" i="16"/>
  <c r="Z181" i="16"/>
  <c r="Z182" i="16"/>
  <c r="Z183" i="16"/>
  <c r="Z184" i="16"/>
  <c r="Z185" i="16"/>
  <c r="Z187" i="16"/>
  <c r="Z188" i="16"/>
  <c r="Z189" i="16"/>
  <c r="Z190" i="16"/>
  <c r="Z192" i="16"/>
  <c r="Z193" i="16"/>
  <c r="Z194" i="16"/>
  <c r="Z195" i="16"/>
  <c r="Z196" i="16"/>
  <c r="Z198" i="16"/>
  <c r="Z199" i="16"/>
  <c r="Z200" i="16"/>
  <c r="Z201" i="16"/>
  <c r="Z202" i="16"/>
  <c r="Z203" i="16"/>
  <c r="Y7" i="16"/>
  <c r="Y8" i="16"/>
  <c r="Y9" i="16"/>
  <c r="Y10" i="16"/>
  <c r="Y11" i="16"/>
  <c r="Y13" i="16"/>
  <c r="Y14" i="16"/>
  <c r="Y15" i="16"/>
  <c r="Y16" i="16"/>
  <c r="Y17" i="16"/>
  <c r="Y18" i="16"/>
  <c r="Y20" i="16"/>
  <c r="Y21" i="16"/>
  <c r="Y22" i="16"/>
  <c r="Y23" i="16"/>
  <c r="Y25" i="16"/>
  <c r="Y26" i="16"/>
  <c r="Y27" i="16"/>
  <c r="Y28" i="16"/>
  <c r="Y29" i="16"/>
  <c r="Y30" i="16"/>
  <c r="Y31" i="16"/>
  <c r="Y33" i="16"/>
  <c r="Y34" i="16"/>
  <c r="Y35" i="16"/>
  <c r="Y36" i="16"/>
  <c r="Y37" i="16"/>
  <c r="Y38" i="16"/>
  <c r="Y40" i="16"/>
  <c r="Y41" i="16"/>
  <c r="Y42" i="16"/>
  <c r="Y43" i="16"/>
  <c r="Y44" i="16"/>
  <c r="Y45" i="16"/>
  <c r="Y46" i="16"/>
  <c r="Y47" i="16"/>
  <c r="Y49" i="16"/>
  <c r="Y50" i="16"/>
  <c r="Y51" i="16"/>
  <c r="Y52" i="16"/>
  <c r="Y53" i="16"/>
  <c r="Y54" i="16"/>
  <c r="Y55" i="16"/>
  <c r="Y56" i="16"/>
  <c r="Y58" i="16"/>
  <c r="Y59" i="16"/>
  <c r="Y60" i="16"/>
  <c r="Y61" i="16"/>
  <c r="Y62" i="16"/>
  <c r="Y63" i="16"/>
  <c r="Y64" i="16"/>
  <c r="Y65" i="16"/>
  <c r="Y66" i="16"/>
  <c r="Y68" i="16"/>
  <c r="Y69" i="16"/>
  <c r="Y70" i="16"/>
  <c r="Y71" i="16"/>
  <c r="Y72" i="16"/>
  <c r="Y73" i="16"/>
  <c r="Y74" i="16"/>
  <c r="Y75" i="16"/>
  <c r="Y76" i="16"/>
  <c r="Y77" i="16"/>
  <c r="Y79" i="16"/>
  <c r="Y80" i="16"/>
  <c r="Y81" i="16"/>
  <c r="Y82" i="16"/>
  <c r="Y83" i="16"/>
  <c r="Y84" i="16"/>
  <c r="Y85" i="16"/>
  <c r="Y86" i="16"/>
  <c r="Y87" i="16"/>
  <c r="Y89" i="16"/>
  <c r="Y90" i="16"/>
  <c r="Y91" i="16"/>
  <c r="Y92" i="16"/>
  <c r="Y94" i="16"/>
  <c r="Y95" i="16"/>
  <c r="Y96" i="16"/>
  <c r="Y97" i="16"/>
  <c r="Y98" i="16"/>
  <c r="Y99" i="16"/>
  <c r="Y100" i="16"/>
  <c r="Y101" i="16"/>
  <c r="Y102" i="16"/>
  <c r="Y103" i="16"/>
  <c r="Y104" i="16"/>
  <c r="Y105" i="16"/>
  <c r="Y106" i="16"/>
  <c r="Y107" i="16"/>
  <c r="Y109" i="16"/>
  <c r="Y110" i="16"/>
  <c r="Y111" i="16"/>
  <c r="Y112" i="16"/>
  <c r="Y113" i="16"/>
  <c r="Y114" i="16"/>
  <c r="Y116" i="16"/>
  <c r="Y117" i="16"/>
  <c r="Y118" i="16"/>
  <c r="Y119" i="16"/>
  <c r="Y120" i="16"/>
  <c r="Y121" i="16"/>
  <c r="Y123" i="16"/>
  <c r="Y124" i="16"/>
  <c r="Y125" i="16"/>
  <c r="Y126" i="16"/>
  <c r="Y127" i="16"/>
  <c r="Y129" i="16"/>
  <c r="Y130" i="16"/>
  <c r="Y131" i="16"/>
  <c r="Y132" i="16"/>
  <c r="Y133" i="16"/>
  <c r="Y134" i="16"/>
  <c r="Y135" i="16"/>
  <c r="Y137" i="16"/>
  <c r="Y138" i="16"/>
  <c r="Y139" i="16"/>
  <c r="Y140" i="16"/>
  <c r="Y142" i="16"/>
  <c r="Y143" i="16"/>
  <c r="Y144" i="16"/>
  <c r="Y146" i="16"/>
  <c r="Y147" i="16"/>
  <c r="Y148" i="16"/>
  <c r="Y149" i="16"/>
  <c r="Y150" i="16"/>
  <c r="Y152" i="16"/>
  <c r="Y153" i="16"/>
  <c r="Y154" i="16"/>
  <c r="Y155" i="16"/>
  <c r="Y156" i="16"/>
  <c r="Y157" i="16"/>
  <c r="Y159" i="16"/>
  <c r="Y160" i="16"/>
  <c r="Y161" i="16"/>
  <c r="Y168" i="16"/>
  <c r="Y169" i="16"/>
  <c r="Y170" i="16"/>
  <c r="Y171" i="16"/>
  <c r="Y172" i="16"/>
  <c r="Y173" i="16"/>
  <c r="Y174" i="16"/>
  <c r="Y176" i="16"/>
  <c r="Y177" i="16"/>
  <c r="Y178" i="16"/>
  <c r="Y179" i="16"/>
  <c r="Y181" i="16"/>
  <c r="Y182" i="16"/>
  <c r="Y183" i="16"/>
  <c r="Y184" i="16"/>
  <c r="Y185" i="16"/>
  <c r="Y187" i="16"/>
  <c r="Y188" i="16"/>
  <c r="Y189" i="16"/>
  <c r="Y190" i="16"/>
  <c r="Y192" i="16"/>
  <c r="Y193" i="16"/>
  <c r="Y194" i="16"/>
  <c r="Y195" i="16"/>
  <c r="Y196" i="16"/>
  <c r="Y198" i="16"/>
  <c r="Y199" i="16"/>
  <c r="Y200" i="16"/>
  <c r="Y201" i="16"/>
  <c r="Y202" i="16"/>
  <c r="Y203" i="16"/>
  <c r="Y3" i="16"/>
  <c r="Y4" i="16"/>
  <c r="Y5" i="16"/>
  <c r="Y2" i="16"/>
  <c r="E11" i="20" l="1"/>
  <c r="G11" i="20" s="1"/>
  <c r="E184" i="20"/>
  <c r="G184" i="20" s="1"/>
  <c r="E118" i="20"/>
  <c r="G118" i="20" s="1"/>
  <c r="E30" i="21"/>
  <c r="G30" i="21" s="1"/>
  <c r="E25" i="21"/>
  <c r="G25" i="21" s="1"/>
  <c r="E105" i="20"/>
  <c r="G105" i="20" s="1"/>
  <c r="E66" i="20"/>
  <c r="G66" i="20" s="1"/>
  <c r="G18" i="21"/>
  <c r="E179" i="20"/>
  <c r="G179" i="20" s="1"/>
  <c r="E140" i="20"/>
  <c r="G140" i="20" s="1"/>
  <c r="E112" i="20"/>
  <c r="G112" i="20" s="1"/>
  <c r="E84" i="20"/>
  <c r="G84" i="20" s="1"/>
  <c r="E77" i="20"/>
  <c r="G77" i="20" s="1"/>
  <c r="E53" i="21"/>
  <c r="G53" i="21" s="1"/>
  <c r="E42" i="21"/>
  <c r="G42" i="21" s="1"/>
  <c r="E21" i="21"/>
  <c r="G21" i="21" s="1"/>
  <c r="AB6" i="16"/>
  <c r="Z197" i="16"/>
  <c r="Z186" i="16"/>
  <c r="Z128" i="16"/>
  <c r="Z24" i="16"/>
  <c r="Z12" i="16"/>
  <c r="AA204" i="16"/>
  <c r="AA191" i="16"/>
  <c r="AA167" i="16"/>
  <c r="AA24" i="16"/>
  <c r="AC191" i="16"/>
  <c r="AC167" i="16"/>
  <c r="AC141" i="16"/>
  <c r="AC122" i="16"/>
  <c r="AC24" i="16"/>
  <c r="AB145" i="16"/>
  <c r="AA197" i="16"/>
  <c r="AA158" i="16"/>
  <c r="AA88" i="16"/>
  <c r="AA67" i="16"/>
  <c r="AA32" i="16"/>
  <c r="AB136" i="16"/>
  <c r="AB122" i="16"/>
  <c r="AC175" i="16"/>
  <c r="AC136" i="16"/>
  <c r="AC115" i="16"/>
  <c r="AC88" i="16"/>
  <c r="AC57" i="16"/>
  <c r="AC32" i="16"/>
  <c r="Z167" i="16"/>
  <c r="Z93" i="16"/>
  <c r="AA128" i="16"/>
  <c r="AA12" i="16"/>
  <c r="AB204" i="16"/>
  <c r="AB67" i="16"/>
  <c r="AA78" i="16"/>
  <c r="AA19" i="16"/>
  <c r="AC151" i="16"/>
  <c r="AB158" i="16"/>
  <c r="AC48" i="16"/>
  <c r="Z78" i="16"/>
  <c r="AA57" i="16"/>
  <c r="AB151" i="16"/>
  <c r="AB48" i="16"/>
  <c r="AB19" i="16"/>
  <c r="AC108" i="16"/>
  <c r="AC39" i="16"/>
  <c r="AA6" i="16"/>
  <c r="Y141" i="16"/>
  <c r="AA122" i="16"/>
  <c r="AA115" i="16"/>
  <c r="AA48" i="16"/>
  <c r="AA39" i="16"/>
  <c r="AB32" i="16"/>
  <c r="Y6" i="16"/>
  <c r="Z115" i="16"/>
  <c r="Z39" i="16"/>
  <c r="AA108" i="16"/>
  <c r="AA93" i="16"/>
  <c r="AB167" i="16"/>
  <c r="AB88" i="16"/>
  <c r="AC78" i="16"/>
  <c r="AC67" i="16"/>
  <c r="AC12" i="16"/>
  <c r="AC6" i="16"/>
  <c r="Y145" i="16"/>
  <c r="Y128" i="16"/>
  <c r="Y78" i="16"/>
  <c r="Y19" i="16"/>
  <c r="Z162" i="16"/>
  <c r="Z57" i="16"/>
  <c r="AB108" i="16"/>
  <c r="AC180" i="16"/>
  <c r="AC93" i="16"/>
  <c r="AC19" i="16"/>
  <c r="Y197" i="16"/>
  <c r="Y191" i="16"/>
  <c r="Y186" i="16"/>
  <c r="Y180" i="16"/>
  <c r="Y175" i="16"/>
  <c r="Y162" i="16"/>
  <c r="Y163" i="16" s="1"/>
  <c r="Y122" i="16"/>
  <c r="Y115" i="16"/>
  <c r="Y108" i="16"/>
  <c r="Y93" i="16"/>
  <c r="Y88" i="16"/>
  <c r="Y67" i="16"/>
  <c r="Y57" i="16"/>
  <c r="Y48" i="16"/>
  <c r="Y39" i="16"/>
  <c r="Y32" i="16"/>
  <c r="Y24" i="16"/>
  <c r="Y12" i="16"/>
  <c r="Z145" i="16"/>
  <c r="Z141" i="16"/>
  <c r="AB128" i="16"/>
  <c r="AB115" i="16"/>
  <c r="AB39" i="16"/>
  <c r="AC204" i="16"/>
  <c r="AC162" i="16"/>
  <c r="Y204" i="16"/>
  <c r="Y136" i="16"/>
  <c r="Z151" i="16"/>
  <c r="Z19" i="16"/>
  <c r="AA175" i="16"/>
  <c r="AA136" i="16"/>
  <c r="AB78" i="16"/>
  <c r="AC197" i="16"/>
  <c r="E36" i="20"/>
  <c r="G36" i="20" s="1"/>
  <c r="E29" i="20"/>
  <c r="G29" i="20" s="1"/>
  <c r="E20" i="20"/>
  <c r="G20" i="20" s="1"/>
  <c r="G49" i="21"/>
  <c r="Y158" i="16"/>
  <c r="Z204" i="16"/>
  <c r="Z122" i="16"/>
  <c r="Z108" i="16"/>
  <c r="Z67" i="16"/>
  <c r="Z48" i="16"/>
  <c r="AA186" i="16"/>
  <c r="AA180" i="16"/>
  <c r="AA145" i="16"/>
  <c r="AA141" i="16"/>
  <c r="AB162" i="16"/>
  <c r="AB93" i="16"/>
  <c r="AB57" i="16"/>
  <c r="AB12" i="16"/>
  <c r="AC186" i="16"/>
  <c r="AC158" i="16"/>
  <c r="AC145" i="16"/>
  <c r="AC128" i="16"/>
  <c r="E205" i="20"/>
  <c r="G205" i="20" s="1"/>
  <c r="E194" i="20"/>
  <c r="G194" i="20" s="1"/>
  <c r="E165" i="20"/>
  <c r="G165" i="20" s="1"/>
  <c r="E156" i="20"/>
  <c r="G156" i="20" s="1"/>
  <c r="E134" i="20"/>
  <c r="G134" i="20" s="1"/>
  <c r="E127" i="20"/>
  <c r="G127" i="20" s="1"/>
  <c r="E123" i="20"/>
  <c r="G123" i="20" s="1"/>
  <c r="E92" i="20"/>
  <c r="G92" i="20" s="1"/>
  <c r="E72" i="20"/>
  <c r="G72" i="20" s="1"/>
  <c r="E59" i="20"/>
  <c r="G59" i="20" s="1"/>
  <c r="E50" i="20"/>
  <c r="G50" i="20" s="1"/>
  <c r="Y151" i="16"/>
  <c r="Z191" i="16"/>
  <c r="Z175" i="16"/>
  <c r="Z158" i="16"/>
  <c r="Z136" i="16"/>
  <c r="Z88" i="16"/>
  <c r="Z32" i="16"/>
  <c r="AA151" i="16"/>
  <c r="AB197" i="16"/>
  <c r="AB191" i="16"/>
  <c r="AB180" i="16"/>
  <c r="AB175" i="16"/>
  <c r="AB141" i="16"/>
  <c r="AB24" i="16"/>
  <c r="Z6" i="16"/>
  <c r="E172" i="20"/>
  <c r="G172" i="20" s="1"/>
  <c r="G39" i="21"/>
  <c r="Z180" i="16"/>
  <c r="AA162" i="16"/>
  <c r="AB186" i="16"/>
  <c r="E145" i="20"/>
  <c r="G145" i="20" s="1"/>
  <c r="E97" i="20"/>
  <c r="G97" i="20" s="1"/>
  <c r="E46" i="21"/>
  <c r="G46" i="21" s="1"/>
  <c r="F2" i="5"/>
  <c r="G2" i="5" s="1"/>
  <c r="H2" i="5" s="1"/>
  <c r="F20" i="5"/>
  <c r="G20" i="5" s="1"/>
  <c r="F18" i="5"/>
  <c r="G18" i="5" s="1"/>
  <c r="F16" i="5"/>
  <c r="G16" i="5" s="1"/>
  <c r="F8" i="5"/>
  <c r="G8" i="5" s="1"/>
  <c r="F6" i="5"/>
  <c r="G6" i="5" s="1"/>
  <c r="F4" i="5"/>
  <c r="G4" i="5" s="1"/>
  <c r="F24" i="5"/>
  <c r="G24" i="5" s="1"/>
  <c r="F22" i="5"/>
  <c r="G22" i="5" s="1"/>
  <c r="F14" i="5"/>
  <c r="G14" i="5" s="1"/>
  <c r="F12" i="5"/>
  <c r="G12" i="5" s="1"/>
  <c r="F10" i="5"/>
  <c r="G10" i="5" s="1"/>
  <c r="F80" i="5"/>
  <c r="G81" i="5" s="1"/>
  <c r="F78" i="5"/>
  <c r="G78" i="5" s="1"/>
  <c r="F76" i="5"/>
  <c r="G76" i="5" s="1"/>
  <c r="F68" i="5"/>
  <c r="G68" i="5" s="1"/>
  <c r="F66" i="5"/>
  <c r="G66" i="5" s="1"/>
  <c r="F74" i="5"/>
  <c r="G74" i="5" s="1"/>
  <c r="H74" i="5" s="1"/>
  <c r="F72" i="5"/>
  <c r="G72" i="5" s="1"/>
  <c r="F70" i="5"/>
  <c r="G70" i="5" s="1"/>
  <c r="F62" i="5"/>
  <c r="G62" i="5" s="1"/>
  <c r="F58" i="5"/>
  <c r="G58" i="5" s="1"/>
  <c r="F87" i="5"/>
  <c r="G87" i="5" s="1"/>
  <c r="F85" i="5"/>
  <c r="G85" i="5" s="1"/>
  <c r="F83" i="5"/>
  <c r="G83" i="5" s="1"/>
  <c r="F125" i="5"/>
  <c r="G125" i="5" s="1"/>
  <c r="F123" i="5"/>
  <c r="G123" i="5" s="1"/>
  <c r="F121" i="5"/>
  <c r="G121" i="5" s="1"/>
  <c r="F147" i="5"/>
  <c r="G147" i="5" s="1"/>
  <c r="H147" i="5" s="1"/>
  <c r="F133" i="5"/>
  <c r="G133" i="5" s="1"/>
  <c r="H133" i="5" s="1"/>
  <c r="F131" i="5"/>
  <c r="G131" i="5" s="1"/>
  <c r="F127" i="5"/>
  <c r="G127" i="5" s="1"/>
  <c r="F139" i="5"/>
  <c r="G139" i="5" s="1"/>
  <c r="H139" i="5" s="1"/>
  <c r="F93" i="5"/>
  <c r="G94" i="5" s="1"/>
  <c r="H94" i="5" s="1"/>
  <c r="F91" i="5"/>
  <c r="G91" i="5" s="1"/>
  <c r="F112" i="5"/>
  <c r="F110" i="5"/>
  <c r="G110" i="5" s="1"/>
  <c r="F108" i="5"/>
  <c r="G108" i="5" s="1"/>
  <c r="F119" i="5"/>
  <c r="G119" i="5" s="1"/>
  <c r="F117" i="5"/>
  <c r="G117" i="5" s="1"/>
  <c r="F115" i="5"/>
  <c r="G115" i="5" s="1"/>
  <c r="F100" i="5"/>
  <c r="G100" i="5" s="1"/>
  <c r="F98" i="5"/>
  <c r="G98" i="5" s="1"/>
  <c r="F96" i="5"/>
  <c r="G96" i="5" s="1"/>
  <c r="F106" i="5"/>
  <c r="G106" i="5" s="1"/>
  <c r="H106" i="5" s="1"/>
  <c r="F50" i="5"/>
  <c r="G50" i="5" s="1"/>
  <c r="F48" i="5"/>
  <c r="G48" i="5" s="1"/>
  <c r="F46" i="5"/>
  <c r="G46" i="5" s="1"/>
  <c r="F44" i="5"/>
  <c r="G44" i="5" s="1"/>
  <c r="F42" i="5"/>
  <c r="G42" i="5" s="1"/>
  <c r="F40" i="5"/>
  <c r="G40" i="5" s="1"/>
  <c r="F38" i="5"/>
  <c r="G38" i="5" s="1"/>
  <c r="F36" i="5"/>
  <c r="G36" i="5" s="1"/>
  <c r="F34" i="5"/>
  <c r="G34" i="5" s="1"/>
  <c r="F32" i="5"/>
  <c r="G32" i="5" s="1"/>
  <c r="F30" i="5"/>
  <c r="G30" i="5" s="1"/>
  <c r="F28" i="5"/>
  <c r="G28" i="5" s="1"/>
  <c r="F56" i="5"/>
  <c r="F54" i="5"/>
  <c r="F52" i="5"/>
  <c r="G52" i="5" s="1"/>
  <c r="F161" i="5"/>
  <c r="G161" i="5" s="1"/>
  <c r="F159" i="5"/>
  <c r="G159" i="5" s="1"/>
  <c r="F157" i="5"/>
  <c r="G157" i="5" s="1"/>
  <c r="F154" i="5"/>
  <c r="G154" i="5" s="1"/>
  <c r="F151" i="5"/>
  <c r="G152" i="5" s="1"/>
  <c r="F171" i="5"/>
  <c r="G172" i="5" s="1"/>
  <c r="F167" i="5"/>
  <c r="F164" i="5"/>
  <c r="G165" i="5" s="1"/>
  <c r="F179" i="5"/>
  <c r="G179" i="5" s="1"/>
  <c r="F176" i="5"/>
  <c r="G177" i="5" s="1"/>
  <c r="F174" i="5"/>
  <c r="G174" i="5" s="1"/>
  <c r="F188" i="5"/>
  <c r="G189" i="5" s="1"/>
  <c r="F185" i="5"/>
  <c r="G186" i="5" s="1"/>
  <c r="H186" i="5" s="1"/>
  <c r="F182" i="5"/>
  <c r="G183" i="5" s="1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I358" i="4"/>
  <c r="J358" i="4" s="1"/>
  <c r="K44" i="4"/>
  <c r="I294" i="4"/>
  <c r="K294" i="4" s="1"/>
  <c r="I287" i="4"/>
  <c r="K287" i="4" s="1"/>
  <c r="I283" i="4"/>
  <c r="K283" i="4" s="1"/>
  <c r="F294" i="4"/>
  <c r="G296" i="4" s="1"/>
  <c r="F287" i="4"/>
  <c r="G289" i="4" s="1"/>
  <c r="F283" i="4"/>
  <c r="G283" i="4" s="1"/>
  <c r="I353" i="4"/>
  <c r="K353" i="4" s="1"/>
  <c r="I347" i="4"/>
  <c r="K347" i="4" s="1"/>
  <c r="I342" i="4"/>
  <c r="K342" i="4" s="1"/>
  <c r="F353" i="4"/>
  <c r="G355" i="4" s="1"/>
  <c r="F347" i="4"/>
  <c r="G349" i="4" s="1"/>
  <c r="F342" i="4"/>
  <c r="G344" i="4" s="1"/>
  <c r="I323" i="4"/>
  <c r="K323" i="4" s="1"/>
  <c r="I319" i="4"/>
  <c r="K319" i="4" s="1"/>
  <c r="I314" i="4"/>
  <c r="K314" i="4" s="1"/>
  <c r="F323" i="4"/>
  <c r="G325" i="4" s="1"/>
  <c r="F319" i="4"/>
  <c r="G320" i="4" s="1"/>
  <c r="F314" i="4"/>
  <c r="G314" i="4" s="1"/>
  <c r="I310" i="4"/>
  <c r="K310" i="4" s="1"/>
  <c r="I304" i="4"/>
  <c r="K304" i="4" s="1"/>
  <c r="I299" i="4"/>
  <c r="K299" i="4" s="1"/>
  <c r="F310" i="4"/>
  <c r="G311" i="4" s="1"/>
  <c r="F304" i="4"/>
  <c r="G308" i="4" s="1"/>
  <c r="L308" i="4" s="1"/>
  <c r="F299" i="4"/>
  <c r="G302" i="4" s="1"/>
  <c r="I338" i="4"/>
  <c r="K338" i="4" s="1"/>
  <c r="I333" i="4"/>
  <c r="K333" i="4" s="1"/>
  <c r="I328" i="4"/>
  <c r="K328" i="4" s="1"/>
  <c r="F338" i="4"/>
  <c r="G340" i="4" s="1"/>
  <c r="F333" i="4"/>
  <c r="G334" i="4" s="1"/>
  <c r="F328" i="4"/>
  <c r="G329" i="4" s="1"/>
  <c r="I234" i="4"/>
  <c r="K234" i="4" s="1"/>
  <c r="I230" i="4"/>
  <c r="K230" i="4" s="1"/>
  <c r="I223" i="4"/>
  <c r="K223" i="4" s="1"/>
  <c r="F234" i="4"/>
  <c r="G235" i="4" s="1"/>
  <c r="F230" i="4"/>
  <c r="G230" i="4" s="1"/>
  <c r="F223" i="4"/>
  <c r="G225" i="4" s="1"/>
  <c r="L225" i="4" s="1"/>
  <c r="I268" i="4"/>
  <c r="K268" i="4" s="1"/>
  <c r="I266" i="4"/>
  <c r="K266" i="4" s="1"/>
  <c r="I262" i="4"/>
  <c r="K262" i="4" s="1"/>
  <c r="F268" i="4"/>
  <c r="G269" i="4" s="1"/>
  <c r="F266" i="4"/>
  <c r="G266" i="4" s="1"/>
  <c r="F262" i="4"/>
  <c r="G264" i="4" s="1"/>
  <c r="I279" i="4"/>
  <c r="K279" i="4" s="1"/>
  <c r="I276" i="4"/>
  <c r="K276" i="4" s="1"/>
  <c r="I272" i="4"/>
  <c r="K272" i="4" s="1"/>
  <c r="F279" i="4"/>
  <c r="G280" i="4" s="1"/>
  <c r="F276" i="4"/>
  <c r="G277" i="4" s="1"/>
  <c r="F272" i="4"/>
  <c r="G274" i="4" s="1"/>
  <c r="I248" i="4"/>
  <c r="K248" i="4" s="1"/>
  <c r="I244" i="4"/>
  <c r="K244" i="4" s="1"/>
  <c r="I238" i="4"/>
  <c r="K238" i="4" s="1"/>
  <c r="F248" i="4"/>
  <c r="G248" i="4" s="1"/>
  <c r="F244" i="4"/>
  <c r="G246" i="4" s="1"/>
  <c r="F238" i="4"/>
  <c r="G242" i="4" s="1"/>
  <c r="I260" i="4"/>
  <c r="J260" i="4" s="1"/>
  <c r="I255" i="4"/>
  <c r="J255" i="4" s="1"/>
  <c r="I251" i="4"/>
  <c r="J251" i="4" s="1"/>
  <c r="F260" i="4"/>
  <c r="G260" i="4" s="1"/>
  <c r="H260" i="4" s="1"/>
  <c r="F255" i="4"/>
  <c r="G256" i="4" s="1"/>
  <c r="L256" i="4" s="1"/>
  <c r="F251" i="4"/>
  <c r="G253" i="4" s="1"/>
  <c r="F129" i="4"/>
  <c r="G130" i="4" s="1"/>
  <c r="J129" i="4"/>
  <c r="I125" i="4"/>
  <c r="J125" i="4" s="1"/>
  <c r="I121" i="4"/>
  <c r="J121" i="4" s="1"/>
  <c r="F125" i="4"/>
  <c r="G126" i="4" s="1"/>
  <c r="F121" i="4"/>
  <c r="G123" i="4" s="1"/>
  <c r="I119" i="4"/>
  <c r="J119" i="4" s="1"/>
  <c r="I115" i="4"/>
  <c r="J115" i="4" s="1"/>
  <c r="I112" i="4"/>
  <c r="J112" i="4" s="1"/>
  <c r="F119" i="4"/>
  <c r="G119" i="4" s="1"/>
  <c r="F115" i="4"/>
  <c r="G115" i="4" s="1"/>
  <c r="F112" i="4"/>
  <c r="G113" i="4" s="1"/>
  <c r="L113" i="4" s="1"/>
  <c r="I106" i="4"/>
  <c r="J106" i="4" s="1"/>
  <c r="I100" i="4"/>
  <c r="J100" i="4" s="1"/>
  <c r="I95" i="4"/>
  <c r="J95" i="4" s="1"/>
  <c r="F106" i="4"/>
  <c r="G107" i="4" s="1"/>
  <c r="F100" i="4"/>
  <c r="G103" i="4" s="1"/>
  <c r="F95" i="4"/>
  <c r="G98" i="4" s="1"/>
  <c r="L98" i="4" s="1"/>
  <c r="I89" i="4"/>
  <c r="J89" i="4" s="1"/>
  <c r="I85" i="4"/>
  <c r="J85" i="4" s="1"/>
  <c r="I81" i="4"/>
  <c r="J81" i="4" s="1"/>
  <c r="F89" i="4"/>
  <c r="G92" i="4" s="1"/>
  <c r="F85" i="4"/>
  <c r="G86" i="4" s="1"/>
  <c r="F81" i="4"/>
  <c r="G83" i="4" s="1"/>
  <c r="I141" i="4"/>
  <c r="J141" i="4" s="1"/>
  <c r="I137" i="4"/>
  <c r="J137" i="4" s="1"/>
  <c r="I132" i="4"/>
  <c r="J132" i="4" s="1"/>
  <c r="F141" i="4"/>
  <c r="G142" i="4" s="1"/>
  <c r="L142" i="4" s="1"/>
  <c r="F137" i="4"/>
  <c r="G138" i="4" s="1"/>
  <c r="F132" i="4"/>
  <c r="G133" i="4" s="1"/>
  <c r="I394" i="4"/>
  <c r="J394" i="4" s="1"/>
  <c r="I390" i="4"/>
  <c r="J390" i="4" s="1"/>
  <c r="I383" i="4"/>
  <c r="J383" i="4" s="1"/>
  <c r="F394" i="4"/>
  <c r="G396" i="4" s="1"/>
  <c r="F390" i="4"/>
  <c r="G391" i="4" s="1"/>
  <c r="F383" i="4"/>
  <c r="G385" i="4" s="1"/>
  <c r="F358" i="4"/>
  <c r="G361" i="4" s="1"/>
  <c r="L361" i="4" s="1"/>
  <c r="I367" i="4"/>
  <c r="J367" i="4" s="1"/>
  <c r="F367" i="4"/>
  <c r="G370" i="4" s="1"/>
  <c r="I376" i="4"/>
  <c r="J376" i="4" s="1"/>
  <c r="F376" i="4"/>
  <c r="G379" i="4" s="1"/>
  <c r="I409" i="4"/>
  <c r="J409" i="4" s="1"/>
  <c r="I404" i="4"/>
  <c r="J404" i="4" s="1"/>
  <c r="I400" i="4"/>
  <c r="J400" i="4" s="1"/>
  <c r="F409" i="4"/>
  <c r="G410" i="4" s="1"/>
  <c r="F404" i="4"/>
  <c r="G405" i="4" s="1"/>
  <c r="F400" i="4"/>
  <c r="G401" i="4" s="1"/>
  <c r="I424" i="4"/>
  <c r="J424" i="4" s="1"/>
  <c r="I417" i="4"/>
  <c r="J417" i="4" s="1"/>
  <c r="I412" i="4"/>
  <c r="J412" i="4" s="1"/>
  <c r="F424" i="4"/>
  <c r="G426" i="4" s="1"/>
  <c r="F417" i="4"/>
  <c r="G419" i="4" s="1"/>
  <c r="F412" i="4"/>
  <c r="G414" i="4" s="1"/>
  <c r="I447" i="4"/>
  <c r="J447" i="4" s="1"/>
  <c r="I440" i="4"/>
  <c r="J440" i="4" s="1"/>
  <c r="F447" i="4"/>
  <c r="G451" i="4" s="1"/>
  <c r="F440" i="4"/>
  <c r="G441" i="4" s="1"/>
  <c r="I430" i="4"/>
  <c r="J430" i="4" s="1"/>
  <c r="F430" i="4"/>
  <c r="G434" i="4" s="1"/>
  <c r="L434" i="4" s="1"/>
  <c r="I204" i="4"/>
  <c r="J204" i="4" s="1"/>
  <c r="I198" i="4"/>
  <c r="J198" i="4" s="1"/>
  <c r="I190" i="4"/>
  <c r="J190" i="4" s="1"/>
  <c r="F204" i="4"/>
  <c r="G205" i="4" s="1"/>
  <c r="F198" i="4"/>
  <c r="G201" i="4" s="1"/>
  <c r="F190" i="4"/>
  <c r="G192" i="4" s="1"/>
  <c r="I169" i="4"/>
  <c r="J169" i="4" s="1"/>
  <c r="I164" i="4"/>
  <c r="J164" i="4" s="1"/>
  <c r="I160" i="4"/>
  <c r="J160" i="4" s="1"/>
  <c r="F169" i="4"/>
  <c r="G172" i="4" s="1"/>
  <c r="F164" i="4"/>
  <c r="G166" i="4" s="1"/>
  <c r="F160" i="4"/>
  <c r="G161" i="4" s="1"/>
  <c r="I185" i="4"/>
  <c r="J185" i="4" s="1"/>
  <c r="I179" i="4"/>
  <c r="J179" i="4" s="1"/>
  <c r="I174" i="4"/>
  <c r="J174" i="4" s="1"/>
  <c r="F185" i="4"/>
  <c r="G185" i="4" s="1"/>
  <c r="F179" i="4"/>
  <c r="G183" i="4" s="1"/>
  <c r="F174" i="4"/>
  <c r="G177" i="4" s="1"/>
  <c r="I156" i="4"/>
  <c r="J156" i="4" s="1"/>
  <c r="I151" i="4"/>
  <c r="J151" i="4" s="1"/>
  <c r="I146" i="4"/>
  <c r="J146" i="4" s="1"/>
  <c r="F156" i="4"/>
  <c r="G157" i="4" s="1"/>
  <c r="F151" i="4"/>
  <c r="G153" i="4" s="1"/>
  <c r="F146" i="4"/>
  <c r="G148" i="4" s="1"/>
  <c r="I220" i="4"/>
  <c r="J220" i="4" s="1"/>
  <c r="I216" i="4"/>
  <c r="J216" i="4" s="1"/>
  <c r="I211" i="4"/>
  <c r="J211" i="4" s="1"/>
  <c r="F220" i="4"/>
  <c r="G221" i="4" s="1"/>
  <c r="F216" i="4"/>
  <c r="G218" i="4" s="1"/>
  <c r="F211" i="4"/>
  <c r="G211" i="4" s="1"/>
  <c r="I45" i="4"/>
  <c r="J45" i="4" s="1"/>
  <c r="I43" i="4"/>
  <c r="K43" i="4" s="1"/>
  <c r="G45" i="4"/>
  <c r="I76" i="4"/>
  <c r="J76" i="4" s="1"/>
  <c r="I74" i="4"/>
  <c r="J74" i="4" s="1"/>
  <c r="I69" i="4"/>
  <c r="J69" i="4" s="1"/>
  <c r="F76" i="4"/>
  <c r="G77" i="4" s="1"/>
  <c r="L77" i="4" s="1"/>
  <c r="F74" i="4"/>
  <c r="G74" i="4" s="1"/>
  <c r="F69" i="4"/>
  <c r="G69" i="4" s="1"/>
  <c r="I62" i="4"/>
  <c r="J62" i="4" s="1"/>
  <c r="I53" i="4"/>
  <c r="J53" i="4" s="1"/>
  <c r="I47" i="4"/>
  <c r="J47" i="4" s="1"/>
  <c r="F62" i="4"/>
  <c r="G64" i="4" s="1"/>
  <c r="F53" i="4"/>
  <c r="G54" i="4" s="1"/>
  <c r="L54" i="4" s="1"/>
  <c r="F47" i="4"/>
  <c r="G51" i="4" s="1"/>
  <c r="I37" i="4"/>
  <c r="J37" i="4" s="1"/>
  <c r="I32" i="4"/>
  <c r="J32" i="4" s="1"/>
  <c r="I25" i="4"/>
  <c r="J25" i="4" s="1"/>
  <c r="F37" i="4"/>
  <c r="G40" i="4" s="1"/>
  <c r="L40" i="4" s="1"/>
  <c r="F32" i="4"/>
  <c r="G34" i="4" s="1"/>
  <c r="F25" i="4"/>
  <c r="G27" i="4" s="1"/>
  <c r="L27" i="4" s="1"/>
  <c r="I17" i="4"/>
  <c r="J17" i="4" s="1"/>
  <c r="F17" i="4"/>
  <c r="G21" i="4" s="1"/>
  <c r="I10" i="4"/>
  <c r="J10" i="4" s="1"/>
  <c r="F10" i="4"/>
  <c r="G11" i="4" s="1"/>
  <c r="I2" i="4"/>
  <c r="J2" i="4" s="1"/>
  <c r="F2" i="4"/>
  <c r="G4" i="4" s="1"/>
  <c r="G113" i="5" l="1"/>
  <c r="H113" i="5" s="1"/>
  <c r="G167" i="5"/>
  <c r="K169" i="4"/>
  <c r="G291" i="4"/>
  <c r="K125" i="4"/>
  <c r="L177" i="4"/>
  <c r="G348" i="4"/>
  <c r="L348" i="4" s="1"/>
  <c r="K74" i="4"/>
  <c r="G292" i="4"/>
  <c r="L292" i="4" s="1"/>
  <c r="K89" i="4"/>
  <c r="K409" i="4"/>
  <c r="K164" i="4"/>
  <c r="K141" i="4"/>
  <c r="K112" i="4"/>
  <c r="L211" i="4"/>
  <c r="G295" i="4"/>
  <c r="K17" i="4"/>
  <c r="K76" i="4"/>
  <c r="K447" i="4"/>
  <c r="K174" i="4"/>
  <c r="K156" i="4"/>
  <c r="K81" i="4"/>
  <c r="K417" i="4"/>
  <c r="K179" i="4"/>
  <c r="K137" i="4"/>
  <c r="K53" i="4"/>
  <c r="K255" i="4"/>
  <c r="K390" i="4"/>
  <c r="K220" i="4"/>
  <c r="K204" i="4"/>
  <c r="Y164" i="16"/>
  <c r="Y165" i="16" s="1"/>
  <c r="K62" i="4"/>
  <c r="K25" i="4"/>
  <c r="K95" i="4"/>
  <c r="K115" i="4"/>
  <c r="K260" i="4"/>
  <c r="K424" i="4"/>
  <c r="K404" i="4"/>
  <c r="K394" i="4"/>
  <c r="K358" i="4"/>
  <c r="G288" i="4"/>
  <c r="L288" i="4" s="1"/>
  <c r="K2" i="4"/>
  <c r="K32" i="4"/>
  <c r="K45" i="4"/>
  <c r="K100" i="4"/>
  <c r="L119" i="4"/>
  <c r="K430" i="4"/>
  <c r="K400" i="4"/>
  <c r="K376" i="4"/>
  <c r="K211" i="4"/>
  <c r="K190" i="4"/>
  <c r="K146" i="4"/>
  <c r="K119" i="4"/>
  <c r="G294" i="4"/>
  <c r="K47" i="4"/>
  <c r="K10" i="4"/>
  <c r="K37" i="4"/>
  <c r="K69" i="4"/>
  <c r="K85" i="4"/>
  <c r="K106" i="4"/>
  <c r="K251" i="4"/>
  <c r="K440" i="4"/>
  <c r="K412" i="4"/>
  <c r="K383" i="4"/>
  <c r="K367" i="4"/>
  <c r="K216" i="4"/>
  <c r="K198" i="4"/>
  <c r="K185" i="4"/>
  <c r="K160" i="4"/>
  <c r="K151" i="4"/>
  <c r="K132" i="4"/>
  <c r="K121" i="4"/>
  <c r="H16" i="5"/>
  <c r="H4" i="5"/>
  <c r="H22" i="5"/>
  <c r="H58" i="5"/>
  <c r="H10" i="5"/>
  <c r="H66" i="5"/>
  <c r="G80" i="5"/>
  <c r="H76" i="5" s="1"/>
  <c r="H78" i="5"/>
  <c r="H70" i="5"/>
  <c r="H75" i="5" s="1"/>
  <c r="H83" i="5"/>
  <c r="H121" i="5"/>
  <c r="H127" i="5"/>
  <c r="G93" i="5"/>
  <c r="H91" i="5" s="1"/>
  <c r="H95" i="5" s="1"/>
  <c r="G112" i="5"/>
  <c r="H108" i="5" s="1"/>
  <c r="H114" i="5" s="1"/>
  <c r="H115" i="5"/>
  <c r="H96" i="5"/>
  <c r="H46" i="5"/>
  <c r="H40" i="5"/>
  <c r="H34" i="5"/>
  <c r="H28" i="5"/>
  <c r="G56" i="5"/>
  <c r="G54" i="5"/>
  <c r="G162" i="5"/>
  <c r="H159" i="5" s="1"/>
  <c r="G169" i="5"/>
  <c r="H169" i="5" s="1"/>
  <c r="G151" i="5"/>
  <c r="H152" i="5" s="1"/>
  <c r="G176" i="5"/>
  <c r="G164" i="5"/>
  <c r="G168" i="5"/>
  <c r="G171" i="5"/>
  <c r="G180" i="5"/>
  <c r="G182" i="5"/>
  <c r="H182" i="5" s="1"/>
  <c r="G185" i="5"/>
  <c r="G188" i="5"/>
  <c r="L283" i="4"/>
  <c r="G312" i="4"/>
  <c r="G342" i="4"/>
  <c r="G351" i="4"/>
  <c r="G284" i="4"/>
  <c r="G290" i="4"/>
  <c r="G297" i="4"/>
  <c r="G285" i="4"/>
  <c r="L285" i="4" s="1"/>
  <c r="G319" i="4"/>
  <c r="G343" i="4"/>
  <c r="G354" i="4"/>
  <c r="L342" i="4" s="1"/>
  <c r="G287" i="4"/>
  <c r="G321" i="4"/>
  <c r="L314" i="4" s="1"/>
  <c r="G347" i="4"/>
  <c r="G324" i="4"/>
  <c r="G345" i="4"/>
  <c r="G350" i="4"/>
  <c r="G353" i="4"/>
  <c r="G356" i="4"/>
  <c r="G328" i="4"/>
  <c r="G316" i="4"/>
  <c r="G326" i="4"/>
  <c r="G339" i="4"/>
  <c r="G299" i="4"/>
  <c r="G315" i="4"/>
  <c r="G323" i="4"/>
  <c r="G317" i="4"/>
  <c r="G301" i="4"/>
  <c r="G338" i="4"/>
  <c r="G300" i="4"/>
  <c r="G307" i="4"/>
  <c r="G310" i="4"/>
  <c r="G306" i="4"/>
  <c r="L302" i="4" s="1"/>
  <c r="G330" i="4"/>
  <c r="G304" i="4"/>
  <c r="G305" i="4"/>
  <c r="G333" i="4"/>
  <c r="L329" i="4" s="1"/>
  <c r="G331" i="4"/>
  <c r="L331" i="4" s="1"/>
  <c r="G336" i="4"/>
  <c r="G335" i="4"/>
  <c r="G232" i="4"/>
  <c r="G231" i="4"/>
  <c r="L231" i="4" s="1"/>
  <c r="G228" i="4"/>
  <c r="L228" i="4" s="1"/>
  <c r="G224" i="4"/>
  <c r="L224" i="4" s="1"/>
  <c r="G234" i="4"/>
  <c r="G227" i="4"/>
  <c r="G236" i="4"/>
  <c r="G226" i="4"/>
  <c r="G223" i="4"/>
  <c r="G262" i="4"/>
  <c r="L264" i="4"/>
  <c r="G268" i="4"/>
  <c r="G281" i="4"/>
  <c r="L274" i="4" s="1"/>
  <c r="G270" i="4"/>
  <c r="L270" i="4" s="1"/>
  <c r="G245" i="4"/>
  <c r="G263" i="4"/>
  <c r="L263" i="4" s="1"/>
  <c r="G273" i="4"/>
  <c r="L273" i="4" s="1"/>
  <c r="G272" i="4"/>
  <c r="G251" i="4"/>
  <c r="G244" i="4"/>
  <c r="L244" i="4" s="1"/>
  <c r="G279" i="4"/>
  <c r="G249" i="4"/>
  <c r="H248" i="4" s="1"/>
  <c r="G276" i="4"/>
  <c r="H276" i="4" s="1"/>
  <c r="G252" i="4"/>
  <c r="L252" i="4" s="1"/>
  <c r="G241" i="4"/>
  <c r="L241" i="4" s="1"/>
  <c r="G240" i="4"/>
  <c r="L240" i="4" s="1"/>
  <c r="G238" i="4"/>
  <c r="G239" i="4"/>
  <c r="L239" i="4" s="1"/>
  <c r="G255" i="4"/>
  <c r="G258" i="4"/>
  <c r="L258" i="4" s="1"/>
  <c r="G257" i="4"/>
  <c r="L253" i="4" s="1"/>
  <c r="L86" i="4"/>
  <c r="G95" i="4"/>
  <c r="L95" i="4" s="1"/>
  <c r="G112" i="4"/>
  <c r="H112" i="4" s="1"/>
  <c r="G82" i="4"/>
  <c r="G110" i="4"/>
  <c r="G116" i="4"/>
  <c r="L116" i="4" s="1"/>
  <c r="G121" i="4"/>
  <c r="G127" i="4"/>
  <c r="G129" i="4"/>
  <c r="G122" i="4"/>
  <c r="G125" i="4"/>
  <c r="G91" i="4"/>
  <c r="G97" i="4"/>
  <c r="G117" i="4"/>
  <c r="L117" i="4" s="1"/>
  <c r="G108" i="4"/>
  <c r="G134" i="4"/>
  <c r="L134" i="4" s="1"/>
  <c r="G90" i="4"/>
  <c r="L83" i="4" s="1"/>
  <c r="G96" i="4"/>
  <c r="G102" i="4"/>
  <c r="G109" i="4"/>
  <c r="L103" i="4" s="1"/>
  <c r="G100" i="4"/>
  <c r="G101" i="4"/>
  <c r="G89" i="4"/>
  <c r="G104" i="4"/>
  <c r="G106" i="4"/>
  <c r="G85" i="4"/>
  <c r="G93" i="4"/>
  <c r="L93" i="4" s="1"/>
  <c r="G81" i="4"/>
  <c r="G87" i="4"/>
  <c r="G132" i="4"/>
  <c r="G135" i="4"/>
  <c r="L135" i="4" s="1"/>
  <c r="G137" i="4"/>
  <c r="G141" i="4"/>
  <c r="G139" i="4"/>
  <c r="G144" i="4"/>
  <c r="L144" i="4" s="1"/>
  <c r="G143" i="4"/>
  <c r="G395" i="4"/>
  <c r="G398" i="4"/>
  <c r="L385" i="4" s="1"/>
  <c r="G377" i="4"/>
  <c r="G380" i="4"/>
  <c r="L380" i="4" s="1"/>
  <c r="G394" i="4"/>
  <c r="G388" i="4"/>
  <c r="G384" i="4"/>
  <c r="L384" i="4" s="1"/>
  <c r="G424" i="4"/>
  <c r="G387" i="4"/>
  <c r="G390" i="4"/>
  <c r="G427" i="4"/>
  <c r="L427" i="4" s="1"/>
  <c r="G386" i="4"/>
  <c r="G392" i="4"/>
  <c r="G397" i="4"/>
  <c r="G381" i="4"/>
  <c r="L381" i="4" s="1"/>
  <c r="G383" i="4"/>
  <c r="G372" i="4"/>
  <c r="G368" i="4"/>
  <c r="G363" i="4"/>
  <c r="L363" i="4" s="1"/>
  <c r="G400" i="4"/>
  <c r="G376" i="4"/>
  <c r="G378" i="4"/>
  <c r="G373" i="4"/>
  <c r="L373" i="4" s="1"/>
  <c r="G369" i="4"/>
  <c r="G364" i="4"/>
  <c r="G360" i="4"/>
  <c r="L360" i="4" s="1"/>
  <c r="G359" i="4"/>
  <c r="G402" i="4"/>
  <c r="L402" i="4" s="1"/>
  <c r="G367" i="4"/>
  <c r="G371" i="4"/>
  <c r="L371" i="4" s="1"/>
  <c r="G358" i="4"/>
  <c r="G362" i="4"/>
  <c r="L362" i="4" s="1"/>
  <c r="G438" i="4"/>
  <c r="L438" i="4" s="1"/>
  <c r="G450" i="4"/>
  <c r="G413" i="4"/>
  <c r="G409" i="4"/>
  <c r="H409" i="4" s="1"/>
  <c r="G374" i="4"/>
  <c r="G365" i="4"/>
  <c r="G425" i="4"/>
  <c r="L419" i="4" s="1"/>
  <c r="G407" i="4"/>
  <c r="L407" i="4" s="1"/>
  <c r="G420" i="4"/>
  <c r="G406" i="4"/>
  <c r="L401" i="4" s="1"/>
  <c r="G404" i="4"/>
  <c r="G433" i="4"/>
  <c r="G447" i="4"/>
  <c r="G428" i="4"/>
  <c r="L428" i="4" s="1"/>
  <c r="G415" i="4"/>
  <c r="G422" i="4"/>
  <c r="L422" i="4" s="1"/>
  <c r="G418" i="4"/>
  <c r="G437" i="4"/>
  <c r="L437" i="4" s="1"/>
  <c r="G421" i="4"/>
  <c r="L421" i="4" s="1"/>
  <c r="G412" i="4"/>
  <c r="G417" i="4"/>
  <c r="G191" i="4"/>
  <c r="G436" i="4"/>
  <c r="G432" i="4"/>
  <c r="G453" i="4"/>
  <c r="G449" i="4"/>
  <c r="G444" i="4"/>
  <c r="G430" i="4"/>
  <c r="G435" i="4"/>
  <c r="G431" i="4"/>
  <c r="G452" i="4"/>
  <c r="G448" i="4"/>
  <c r="G443" i="4"/>
  <c r="L443" i="4" s="1"/>
  <c r="G440" i="4"/>
  <c r="G442" i="4"/>
  <c r="G445" i="4"/>
  <c r="G193" i="4"/>
  <c r="G195" i="4"/>
  <c r="G208" i="4"/>
  <c r="G206" i="4"/>
  <c r="G190" i="4"/>
  <c r="G204" i="4"/>
  <c r="G200" i="4"/>
  <c r="G171" i="4"/>
  <c r="L161" i="4" s="1"/>
  <c r="G194" i="4"/>
  <c r="G198" i="4"/>
  <c r="G199" i="4"/>
  <c r="G207" i="4"/>
  <c r="G202" i="4"/>
  <c r="G196" i="4"/>
  <c r="L196" i="4" s="1"/>
  <c r="G209" i="4"/>
  <c r="G165" i="4"/>
  <c r="G160" i="4"/>
  <c r="G170" i="4"/>
  <c r="G162" i="4"/>
  <c r="G167" i="4"/>
  <c r="L167" i="4" s="1"/>
  <c r="G169" i="4"/>
  <c r="G164" i="4"/>
  <c r="G188" i="4"/>
  <c r="L188" i="4" s="1"/>
  <c r="G154" i="4"/>
  <c r="L148" i="4" s="1"/>
  <c r="G176" i="4"/>
  <c r="G152" i="4"/>
  <c r="G175" i="4"/>
  <c r="G181" i="4"/>
  <c r="G187" i="4"/>
  <c r="G174" i="4"/>
  <c r="G179" i="4"/>
  <c r="G180" i="4"/>
  <c r="L180" i="4" s="1"/>
  <c r="G186" i="4"/>
  <c r="G182" i="4"/>
  <c r="G216" i="4"/>
  <c r="G147" i="4"/>
  <c r="G217" i="4"/>
  <c r="G146" i="4"/>
  <c r="G151" i="4"/>
  <c r="G156" i="4"/>
  <c r="G149" i="4"/>
  <c r="L149" i="4" s="1"/>
  <c r="G158" i="4"/>
  <c r="L158" i="4" s="1"/>
  <c r="G214" i="4"/>
  <c r="G213" i="4"/>
  <c r="G220" i="4"/>
  <c r="H220" i="4" s="1"/>
  <c r="G212" i="4"/>
  <c r="L212" i="4" s="1"/>
  <c r="G76" i="4"/>
  <c r="G47" i="4"/>
  <c r="G72" i="4"/>
  <c r="L72" i="4" s="1"/>
  <c r="G50" i="4"/>
  <c r="G71" i="4"/>
  <c r="L71" i="4" s="1"/>
  <c r="G79" i="4"/>
  <c r="L69" i="4" s="1"/>
  <c r="G49" i="4"/>
  <c r="G70" i="4"/>
  <c r="G78" i="4"/>
  <c r="L78" i="4" s="1"/>
  <c r="G48" i="4"/>
  <c r="G53" i="4"/>
  <c r="G57" i="4"/>
  <c r="L57" i="4" s="1"/>
  <c r="G67" i="4"/>
  <c r="G63" i="4"/>
  <c r="G60" i="4"/>
  <c r="G56" i="4"/>
  <c r="G66" i="4"/>
  <c r="G59" i="4"/>
  <c r="G55" i="4"/>
  <c r="G65" i="4"/>
  <c r="G58" i="4"/>
  <c r="G62" i="4"/>
  <c r="G23" i="4"/>
  <c r="G7" i="4"/>
  <c r="G3" i="4"/>
  <c r="G2" i="4"/>
  <c r="G14" i="4"/>
  <c r="G17" i="4"/>
  <c r="G20" i="4"/>
  <c r="G30" i="4"/>
  <c r="G26" i="4"/>
  <c r="G33" i="4"/>
  <c r="G39" i="4"/>
  <c r="L39" i="4" s="1"/>
  <c r="G13" i="4"/>
  <c r="G19" i="4"/>
  <c r="G29" i="4"/>
  <c r="L29" i="4" s="1"/>
  <c r="G32" i="4"/>
  <c r="G37" i="4"/>
  <c r="G38" i="4"/>
  <c r="G5" i="4"/>
  <c r="L5" i="4" s="1"/>
  <c r="G10" i="4"/>
  <c r="G12" i="4"/>
  <c r="G22" i="4"/>
  <c r="G18" i="4"/>
  <c r="L4" i="4" s="1"/>
  <c r="G28" i="4"/>
  <c r="G35" i="4"/>
  <c r="G41" i="4"/>
  <c r="G6" i="4"/>
  <c r="L6" i="4" s="1"/>
  <c r="G8" i="4"/>
  <c r="G15" i="4"/>
  <c r="G25" i="4"/>
  <c r="Y593" i="1"/>
  <c r="H165" i="5" l="1"/>
  <c r="H157" i="5"/>
  <c r="H160" i="5" s="1"/>
  <c r="H79" i="5"/>
  <c r="H177" i="5"/>
  <c r="H174" i="5"/>
  <c r="H319" i="4"/>
  <c r="L315" i="4"/>
  <c r="L51" i="4"/>
  <c r="L147" i="4"/>
  <c r="L344" i="4"/>
  <c r="L47" i="4"/>
  <c r="H323" i="4"/>
  <c r="L60" i="4"/>
  <c r="L49" i="4"/>
  <c r="L299" i="4"/>
  <c r="H294" i="4"/>
  <c r="L176" i="4"/>
  <c r="L48" i="4"/>
  <c r="L213" i="4"/>
  <c r="L343" i="4"/>
  <c r="L290" i="4"/>
  <c r="Y166" i="16"/>
  <c r="L214" i="4"/>
  <c r="L175" i="4"/>
  <c r="L345" i="4"/>
  <c r="L70" i="4"/>
  <c r="L79" i="4" s="1"/>
  <c r="L50" i="4"/>
  <c r="L146" i="4"/>
  <c r="L174" i="4"/>
  <c r="H338" i="4"/>
  <c r="H54" i="5"/>
  <c r="H52" i="5"/>
  <c r="H55" i="5" s="1"/>
  <c r="H151" i="5"/>
  <c r="H153" i="5" s="1"/>
  <c r="H183" i="5"/>
  <c r="H164" i="5"/>
  <c r="H170" i="5" s="1"/>
  <c r="H279" i="4"/>
  <c r="H310" i="4"/>
  <c r="L284" i="4"/>
  <c r="H283" i="4"/>
  <c r="H287" i="4"/>
  <c r="L317" i="4"/>
  <c r="H353" i="4"/>
  <c r="H347" i="4"/>
  <c r="L316" i="4"/>
  <c r="H342" i="4"/>
  <c r="H328" i="4"/>
  <c r="H299" i="4"/>
  <c r="L328" i="4"/>
  <c r="H314" i="4"/>
  <c r="H304" i="4"/>
  <c r="H333" i="4"/>
  <c r="L330" i="4"/>
  <c r="L301" i="4"/>
  <c r="L300" i="4"/>
  <c r="L309" i="4" s="1"/>
  <c r="H230" i="4"/>
  <c r="H234" i="4"/>
  <c r="H268" i="4"/>
  <c r="L227" i="4"/>
  <c r="H223" i="4"/>
  <c r="L223" i="4"/>
  <c r="H262" i="4"/>
  <c r="L226" i="4"/>
  <c r="L112" i="4"/>
  <c r="L118" i="4" s="1"/>
  <c r="H272" i="4"/>
  <c r="L262" i="4"/>
  <c r="L271" i="4" s="1"/>
  <c r="H251" i="4"/>
  <c r="L242" i="4"/>
  <c r="H244" i="4"/>
  <c r="L272" i="4"/>
  <c r="L275" i="4" s="1"/>
  <c r="H255" i="4"/>
  <c r="L238" i="4"/>
  <c r="L245" i="4" s="1"/>
  <c r="H238" i="4"/>
  <c r="L104" i="4"/>
  <c r="L122" i="4"/>
  <c r="L251" i="4"/>
  <c r="L259" i="4" s="1"/>
  <c r="L82" i="4"/>
  <c r="H125" i="4"/>
  <c r="L123" i="4"/>
  <c r="L121" i="4"/>
  <c r="L124" i="4" s="1"/>
  <c r="H121" i="4"/>
  <c r="L97" i="4"/>
  <c r="L195" i="4"/>
  <c r="H106" i="4"/>
  <c r="H115" i="4"/>
  <c r="H95" i="4"/>
  <c r="L96" i="4"/>
  <c r="H417" i="4"/>
  <c r="L100" i="4"/>
  <c r="H100" i="4"/>
  <c r="L191" i="4"/>
  <c r="L132" i="4"/>
  <c r="H85" i="4"/>
  <c r="L81" i="4"/>
  <c r="H81" i="4"/>
  <c r="H89" i="4"/>
  <c r="H137" i="4"/>
  <c r="H132" i="4"/>
  <c r="H141" i="4"/>
  <c r="L133" i="4"/>
  <c r="H394" i="4"/>
  <c r="L388" i="4"/>
  <c r="L413" i="4"/>
  <c r="L433" i="4"/>
  <c r="L364" i="4"/>
  <c r="H376" i="4"/>
  <c r="L386" i="4"/>
  <c r="L359" i="4"/>
  <c r="L415" i="4"/>
  <c r="H390" i="4"/>
  <c r="L383" i="4"/>
  <c r="H383" i="4"/>
  <c r="L387" i="4"/>
  <c r="H400" i="4"/>
  <c r="H424" i="4"/>
  <c r="H358" i="4"/>
  <c r="L358" i="4"/>
  <c r="L365" i="4"/>
  <c r="H367" i="4"/>
  <c r="L367" i="4"/>
  <c r="L372" i="4"/>
  <c r="H404" i="4"/>
  <c r="L400" i="4"/>
  <c r="L408" i="4" s="1"/>
  <c r="L412" i="4"/>
  <c r="H412" i="4"/>
  <c r="H447" i="4"/>
  <c r="L194" i="4"/>
  <c r="L414" i="4"/>
  <c r="L436" i="4"/>
  <c r="H440" i="4"/>
  <c r="L431" i="4"/>
  <c r="L190" i="4"/>
  <c r="L435" i="4"/>
  <c r="L430" i="4"/>
  <c r="H430" i="4"/>
  <c r="L432" i="4"/>
  <c r="L193" i="4"/>
  <c r="L192" i="4"/>
  <c r="H204" i="4"/>
  <c r="H164" i="4"/>
  <c r="H190" i="4"/>
  <c r="H185" i="4"/>
  <c r="H198" i="4"/>
  <c r="L162" i="4"/>
  <c r="H169" i="4"/>
  <c r="L160" i="4"/>
  <c r="H160" i="4"/>
  <c r="H151" i="4"/>
  <c r="H216" i="4"/>
  <c r="H211" i="4"/>
  <c r="H174" i="4"/>
  <c r="H179" i="4"/>
  <c r="H146" i="4"/>
  <c r="H156" i="4"/>
  <c r="H69" i="4"/>
  <c r="H62" i="4"/>
  <c r="H76" i="4"/>
  <c r="H47" i="4"/>
  <c r="L8" i="4"/>
  <c r="L28" i="4"/>
  <c r="H53" i="4"/>
  <c r="L15" i="4"/>
  <c r="H37" i="4"/>
  <c r="L30" i="4"/>
  <c r="L2" i="4"/>
  <c r="H2" i="4"/>
  <c r="H10" i="4"/>
  <c r="H32" i="4"/>
  <c r="L3" i="4"/>
  <c r="H17" i="4"/>
  <c r="L7" i="4"/>
  <c r="L25" i="4"/>
  <c r="H25" i="4"/>
  <c r="L26" i="4"/>
  <c r="BB32" i="2"/>
  <c r="BB31" i="2"/>
  <c r="BB30" i="2"/>
  <c r="BB29" i="2"/>
  <c r="BB28" i="2"/>
  <c r="BB27" i="2"/>
  <c r="BB26" i="2"/>
  <c r="BB25" i="2"/>
  <c r="BB24" i="2"/>
  <c r="BB23" i="2"/>
  <c r="BB22" i="2"/>
  <c r="BB21" i="2"/>
  <c r="BB20" i="2"/>
  <c r="BB19" i="2"/>
  <c r="BB18" i="2"/>
  <c r="BB17" i="2"/>
  <c r="BB16" i="2"/>
  <c r="BB15" i="2"/>
  <c r="BB14" i="2"/>
  <c r="BB13" i="2"/>
  <c r="BB12" i="2"/>
  <c r="BB11" i="2"/>
  <c r="BB10" i="2"/>
  <c r="BB9" i="2"/>
  <c r="BB8" i="2"/>
  <c r="BB7" i="2"/>
  <c r="BB6" i="2"/>
  <c r="BB5" i="2"/>
  <c r="BB4" i="2"/>
  <c r="BB3" i="2"/>
  <c r="H178" i="5" l="1"/>
  <c r="H187" i="5" s="1"/>
  <c r="L349" i="4"/>
  <c r="L293" i="4"/>
  <c r="L318" i="4"/>
  <c r="L389" i="4"/>
  <c r="L197" i="4"/>
  <c r="L159" i="4"/>
  <c r="L61" i="4"/>
  <c r="L189" i="4"/>
  <c r="L444" i="4"/>
  <c r="L232" i="4"/>
  <c r="L215" i="4"/>
  <c r="L94" i="4"/>
  <c r="L332" i="4"/>
  <c r="L145" i="4"/>
  <c r="L105" i="4"/>
  <c r="L382" i="4"/>
  <c r="L429" i="4"/>
  <c r="L168" i="4"/>
  <c r="L16" i="4"/>
  <c r="L4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1" authorId="0" shapeId="0" xr:uid="{78F0FF4B-D7BE-4445-A4B8-A5E16D17DFC8}">
      <text>
        <r>
          <rPr>
            <sz val="9"/>
            <color indexed="81"/>
            <rFont val="Tahoma"/>
            <family val="2"/>
          </rPr>
          <t xml:space="preserve">Solo en Q. ilex se diferenciaron hojas jóvenes y hojas viejas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" authorId="0" shapeId="0" xr:uid="{C69064AB-F3B4-4E5B-B9E9-991C3A48114F}">
      <text>
        <r>
          <rPr>
            <b/>
            <sz val="9"/>
            <color indexed="81"/>
            <rFont val="Tahoma"/>
            <family val="2"/>
          </rPr>
          <t xml:space="preserve">Nuevo: Cuando el número de encinas presentes en la parcela es inferior a 5, se incluye árboles nuevos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<sst xmlns="http://schemas.openxmlformats.org/spreadsheetml/2006/main" count="10945" uniqueCount="414">
  <si>
    <t>Provincia</t>
  </si>
  <si>
    <t>Parcela</t>
  </si>
  <si>
    <t>Especie</t>
  </si>
  <si>
    <t>Abreviatura</t>
  </si>
  <si>
    <t>Individuo</t>
  </si>
  <si>
    <t>Grosor 1 hoja(µm)</t>
  </si>
  <si>
    <t>Grosor 2 hoja(µm)</t>
  </si>
  <si>
    <t>Grosor 3 hoja(µm)</t>
  </si>
  <si>
    <t>Grosor 4 hoja(µm)</t>
  </si>
  <si>
    <t>Grosor 5 hoja(µm)</t>
  </si>
  <si>
    <t>P seco hojas (g)</t>
  </si>
  <si>
    <t>P seco peciolos (g)</t>
  </si>
  <si>
    <t>Nº peciolos</t>
  </si>
  <si>
    <t>Peso seco tallos (g)</t>
  </si>
  <si>
    <t>Comentarios</t>
  </si>
  <si>
    <t>Área foliar (cm2)</t>
  </si>
  <si>
    <t>Nº de hojas</t>
  </si>
  <si>
    <t>LMA (g/m2)</t>
  </si>
  <si>
    <t>Densidad de la hoja (g/cm-3)</t>
  </si>
  <si>
    <t>Tamaño medio hojas (cm2)</t>
  </si>
  <si>
    <t>Contenido materia seca tallo (%)</t>
  </si>
  <si>
    <t>Volumen tallo (cm3)</t>
  </si>
  <si>
    <t>Densidad (g/cm3)</t>
  </si>
  <si>
    <t>PPplot</t>
  </si>
  <si>
    <t>PETplot</t>
  </si>
  <si>
    <t>AI</t>
  </si>
  <si>
    <t>Cádiz</t>
  </si>
  <si>
    <t>Cistus albidus</t>
  </si>
  <si>
    <t>Cial</t>
  </si>
  <si>
    <t>Viejas</t>
  </si>
  <si>
    <t>Jovenes</t>
  </si>
  <si>
    <t>Phlomis purpurea</t>
  </si>
  <si>
    <t>Phpu</t>
  </si>
  <si>
    <t>Quercus ilex</t>
  </si>
  <si>
    <t>Quil</t>
  </si>
  <si>
    <t>Ulex</t>
  </si>
  <si>
    <t>Ul</t>
  </si>
  <si>
    <t>Genista hirsuta</t>
  </si>
  <si>
    <t>Gehi</t>
  </si>
  <si>
    <t>Pistacia lentiscus</t>
  </si>
  <si>
    <t>Pile</t>
  </si>
  <si>
    <t>Smilax aspera</t>
  </si>
  <si>
    <t>Smas</t>
  </si>
  <si>
    <t>Crataegus monogyna</t>
  </si>
  <si>
    <t>Crmo</t>
  </si>
  <si>
    <t>Daphne gnidium</t>
  </si>
  <si>
    <t>Dagn</t>
  </si>
  <si>
    <t>Osyris alba</t>
  </si>
  <si>
    <t>Osal</t>
  </si>
  <si>
    <t>Phillyrea latifolia</t>
  </si>
  <si>
    <t>Phla</t>
  </si>
  <si>
    <t>Quercus coccifera</t>
  </si>
  <si>
    <t>Quco</t>
  </si>
  <si>
    <t>Rhamnus lycioides</t>
  </si>
  <si>
    <t>Rhly</t>
  </si>
  <si>
    <t>Córdoba</t>
  </si>
  <si>
    <t>Cistus monspeliensis</t>
  </si>
  <si>
    <t>Cimo</t>
  </si>
  <si>
    <t>Cila</t>
  </si>
  <si>
    <t>Cistus salvifolius</t>
  </si>
  <si>
    <t>Cisa</t>
  </si>
  <si>
    <t>Lavandula stoechas</t>
  </si>
  <si>
    <t>Last</t>
  </si>
  <si>
    <t>Olea europaea</t>
  </si>
  <si>
    <t>Oleu</t>
  </si>
  <si>
    <t>Asparagus acutifolius</t>
  </si>
  <si>
    <t>Asac</t>
  </si>
  <si>
    <t>Pistacia terebinthus</t>
  </si>
  <si>
    <t>Pite</t>
  </si>
  <si>
    <t>Galicia</t>
  </si>
  <si>
    <t>Calluna vulgaris</t>
  </si>
  <si>
    <t>Cavu</t>
  </si>
  <si>
    <t>Cytisus</t>
  </si>
  <si>
    <t>Cy</t>
  </si>
  <si>
    <t>Daboecia cantabrica</t>
  </si>
  <si>
    <t>Daca</t>
  </si>
  <si>
    <t>Erica arborea</t>
  </si>
  <si>
    <t>Erar</t>
  </si>
  <si>
    <t>Erica cinerea</t>
  </si>
  <si>
    <t>Erci</t>
  </si>
  <si>
    <t>Hedera helix</t>
  </si>
  <si>
    <t>Hehe</t>
  </si>
  <si>
    <t>Quercus robur</t>
  </si>
  <si>
    <t>Quro</t>
  </si>
  <si>
    <t>Rubus ulmifolius</t>
  </si>
  <si>
    <t>Ruul</t>
  </si>
  <si>
    <t>Arbutus unedo</t>
  </si>
  <si>
    <t>Arun</t>
  </si>
  <si>
    <t>Matorral</t>
  </si>
  <si>
    <t>Chamaespartium tridentatum</t>
  </si>
  <si>
    <t>Chtr</t>
  </si>
  <si>
    <t>viejas</t>
  </si>
  <si>
    <t>Halimium ocymoides</t>
  </si>
  <si>
    <t>Haoc</t>
  </si>
  <si>
    <t>Madroño</t>
  </si>
  <si>
    <t>Ma</t>
  </si>
  <si>
    <t>Oxalis</t>
  </si>
  <si>
    <t>Ox</t>
  </si>
  <si>
    <t>Phillyrea angustifolia</t>
  </si>
  <si>
    <t>Phan</t>
  </si>
  <si>
    <t>7/4/7/8</t>
  </si>
  <si>
    <t>3/5/3/5</t>
  </si>
  <si>
    <t>7/7/6/9</t>
  </si>
  <si>
    <t>7/6/5/4</t>
  </si>
  <si>
    <t>Ruscus aculeatus</t>
  </si>
  <si>
    <t>Ruac</t>
  </si>
  <si>
    <t>Arbolito</t>
  </si>
  <si>
    <t>Ar</t>
  </si>
  <si>
    <t>Desconocida</t>
  </si>
  <si>
    <t>De</t>
  </si>
  <si>
    <t>9/9/9/9</t>
  </si>
  <si>
    <t>9/9/9/9/7</t>
  </si>
  <si>
    <t>9/9/8/8</t>
  </si>
  <si>
    <t>Fraxinus angustifolia</t>
  </si>
  <si>
    <t>Fran</t>
  </si>
  <si>
    <t>Origanum vulgare</t>
  </si>
  <si>
    <t>Orvu</t>
  </si>
  <si>
    <t>solo se cogio el foliolo cedntral y no se cogieron peciolos</t>
  </si>
  <si>
    <t>Pinus pinaster</t>
  </si>
  <si>
    <t>Pipi</t>
  </si>
  <si>
    <t>Sevilla</t>
  </si>
  <si>
    <t>Adenocarpus telonensis</t>
  </si>
  <si>
    <t>Adte</t>
  </si>
  <si>
    <t>Helichrysum italicum</t>
  </si>
  <si>
    <t>Heit</t>
  </si>
  <si>
    <t>Phaganlon saxatile</t>
  </si>
  <si>
    <t>Phsa</t>
  </si>
  <si>
    <t>Thymus mastichina</t>
  </si>
  <si>
    <t>Thma</t>
  </si>
  <si>
    <t>Cistus crispus</t>
  </si>
  <si>
    <t>Cicr</t>
  </si>
  <si>
    <t>Toledo</t>
  </si>
  <si>
    <t>Halimium spp.</t>
  </si>
  <si>
    <t>Hasp</t>
  </si>
  <si>
    <t>Juniperus</t>
  </si>
  <si>
    <t>Ju</t>
  </si>
  <si>
    <t>Cistus ladanifer</t>
  </si>
  <si>
    <t>Rosmarinus officinalis</t>
  </si>
  <si>
    <t>Roof</t>
  </si>
  <si>
    <t>Quercus suber</t>
  </si>
  <si>
    <t>Qusu</t>
  </si>
  <si>
    <t>Arbolado</t>
  </si>
  <si>
    <t>Jazminum fruticans</t>
  </si>
  <si>
    <t>Jafr</t>
  </si>
  <si>
    <t>Zamora</t>
  </si>
  <si>
    <t>Cistus laurifolius</t>
  </si>
  <si>
    <t>Cilau</t>
  </si>
  <si>
    <t>Quercus pyrenaica</t>
  </si>
  <si>
    <t>Qupy</t>
  </si>
  <si>
    <t>cistus laurifolius</t>
  </si>
  <si>
    <t>Phagnalon saxatile</t>
  </si>
  <si>
    <t>Sumatorio</t>
  </si>
  <si>
    <t>NOTA: están incluidos arbutus unedo y madroño. De quercus ilex solo esta metida esa y no se han introducido encinas jovenes o viejas, por tanto las parcelas que no tienen q.ilex como matorral no lo tienen incluido.</t>
  </si>
  <si>
    <t>Orden IFN3</t>
  </si>
  <si>
    <t>Año IFN3</t>
  </si>
  <si>
    <t>Orden IFN4</t>
  </si>
  <si>
    <t>Año IFN4</t>
  </si>
  <si>
    <t>Perim IFN (cm)</t>
  </si>
  <si>
    <t>Ht IFN (m)</t>
  </si>
  <si>
    <t>Perim (cm)</t>
  </si>
  <si>
    <t>Ht (m)</t>
  </si>
  <si>
    <t>Defoliación (%)</t>
  </si>
  <si>
    <t>Observaciones</t>
  </si>
  <si>
    <t>Grosor medio hoja joven µm</t>
  </si>
  <si>
    <t>LMA joven(g/m2)</t>
  </si>
  <si>
    <t>Densidad de la hoja joven (g/cm-3)</t>
  </si>
  <si>
    <t>Tamaño medio hojas joven (cm2)</t>
  </si>
  <si>
    <t>Grosor medio hoja vieja (µm)</t>
  </si>
  <si>
    <t>LMA vieja(g/m2)</t>
  </si>
  <si>
    <t>Densidad de la hoja vieja (g/cm-3)</t>
  </si>
  <si>
    <t>Tamaño medio hojas vieja (cm2)</t>
  </si>
  <si>
    <t>Contenido materia seca tallo vieja (%)</t>
  </si>
  <si>
    <t>Q. ilex</t>
  </si>
  <si>
    <t>Muerto</t>
  </si>
  <si>
    <t>38+45</t>
  </si>
  <si>
    <t>2 pies</t>
  </si>
  <si>
    <t>Cortado</t>
  </si>
  <si>
    <t>Q. faginea</t>
  </si>
  <si>
    <t>En mal estado, 70% copa muerta</t>
  </si>
  <si>
    <t>Nuevo</t>
  </si>
  <si>
    <t>Q. suber</t>
  </si>
  <si>
    <t>98% copa muerta</t>
  </si>
  <si>
    <t>C. siliqua</t>
  </si>
  <si>
    <t>30% copa muerta</t>
  </si>
  <si>
    <t>Encina desaparecida por camino de tierra</t>
  </si>
  <si>
    <t>56+61</t>
  </si>
  <si>
    <t>Juniperus o.</t>
  </si>
  <si>
    <t>60+37</t>
  </si>
  <si>
    <t>No encontrado</t>
  </si>
  <si>
    <t>Desaparecido</t>
  </si>
  <si>
    <t>Q. pyrenaica</t>
  </si>
  <si>
    <t>90% copa muerta, casi muerto</t>
  </si>
  <si>
    <t>Ourense</t>
  </si>
  <si>
    <t>F. angustifolia</t>
  </si>
  <si>
    <t>Perdido hoja caduca</t>
  </si>
  <si>
    <t>P. pinaster</t>
  </si>
  <si>
    <t>40% copa muerta</t>
  </si>
  <si>
    <t>Lugo</t>
  </si>
  <si>
    <t>40-45</t>
  </si>
  <si>
    <t>Q. robur</t>
  </si>
  <si>
    <t>Transecto</t>
  </si>
  <si>
    <t>Distancia (cm)</t>
  </si>
  <si>
    <t>Acebuche</t>
  </si>
  <si>
    <t>Lavandula</t>
  </si>
  <si>
    <t>Suelo desnudo</t>
  </si>
  <si>
    <t>Cistus salviifolius</t>
  </si>
  <si>
    <t>Asparagus</t>
  </si>
  <si>
    <t>Q. coccifera</t>
  </si>
  <si>
    <t>Rhamnus</t>
  </si>
  <si>
    <t>Olea</t>
  </si>
  <si>
    <t>Thimus mastichina</t>
  </si>
  <si>
    <t>Helichrysum</t>
  </si>
  <si>
    <t>Genista</t>
  </si>
  <si>
    <t>S. aspera</t>
  </si>
  <si>
    <t>Osirys</t>
  </si>
  <si>
    <t>P. latifolia</t>
  </si>
  <si>
    <t>Jasminum</t>
  </si>
  <si>
    <t>Juniperus u.</t>
  </si>
  <si>
    <t>Thymus</t>
  </si>
  <si>
    <t xml:space="preserve">Juniperus </t>
  </si>
  <si>
    <t>Halimium</t>
  </si>
  <si>
    <t xml:space="preserve">Halimium </t>
  </si>
  <si>
    <t>Cytisus e.</t>
  </si>
  <si>
    <t>Ruscus</t>
  </si>
  <si>
    <t>Origanum</t>
  </si>
  <si>
    <t>Rubus</t>
  </si>
  <si>
    <t>Hedera</t>
  </si>
  <si>
    <t>Halimium a.</t>
  </si>
  <si>
    <t>Castanea sativa</t>
  </si>
  <si>
    <t>Profundidad 1 (cm)</t>
  </si>
  <si>
    <t>Profundidad 2 (cm)</t>
  </si>
  <si>
    <t>Profundidad 3 (cm)</t>
  </si>
  <si>
    <t>Profundidad 4 (cm)</t>
  </si>
  <si>
    <t>Profundidad 5 (cm)</t>
  </si>
  <si>
    <t>Punto</t>
  </si>
  <si>
    <t>Cuadrante</t>
  </si>
  <si>
    <t>Distancia (m)</t>
  </si>
  <si>
    <t>Perimetro (cm)</t>
  </si>
  <si>
    <t>Olea e.</t>
  </si>
  <si>
    <t>P. terebinthus</t>
  </si>
  <si>
    <t>30+24</t>
  </si>
  <si>
    <t>47+38</t>
  </si>
  <si>
    <t>18+15+23</t>
  </si>
  <si>
    <t>25+19</t>
  </si>
  <si>
    <t>55+60</t>
  </si>
  <si>
    <t>52+62+30</t>
  </si>
  <si>
    <t>*Q. suber</t>
  </si>
  <si>
    <t>10+17</t>
  </si>
  <si>
    <t>21+25</t>
  </si>
  <si>
    <t>12+14</t>
  </si>
  <si>
    <t>17+23+13</t>
  </si>
  <si>
    <t>100+93</t>
  </si>
  <si>
    <t>92+102</t>
  </si>
  <si>
    <t>C. monogyna</t>
  </si>
  <si>
    <t>68+32</t>
  </si>
  <si>
    <t>50+32</t>
  </si>
  <si>
    <t>30+47</t>
  </si>
  <si>
    <t>28+29</t>
  </si>
  <si>
    <t>R. alaternus</t>
  </si>
  <si>
    <t>18+14</t>
  </si>
  <si>
    <t>17+19</t>
  </si>
  <si>
    <t>Juniperus oxycedrus</t>
  </si>
  <si>
    <t>Acer monspeliensis</t>
  </si>
  <si>
    <t>41+50+57</t>
  </si>
  <si>
    <t>71+34</t>
  </si>
  <si>
    <t>50+40</t>
  </si>
  <si>
    <t>23+25+48</t>
  </si>
  <si>
    <t>51+60+53</t>
  </si>
  <si>
    <t>44+38</t>
  </si>
  <si>
    <t>73+89</t>
  </si>
  <si>
    <t>37+31+29</t>
  </si>
  <si>
    <t>79.5+55.4+16.2</t>
  </si>
  <si>
    <t>24+33</t>
  </si>
  <si>
    <t>40+30</t>
  </si>
  <si>
    <t>46+30</t>
  </si>
  <si>
    <t>44+26</t>
  </si>
  <si>
    <t>20+24+32</t>
  </si>
  <si>
    <t>42+44+46</t>
  </si>
  <si>
    <t>55+46</t>
  </si>
  <si>
    <t>33+34</t>
  </si>
  <si>
    <t>40+42+50</t>
  </si>
  <si>
    <t>55+53+55</t>
  </si>
  <si>
    <t>25+27</t>
  </si>
  <si>
    <t>83+66</t>
  </si>
  <si>
    <t>13+14</t>
  </si>
  <si>
    <t>45+48</t>
  </si>
  <si>
    <t>19+16</t>
  </si>
  <si>
    <t>65+38</t>
  </si>
  <si>
    <t>47+40</t>
  </si>
  <si>
    <t>60+53</t>
  </si>
  <si>
    <t>Betula</t>
  </si>
  <si>
    <t>Fcc</t>
  </si>
  <si>
    <t>Hm</t>
  </si>
  <si>
    <t>Otras papilionoideas altas</t>
  </si>
  <si>
    <t>Lavandula spp.</t>
  </si>
  <si>
    <t>Thymus spp.</t>
  </si>
  <si>
    <t>Ulex spp.</t>
  </si>
  <si>
    <t>Phillyrea angusti</t>
  </si>
  <si>
    <t>Helichrysum stoechas</t>
  </si>
  <si>
    <t>Asparagus spp.</t>
  </si>
  <si>
    <t>Phlomis spp.</t>
  </si>
  <si>
    <t>Cistus populifolius</t>
  </si>
  <si>
    <t>Adenocarpus</t>
  </si>
  <si>
    <t>Ulex parviflorus</t>
  </si>
  <si>
    <t>Viburnum spp.</t>
  </si>
  <si>
    <t>Clematis spp.</t>
  </si>
  <si>
    <t>Lonicera spp.</t>
  </si>
  <si>
    <t>Retama spp.</t>
  </si>
  <si>
    <t>Rhamnus oleoides</t>
  </si>
  <si>
    <t>Cytisus spp.</t>
  </si>
  <si>
    <t>C. ladanifer</t>
  </si>
  <si>
    <t>Erica spp.</t>
  </si>
  <si>
    <t>Daphne spp.</t>
  </si>
  <si>
    <t>Phillyerea angustifolia</t>
  </si>
  <si>
    <t>Santolina rosmarinifolia</t>
  </si>
  <si>
    <t>Genista spp.</t>
  </si>
  <si>
    <t>Erica australis</t>
  </si>
  <si>
    <t>Lavandula spp</t>
  </si>
  <si>
    <t>Daphne spp</t>
  </si>
  <si>
    <t>Rosa spp</t>
  </si>
  <si>
    <t>Genista spp</t>
  </si>
  <si>
    <t>Adenocarpus decorticans</t>
  </si>
  <si>
    <t>Cytisus striatus</t>
  </si>
  <si>
    <t>Cistus saviifolius</t>
  </si>
  <si>
    <t>Cytisus spp</t>
  </si>
  <si>
    <t>Cistus spp</t>
  </si>
  <si>
    <t>Ulex spp</t>
  </si>
  <si>
    <t>Cytisus scoparius</t>
  </si>
  <si>
    <t>Halimium spp</t>
  </si>
  <si>
    <t>Pterospartum tridentatum</t>
  </si>
  <si>
    <t>Cistus psilosepalus</t>
  </si>
  <si>
    <t>Rubus spp</t>
  </si>
  <si>
    <t>Adenocarpus spp.</t>
  </si>
  <si>
    <t>Retama spp</t>
  </si>
  <si>
    <t>Peso fresco tallo (g)</t>
  </si>
  <si>
    <t>Grosor medio hoja (µm)</t>
  </si>
  <si>
    <t>Quil_mat</t>
  </si>
  <si>
    <t>Arun_mat</t>
  </si>
  <si>
    <t>Suma matorral (cm)</t>
  </si>
  <si>
    <t>Abundancia relativa</t>
  </si>
  <si>
    <t>Comprobación</t>
  </si>
  <si>
    <t>Abundancia suelo desnudo</t>
  </si>
  <si>
    <t>Abundancia total matorral</t>
  </si>
  <si>
    <t>falta suelo</t>
  </si>
  <si>
    <t>1-</t>
  </si>
  <si>
    <t>Abundancia matorral</t>
  </si>
  <si>
    <t>Abundancia</t>
  </si>
  <si>
    <t>Suma arbolado</t>
  </si>
  <si>
    <t>Quil_arb_jo</t>
  </si>
  <si>
    <t>Quil_arb_vi</t>
  </si>
  <si>
    <t xml:space="preserve">110085  </t>
  </si>
  <si>
    <t xml:space="preserve">110094  </t>
  </si>
  <si>
    <t xml:space="preserve">110158  </t>
  </si>
  <si>
    <t xml:space="preserve">110160  </t>
  </si>
  <si>
    <t xml:space="preserve">110397  </t>
  </si>
  <si>
    <t xml:space="preserve">140933  </t>
  </si>
  <si>
    <t xml:space="preserve">141353  </t>
  </si>
  <si>
    <t xml:space="preserve">141364  </t>
  </si>
  <si>
    <t xml:space="preserve">141372  </t>
  </si>
  <si>
    <t xml:space="preserve">272850  </t>
  </si>
  <si>
    <t xml:space="preserve">272894  </t>
  </si>
  <si>
    <t xml:space="preserve">320575  </t>
  </si>
  <si>
    <t xml:space="preserve">320580  </t>
  </si>
  <si>
    <t xml:space="preserve">320602  </t>
  </si>
  <si>
    <t xml:space="preserve">410143  </t>
  </si>
  <si>
    <t xml:space="preserve">410162  </t>
  </si>
  <si>
    <t xml:space="preserve">410273  </t>
  </si>
  <si>
    <t xml:space="preserve">410283  </t>
  </si>
  <si>
    <t xml:space="preserve">410296  </t>
  </si>
  <si>
    <t xml:space="preserve">450101  </t>
  </si>
  <si>
    <t xml:space="preserve">450176  </t>
  </si>
  <si>
    <t xml:space="preserve">450203  </t>
  </si>
  <si>
    <t xml:space="preserve">450265  </t>
  </si>
  <si>
    <t xml:space="preserve">451383  </t>
  </si>
  <si>
    <t xml:space="preserve">490125  </t>
  </si>
  <si>
    <t xml:space="preserve">490299  </t>
  </si>
  <si>
    <t xml:space="preserve">490300  </t>
  </si>
  <si>
    <t xml:space="preserve">490525  </t>
  </si>
  <si>
    <t xml:space="preserve">490813  </t>
  </si>
  <si>
    <t>Grosor medio hoja (um) means</t>
  </si>
  <si>
    <t>Grosor medio hoja (um) N</t>
  </si>
  <si>
    <t>H (Shannon-Viener)</t>
  </si>
  <si>
    <t>Hmax</t>
  </si>
  <si>
    <t>E (equitatividad)</t>
  </si>
  <si>
    <t>Media</t>
  </si>
  <si>
    <t>Densidad absoluta (nºarb/ha)</t>
  </si>
  <si>
    <t>Densidad absoluta (arb/m2)</t>
  </si>
  <si>
    <t>Empuje (g)</t>
  </si>
  <si>
    <t>Densidad tallo (g cm-3)</t>
  </si>
  <si>
    <t>Ceratonia siliqua</t>
  </si>
  <si>
    <t>Pinus pinea</t>
  </si>
  <si>
    <t>Pinus radiata</t>
  </si>
  <si>
    <t>Quercus faginea</t>
  </si>
  <si>
    <t>Jasminum fruticans</t>
  </si>
  <si>
    <t>Oxalis spp.</t>
  </si>
  <si>
    <t>Tipo hojas</t>
  </si>
  <si>
    <t>Peso seco tallo (g)</t>
  </si>
  <si>
    <t>Abundancia relativa sp</t>
  </si>
  <si>
    <t>Abundancia media</t>
  </si>
  <si>
    <t>Empuje tallo</t>
  </si>
  <si>
    <t>Grosor medio hojas (µm)</t>
  </si>
  <si>
    <t>LMA (g m-2)</t>
  </si>
  <si>
    <t>Tamaño medio hoja (cm2)</t>
  </si>
  <si>
    <t>Contenido materia seca tallo (g g-1)</t>
  </si>
  <si>
    <t>Media profundidad (cm)</t>
  </si>
  <si>
    <t>Qupy_arb_jo</t>
  </si>
  <si>
    <t>Pipi_arb_vi</t>
  </si>
  <si>
    <t>Arun_arb_vi</t>
  </si>
  <si>
    <t>Fran_arb_vi</t>
  </si>
  <si>
    <t>Ju_arb_vi</t>
  </si>
  <si>
    <t>Oleu_arb_vi</t>
  </si>
  <si>
    <t>Pite_arb_vi</t>
  </si>
  <si>
    <t>Quro_arb_jo</t>
  </si>
  <si>
    <t>Indiv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</si>
</sst>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0"/>
    <numFmt numFmtId="166" formatCode="0.00000"/>
    <numFmt numFmtId="167" formatCode="0.000"/>
    <numFmt numFmtId="168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55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3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3" borderId="5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2" borderId="6" xfId="0" applyFont="1" applyFill="1" applyBorder="1"/>
    <xf numFmtId="0" fontId="1" fillId="0" borderId="7" xfId="0" applyFont="1" applyFill="1" applyBorder="1"/>
    <xf numFmtId="0" fontId="1" fillId="0" borderId="8" xfId="0" applyFont="1" applyBorder="1"/>
    <xf numFmtId="0" fontId="1" fillId="0" borderId="8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3" borderId="10" xfId="0" applyFont="1" applyFill="1" applyBorder="1" applyAlignment="1">
      <alignment horizontal="center"/>
    </xf>
    <xf numFmtId="0" fontId="1" fillId="2" borderId="11" xfId="0" applyFont="1" applyFill="1" applyBorder="1"/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1" fillId="2" borderId="10" xfId="0" applyFont="1" applyFill="1" applyBorder="1"/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1" fillId="2" borderId="17" xfId="0" applyFont="1" applyFill="1" applyBorder="1"/>
    <xf numFmtId="0" fontId="0" fillId="2" borderId="18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2" borderId="0" xfId="0" applyFill="1" applyBorder="1"/>
    <xf numFmtId="0" fontId="0" fillId="2" borderId="19" xfId="0" applyFill="1" applyBorder="1"/>
    <xf numFmtId="0" fontId="0" fillId="2" borderId="0" xfId="0" applyFill="1" applyAlignment="1">
      <alignment wrapText="1"/>
    </xf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21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8" xfId="0" applyFill="1" applyBorder="1"/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2" borderId="32" xfId="0" applyFill="1" applyBorder="1"/>
    <xf numFmtId="0" fontId="0" fillId="2" borderId="33" xfId="0" applyFill="1" applyBorder="1"/>
    <xf numFmtId="0" fontId="0" fillId="2" borderId="34" xfId="0" applyFill="1" applyBorder="1"/>
    <xf numFmtId="0" fontId="0" fillId="0" borderId="0" xfId="0"/>
    <xf numFmtId="0" fontId="0" fillId="0" borderId="15" xfId="0" applyBorder="1"/>
    <xf numFmtId="0" fontId="0" fillId="0" borderId="8" xfId="0" applyBorder="1"/>
    <xf numFmtId="0" fontId="0" fillId="0" borderId="3" xfId="0" applyBorder="1"/>
    <xf numFmtId="0" fontId="0" fillId="0" borderId="35" xfId="0" applyBorder="1"/>
    <xf numFmtId="0" fontId="0" fillId="0" borderId="37" xfId="0" applyBorder="1"/>
    <xf numFmtId="0" fontId="0" fillId="0" borderId="22" xfId="0" applyBorder="1"/>
    <xf numFmtId="0" fontId="0" fillId="0" borderId="27" xfId="0" applyBorder="1"/>
    <xf numFmtId="0" fontId="0" fillId="0" borderId="23" xfId="0" applyBorder="1"/>
    <xf numFmtId="0" fontId="0" fillId="0" borderId="34" xfId="0" applyBorder="1"/>
    <xf numFmtId="0" fontId="1" fillId="2" borderId="42" xfId="0" applyFont="1" applyFill="1" applyBorder="1" applyAlignment="1">
      <alignment wrapText="1"/>
    </xf>
    <xf numFmtId="0" fontId="1" fillId="2" borderId="43" xfId="0" applyFont="1" applyFill="1" applyBorder="1" applyAlignment="1">
      <alignment wrapText="1"/>
    </xf>
    <xf numFmtId="0" fontId="0" fillId="4" borderId="33" xfId="0" applyFill="1" applyBorder="1"/>
    <xf numFmtId="0" fontId="0" fillId="4" borderId="34" xfId="0" applyFill="1" applyBorder="1"/>
    <xf numFmtId="0" fontId="1" fillId="2" borderId="39" xfId="0" applyFont="1" applyFill="1" applyBorder="1" applyAlignment="1">
      <alignment wrapText="1"/>
    </xf>
    <xf numFmtId="0" fontId="1" fillId="2" borderId="46" xfId="0" applyFont="1" applyFill="1" applyBorder="1" applyAlignment="1">
      <alignment wrapText="1"/>
    </xf>
    <xf numFmtId="0" fontId="1" fillId="2" borderId="40" xfId="0" applyFont="1" applyFill="1" applyBorder="1" applyAlignment="1">
      <alignment wrapText="1"/>
    </xf>
    <xf numFmtId="0" fontId="0" fillId="0" borderId="2" xfId="0" applyBorder="1"/>
    <xf numFmtId="0" fontId="0" fillId="0" borderId="36" xfId="0" applyBorder="1"/>
    <xf numFmtId="0" fontId="0" fillId="0" borderId="7" xfId="0" applyBorder="1"/>
    <xf numFmtId="0" fontId="0" fillId="0" borderId="38" xfId="0" applyBorder="1"/>
    <xf numFmtId="0" fontId="0" fillId="2" borderId="48" xfId="0" applyFill="1" applyBorder="1"/>
    <xf numFmtId="0" fontId="0" fillId="0" borderId="33" xfId="0" applyBorder="1"/>
    <xf numFmtId="0" fontId="0" fillId="2" borderId="33" xfId="0" applyFill="1" applyBorder="1" applyAlignment="1">
      <alignment wrapText="1"/>
    </xf>
    <xf numFmtId="0" fontId="0" fillId="2" borderId="34" xfId="0" applyFill="1" applyBorder="1" applyAlignment="1">
      <alignment wrapText="1"/>
    </xf>
    <xf numFmtId="0" fontId="1" fillId="0" borderId="43" xfId="0" applyFont="1" applyBorder="1"/>
    <xf numFmtId="0" fontId="1" fillId="2" borderId="44" xfId="0" applyFont="1" applyFill="1" applyBorder="1" applyAlignment="1">
      <alignment wrapText="1"/>
    </xf>
    <xf numFmtId="0" fontId="1" fillId="0" borderId="45" xfId="0" applyFont="1" applyBorder="1"/>
    <xf numFmtId="0" fontId="1" fillId="0" borderId="47" xfId="0" applyFont="1" applyBorder="1"/>
    <xf numFmtId="0" fontId="0" fillId="0" borderId="29" xfId="0" applyBorder="1"/>
    <xf numFmtId="0" fontId="0" fillId="4" borderId="48" xfId="0" applyFill="1" applyBorder="1"/>
    <xf numFmtId="0" fontId="0" fillId="2" borderId="48" xfId="0" applyFill="1" applyBorder="1" applyAlignment="1">
      <alignment wrapText="1"/>
    </xf>
    <xf numFmtId="0" fontId="0" fillId="4" borderId="22" xfId="0" applyFill="1" applyBorder="1"/>
    <xf numFmtId="0" fontId="0" fillId="4" borderId="27" xfId="0" applyFill="1" applyBorder="1"/>
    <xf numFmtId="0" fontId="0" fillId="4" borderId="0" xfId="0" applyFill="1" applyBorder="1"/>
    <xf numFmtId="0" fontId="0" fillId="0" borderId="49" xfId="0" applyBorder="1"/>
    <xf numFmtId="0" fontId="0" fillId="0" borderId="51" xfId="0" applyBorder="1"/>
    <xf numFmtId="0" fontId="0" fillId="4" borderId="50" xfId="0" applyFill="1" applyBorder="1"/>
    <xf numFmtId="0" fontId="0" fillId="4" borderId="0" xfId="0" applyFill="1"/>
    <xf numFmtId="0" fontId="0" fillId="0" borderId="1" xfId="0" applyBorder="1"/>
    <xf numFmtId="0" fontId="0" fillId="0" borderId="20" xfId="0" applyBorder="1"/>
    <xf numFmtId="0" fontId="0" fillId="0" borderId="41" xfId="0" applyBorder="1"/>
    <xf numFmtId="0" fontId="0" fillId="0" borderId="6" xfId="0" applyBorder="1"/>
    <xf numFmtId="0" fontId="0" fillId="0" borderId="19" xfId="0" applyBorder="1"/>
    <xf numFmtId="0" fontId="0" fillId="4" borderId="19" xfId="0" applyFill="1" applyBorder="1"/>
    <xf numFmtId="0" fontId="0" fillId="0" borderId="0" xfId="0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5" fillId="0" borderId="2" xfId="0" applyFont="1" applyFill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3" xfId="0" applyFont="1" applyFill="1" applyBorder="1" applyAlignment="1">
      <alignment wrapText="1"/>
    </xf>
    <xf numFmtId="0" fontId="5" fillId="2" borderId="3" xfId="0" applyFont="1" applyFill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3" borderId="5" xfId="0" applyFont="1" applyFill="1" applyBorder="1" applyAlignment="1">
      <alignment horizontal="center" wrapText="1"/>
    </xf>
    <xf numFmtId="0" fontId="6" fillId="0" borderId="0" xfId="0" applyFont="1" applyAlignment="1">
      <alignment wrapText="1"/>
    </xf>
    <xf numFmtId="0" fontId="5" fillId="2" borderId="6" xfId="0" applyFont="1" applyFill="1" applyBorder="1"/>
    <xf numFmtId="0" fontId="5" fillId="0" borderId="7" xfId="0" applyFont="1" applyFill="1" applyBorder="1"/>
    <xf numFmtId="0" fontId="5" fillId="0" borderId="8" xfId="0" applyFont="1" applyBorder="1"/>
    <xf numFmtId="0" fontId="5" fillId="0" borderId="8" xfId="0" applyFont="1" applyFill="1" applyBorder="1"/>
    <xf numFmtId="0" fontId="5" fillId="2" borderId="8" xfId="0" applyFont="1" applyFill="1" applyBorder="1"/>
    <xf numFmtId="0" fontId="5" fillId="0" borderId="9" xfId="0" applyFont="1" applyBorder="1"/>
    <xf numFmtId="0" fontId="5" fillId="3" borderId="10" xfId="0" applyFont="1" applyFill="1" applyBorder="1" applyAlignment="1">
      <alignment horizontal="center"/>
    </xf>
    <xf numFmtId="0" fontId="6" fillId="0" borderId="0" xfId="0" applyFont="1"/>
    <xf numFmtId="0" fontId="5" fillId="2" borderId="11" xfId="0" applyFont="1" applyFill="1" applyBorder="1"/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0" xfId="0" applyFont="1" applyFill="1"/>
    <xf numFmtId="0" fontId="6" fillId="3" borderId="0" xfId="0" applyFont="1" applyFill="1"/>
    <xf numFmtId="0" fontId="5" fillId="2" borderId="10" xfId="0" applyFont="1" applyFill="1" applyBorder="1"/>
    <xf numFmtId="0" fontId="6" fillId="2" borderId="14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5" fillId="2" borderId="17" xfId="0" applyFont="1" applyFill="1" applyBorder="1"/>
    <xf numFmtId="0" fontId="6" fillId="2" borderId="18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167" fontId="0" fillId="0" borderId="0" xfId="0" applyNumberFormat="1"/>
    <xf numFmtId="2" fontId="0" fillId="0" borderId="0" xfId="0" applyNumberFormat="1"/>
    <xf numFmtId="168" fontId="0" fillId="0" borderId="0" xfId="0" applyNumberFormat="1"/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2" fillId="0" borderId="0" xfId="0" applyFont="1" applyFill="1" applyBorder="1" applyAlignment="1">
      <alignment horizontal="left" vertical="center"/>
    </xf>
    <xf numFmtId="167" fontId="2" fillId="0" borderId="0" xfId="0" applyNumberFormat="1" applyFont="1" applyFill="1" applyBorder="1" applyAlignment="1">
      <alignment horizontal="right" vertical="center"/>
    </xf>
    <xf numFmtId="1" fontId="2" fillId="0" borderId="0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right" vertical="center"/>
    </xf>
    <xf numFmtId="165" fontId="2" fillId="0" borderId="0" xfId="0" applyNumberFormat="1" applyFont="1" applyFill="1" applyBorder="1" applyAlignment="1">
      <alignment horizontal="right" vertical="center"/>
    </xf>
    <xf numFmtId="166" fontId="2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left" vertical="center" wrapText="1"/>
    </xf>
    <xf numFmtId="167" fontId="3" fillId="0" borderId="0" xfId="0" applyNumberFormat="1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top" wrapText="1"/>
    </xf>
    <xf numFmtId="165" fontId="0" fillId="0" borderId="0" xfId="0" applyNumberFormat="1"/>
    <xf numFmtId="164" fontId="0" fillId="0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/>
    <xf numFmtId="0" fontId="1" fillId="8" borderId="0" xfId="0" applyFont="1" applyFill="1" applyAlignment="1">
      <alignment wrapText="1"/>
    </xf>
    <xf numFmtId="0" fontId="1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92D050"/>
  </sheetPr>
  <dimension ref="A1:AC1029"/>
  <sheetViews>
    <sheetView topLeftCell="E1" zoomScaleNormal="100" workbookViewId="0">
      <pane ySplit="1" topLeftCell="A6" activePane="bottomLeft" state="frozen"/>
      <selection activeCell="L1" sqref="L1"/>
      <selection pane="bottomLeft" activeCell="T6" activeCellId="3" sqref="R6:R9 Q6:Q9 S6:S9 T6:T9"/>
    </sheetView>
  </sheetViews>
  <sheetFormatPr defaultColWidth="9.140625" defaultRowHeight="15" x14ac:dyDescent="0.25"/>
  <cols>
    <col min="3" max="3" width="27" bestFit="1" customWidth="1"/>
    <col min="4" max="4" width="23.85546875" customWidth="1"/>
    <col min="6" max="6" width="9.140625" style="154"/>
    <col min="20" max="20" width="17.140625" customWidth="1"/>
    <col min="21" max="21" width="13.140625" customWidth="1"/>
    <col min="24" max="24" width="9.140625" style="54"/>
  </cols>
  <sheetData>
    <row r="1" spans="1:29" s="8" customFormat="1" ht="7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395</v>
      </c>
      <c r="F1" s="153" t="s">
        <v>4</v>
      </c>
      <c r="G1" s="131" t="s">
        <v>5</v>
      </c>
      <c r="H1" s="131" t="s">
        <v>6</v>
      </c>
      <c r="I1" s="131" t="s">
        <v>7</v>
      </c>
      <c r="J1" s="131" t="s">
        <v>8</v>
      </c>
      <c r="K1" s="131" t="s">
        <v>9</v>
      </c>
      <c r="L1" s="131" t="s">
        <v>335</v>
      </c>
      <c r="M1" s="131" t="s">
        <v>10</v>
      </c>
      <c r="N1" s="131" t="s">
        <v>11</v>
      </c>
      <c r="O1" s="131" t="s">
        <v>12</v>
      </c>
      <c r="P1" s="131" t="s">
        <v>15</v>
      </c>
      <c r="Q1" s="131" t="s">
        <v>16</v>
      </c>
      <c r="R1" s="131" t="s">
        <v>17</v>
      </c>
      <c r="S1" s="131" t="s">
        <v>18</v>
      </c>
      <c r="T1" s="131" t="s">
        <v>19</v>
      </c>
      <c r="U1" s="132" t="s">
        <v>334</v>
      </c>
      <c r="V1" s="132" t="s">
        <v>387</v>
      </c>
      <c r="W1" s="132" t="s">
        <v>396</v>
      </c>
      <c r="X1" s="132" t="s">
        <v>388</v>
      </c>
      <c r="Y1" s="132" t="s">
        <v>20</v>
      </c>
      <c r="Z1" s="8" t="s">
        <v>23</v>
      </c>
      <c r="AA1" s="8" t="s">
        <v>24</v>
      </c>
      <c r="AB1" s="8" t="s">
        <v>25</v>
      </c>
      <c r="AC1" s="8" t="s">
        <v>14</v>
      </c>
    </row>
    <row r="2" spans="1:29" hidden="1" x14ac:dyDescent="0.25">
      <c r="A2" t="s">
        <v>120</v>
      </c>
      <c r="B2">
        <v>410143</v>
      </c>
      <c r="C2" t="s">
        <v>121</v>
      </c>
      <c r="D2" t="s">
        <v>122</v>
      </c>
      <c r="F2">
        <v>1</v>
      </c>
      <c r="G2">
        <v>97</v>
      </c>
      <c r="H2">
        <v>48</v>
      </c>
      <c r="I2">
        <v>43</v>
      </c>
      <c r="J2">
        <v>52</v>
      </c>
      <c r="K2">
        <v>104</v>
      </c>
      <c r="L2">
        <f t="shared" ref="L2:L47" si="0">AVERAGE(G2:K2)</f>
        <v>68.8</v>
      </c>
      <c r="M2">
        <v>6.8400000000000002E-2</v>
      </c>
      <c r="P2">
        <v>15.6</v>
      </c>
      <c r="Q2">
        <v>150</v>
      </c>
      <c r="R2">
        <f>M2/(P2/10000)</f>
        <v>43.846153846153847</v>
      </c>
      <c r="S2" s="54">
        <f t="shared" ref="S2:S33" si="1">R2/L2</f>
        <v>0.63729874776386408</v>
      </c>
      <c r="T2">
        <f>P2/Q2</f>
        <v>0.104</v>
      </c>
      <c r="U2">
        <v>0.63529999999999998</v>
      </c>
      <c r="V2">
        <v>0.57750000000000001</v>
      </c>
      <c r="W2">
        <v>0.38329999999999997</v>
      </c>
      <c r="X2" s="54">
        <f t="shared" ref="X2:X65" si="2">U2/V2</f>
        <v>1.10008658008658</v>
      </c>
      <c r="Y2">
        <v>60.333700613883202</v>
      </c>
      <c r="Z2">
        <v>662</v>
      </c>
      <c r="AA2">
        <v>1251</v>
      </c>
      <c r="AB2">
        <v>0.52917665867306152</v>
      </c>
    </row>
    <row r="3" spans="1:29" hidden="1" x14ac:dyDescent="0.25">
      <c r="A3" t="s">
        <v>120</v>
      </c>
      <c r="B3">
        <v>410143</v>
      </c>
      <c r="C3" t="s">
        <v>121</v>
      </c>
      <c r="D3" t="s">
        <v>122</v>
      </c>
      <c r="F3">
        <v>2</v>
      </c>
      <c r="G3">
        <v>89</v>
      </c>
      <c r="H3">
        <v>78</v>
      </c>
      <c r="I3">
        <v>76</v>
      </c>
      <c r="J3">
        <v>109</v>
      </c>
      <c r="K3">
        <v>89</v>
      </c>
      <c r="L3" s="54">
        <f t="shared" si="0"/>
        <v>88.2</v>
      </c>
      <c r="M3">
        <v>8.6400000000000005E-2</v>
      </c>
      <c r="P3">
        <v>18.260000000000002</v>
      </c>
      <c r="Q3">
        <v>135</v>
      </c>
      <c r="R3" s="54">
        <f>M3/(P3/10000)</f>
        <v>47.31653888280394</v>
      </c>
      <c r="S3" s="54">
        <f t="shared" si="1"/>
        <v>0.53646869481637116</v>
      </c>
      <c r="T3" s="54">
        <f>P3/Q3</f>
        <v>0.13525925925925927</v>
      </c>
      <c r="U3">
        <v>0.4743</v>
      </c>
      <c r="V3">
        <v>0.43359999999999999</v>
      </c>
      <c r="W3">
        <v>0.29389999999999999</v>
      </c>
      <c r="X3" s="54">
        <f t="shared" si="2"/>
        <v>1.0938653136531367</v>
      </c>
      <c r="Y3">
        <v>61.965001054185109</v>
      </c>
      <c r="Z3">
        <v>662</v>
      </c>
      <c r="AA3">
        <v>1251</v>
      </c>
      <c r="AB3">
        <v>0.52917665867306152</v>
      </c>
    </row>
    <row r="4" spans="1:29" hidden="1" x14ac:dyDescent="0.25">
      <c r="A4" t="s">
        <v>120</v>
      </c>
      <c r="B4">
        <v>410143</v>
      </c>
      <c r="C4" t="s">
        <v>121</v>
      </c>
      <c r="D4" t="s">
        <v>122</v>
      </c>
      <c r="F4">
        <v>3</v>
      </c>
      <c r="G4">
        <v>86</v>
      </c>
      <c r="H4">
        <v>66</v>
      </c>
      <c r="I4">
        <v>44</v>
      </c>
      <c r="J4">
        <v>53</v>
      </c>
      <c r="K4">
        <v>40</v>
      </c>
      <c r="L4" s="54">
        <f t="shared" si="0"/>
        <v>57.8</v>
      </c>
      <c r="M4">
        <v>9.0899999999999995E-2</v>
      </c>
      <c r="P4">
        <v>16.579999999999998</v>
      </c>
      <c r="Q4">
        <v>138</v>
      </c>
      <c r="R4" s="54">
        <f>M4/(P4/10000)</f>
        <v>54.825090470446327</v>
      </c>
      <c r="S4" s="54">
        <f t="shared" si="1"/>
        <v>0.94853097699734135</v>
      </c>
      <c r="T4" s="54">
        <f>P4/Q4</f>
        <v>0.12014492753623188</v>
      </c>
      <c r="U4">
        <v>0.97050000000000003</v>
      </c>
      <c r="V4">
        <v>0.90900000000000003</v>
      </c>
      <c r="W4">
        <v>0.61680000000000001</v>
      </c>
      <c r="X4" s="54">
        <f t="shared" si="2"/>
        <v>1.0676567656765676</v>
      </c>
      <c r="Y4">
        <v>63.554868624420401</v>
      </c>
      <c r="Z4">
        <v>662</v>
      </c>
      <c r="AA4">
        <v>1251</v>
      </c>
      <c r="AB4">
        <v>0.52917665867306152</v>
      </c>
    </row>
    <row r="5" spans="1:29" hidden="1" x14ac:dyDescent="0.25">
      <c r="A5" t="s">
        <v>120</v>
      </c>
      <c r="B5">
        <v>410143</v>
      </c>
      <c r="C5" t="s">
        <v>121</v>
      </c>
      <c r="D5" t="s">
        <v>122</v>
      </c>
      <c r="F5">
        <v>4</v>
      </c>
      <c r="G5">
        <v>133</v>
      </c>
      <c r="H5">
        <v>143</v>
      </c>
      <c r="I5">
        <v>48</v>
      </c>
      <c r="J5">
        <v>100</v>
      </c>
      <c r="K5">
        <v>79</v>
      </c>
      <c r="L5" s="54">
        <f t="shared" si="0"/>
        <v>100.6</v>
      </c>
      <c r="M5">
        <v>0.13539999999999999</v>
      </c>
      <c r="P5">
        <v>20.96</v>
      </c>
      <c r="Q5">
        <v>144</v>
      </c>
      <c r="R5" s="54">
        <f>M5/(P5/10000)</f>
        <v>64.599236641221367</v>
      </c>
      <c r="S5" s="54">
        <f t="shared" si="1"/>
        <v>0.64213952923679296</v>
      </c>
      <c r="T5" s="54">
        <f>P5/Q5</f>
        <v>0.14555555555555555</v>
      </c>
      <c r="U5">
        <v>1.083</v>
      </c>
      <c r="V5">
        <v>1.0889</v>
      </c>
      <c r="W5">
        <v>0.63670000000000004</v>
      </c>
      <c r="X5" s="54">
        <f t="shared" si="2"/>
        <v>0.99458168794195978</v>
      </c>
      <c r="Y5">
        <v>58.790397045244703</v>
      </c>
      <c r="Z5">
        <v>662</v>
      </c>
      <c r="AA5">
        <v>1251</v>
      </c>
      <c r="AB5">
        <v>0.52917665867306152</v>
      </c>
    </row>
    <row r="6" spans="1:29" x14ac:dyDescent="0.25">
      <c r="A6" t="s">
        <v>69</v>
      </c>
      <c r="B6">
        <v>320580</v>
      </c>
      <c r="C6" t="s">
        <v>106</v>
      </c>
      <c r="D6" t="s">
        <v>107</v>
      </c>
      <c r="E6" s="54"/>
      <c r="F6">
        <v>1</v>
      </c>
      <c r="G6">
        <v>215</v>
      </c>
      <c r="H6">
        <v>134</v>
      </c>
      <c r="I6">
        <v>145</v>
      </c>
      <c r="J6">
        <v>175</v>
      </c>
      <c r="K6">
        <v>156</v>
      </c>
      <c r="L6" s="54">
        <f t="shared" si="0"/>
        <v>165</v>
      </c>
      <c r="M6">
        <v>0.64470000000000005</v>
      </c>
      <c r="N6">
        <v>6.8999999999999999E-3</v>
      </c>
      <c r="O6">
        <v>10</v>
      </c>
      <c r="P6">
        <v>150.66999999999999</v>
      </c>
      <c r="Q6">
        <v>37</v>
      </c>
      <c r="R6" s="54">
        <f>M6/(P6/10000)</f>
        <v>42.788876352293094</v>
      </c>
      <c r="S6" s="54">
        <f t="shared" si="1"/>
        <v>0.25932652334723089</v>
      </c>
      <c r="T6" s="54">
        <f>P6/Q6</f>
        <v>4.0721621621621615</v>
      </c>
      <c r="U6">
        <v>1.3936999999999999</v>
      </c>
      <c r="V6">
        <v>1.2757000000000001</v>
      </c>
      <c r="W6">
        <v>0.83250000000000002</v>
      </c>
      <c r="X6" s="54">
        <f t="shared" si="2"/>
        <v>1.092498236262444</v>
      </c>
      <c r="Y6">
        <v>59.733084594963046</v>
      </c>
      <c r="Z6">
        <v>1470</v>
      </c>
      <c r="AA6">
        <v>992</v>
      </c>
      <c r="AB6">
        <v>1.4818548387096775</v>
      </c>
    </row>
    <row r="7" spans="1:29" x14ac:dyDescent="0.25">
      <c r="A7" t="s">
        <v>69</v>
      </c>
      <c r="B7">
        <v>320580</v>
      </c>
      <c r="C7" t="s">
        <v>106</v>
      </c>
      <c r="D7" s="54" t="s">
        <v>107</v>
      </c>
      <c r="E7" s="54"/>
      <c r="F7">
        <v>2</v>
      </c>
      <c r="G7">
        <v>157</v>
      </c>
      <c r="H7">
        <v>241</v>
      </c>
      <c r="I7">
        <v>207</v>
      </c>
      <c r="J7">
        <v>241</v>
      </c>
      <c r="K7">
        <v>233</v>
      </c>
      <c r="L7" s="54">
        <f t="shared" si="0"/>
        <v>215.8</v>
      </c>
      <c r="M7">
        <v>0.25829999999999997</v>
      </c>
      <c r="N7">
        <v>1.9E-3</v>
      </c>
      <c r="O7">
        <v>10</v>
      </c>
      <c r="P7">
        <v>50.67</v>
      </c>
      <c r="Q7">
        <v>18</v>
      </c>
      <c r="R7" s="54">
        <f t="shared" ref="R7:R9" si="3">M7/(P7/10000)</f>
        <v>50.976909413854344</v>
      </c>
      <c r="S7" s="54">
        <f t="shared" si="1"/>
        <v>0.23622293518931575</v>
      </c>
      <c r="T7" s="54">
        <f t="shared" ref="T7:T9" si="4">P7/Q7</f>
        <v>2.8149999999999999</v>
      </c>
      <c r="U7">
        <v>1.0613999999999999</v>
      </c>
      <c r="V7">
        <v>0.95799999999999996</v>
      </c>
      <c r="W7">
        <v>0.63660000000000005</v>
      </c>
      <c r="X7" s="54">
        <f t="shared" si="2"/>
        <v>1.1079331941544885</v>
      </c>
      <c r="Y7">
        <v>59.977388355002837</v>
      </c>
      <c r="Z7">
        <v>1470</v>
      </c>
      <c r="AA7">
        <v>992</v>
      </c>
      <c r="AB7">
        <v>1.4818548387096775</v>
      </c>
    </row>
    <row r="8" spans="1:29" x14ac:dyDescent="0.25">
      <c r="A8" t="s">
        <v>69</v>
      </c>
      <c r="B8">
        <v>320580</v>
      </c>
      <c r="C8" t="s">
        <v>106</v>
      </c>
      <c r="D8" s="54" t="s">
        <v>107</v>
      </c>
      <c r="E8" s="54"/>
      <c r="F8">
        <v>3</v>
      </c>
      <c r="G8">
        <v>137</v>
      </c>
      <c r="H8">
        <v>165</v>
      </c>
      <c r="I8">
        <v>162</v>
      </c>
      <c r="J8">
        <v>168</v>
      </c>
      <c r="K8">
        <v>167</v>
      </c>
      <c r="L8" s="54">
        <f t="shared" si="0"/>
        <v>159.80000000000001</v>
      </c>
      <c r="M8">
        <v>0.52580000000000005</v>
      </c>
      <c r="N8">
        <v>6.1000000000000004E-3</v>
      </c>
      <c r="O8">
        <v>10</v>
      </c>
      <c r="P8">
        <v>119.8</v>
      </c>
      <c r="Q8">
        <v>49</v>
      </c>
      <c r="R8" s="54">
        <f t="shared" si="3"/>
        <v>43.88981636060101</v>
      </c>
      <c r="S8" s="54">
        <f t="shared" si="1"/>
        <v>0.27465467059199627</v>
      </c>
      <c r="T8" s="54">
        <f t="shared" si="4"/>
        <v>2.4448979591836735</v>
      </c>
      <c r="U8">
        <v>1.5949</v>
      </c>
      <c r="V8">
        <v>1.4024000000000001</v>
      </c>
      <c r="W8">
        <v>0.98240000000000005</v>
      </c>
      <c r="X8" s="54">
        <f t="shared" si="2"/>
        <v>1.1372646891043925</v>
      </c>
      <c r="Y8">
        <v>61.596338328421851</v>
      </c>
      <c r="Z8">
        <v>1470</v>
      </c>
      <c r="AA8">
        <v>992</v>
      </c>
      <c r="AB8">
        <v>1.4818548387096775</v>
      </c>
    </row>
    <row r="9" spans="1:29" x14ac:dyDescent="0.25">
      <c r="A9" t="s">
        <v>69</v>
      </c>
      <c r="B9">
        <v>320580</v>
      </c>
      <c r="C9" t="s">
        <v>106</v>
      </c>
      <c r="D9" s="54" t="s">
        <v>107</v>
      </c>
      <c r="E9" s="54"/>
      <c r="F9">
        <v>4</v>
      </c>
      <c r="G9">
        <v>102</v>
      </c>
      <c r="H9">
        <v>98</v>
      </c>
      <c r="I9">
        <v>109</v>
      </c>
      <c r="J9">
        <v>91</v>
      </c>
      <c r="K9">
        <v>115</v>
      </c>
      <c r="L9" s="54">
        <f t="shared" si="0"/>
        <v>103</v>
      </c>
      <c r="M9">
        <v>0.5796</v>
      </c>
      <c r="N9">
        <v>5.7999999999999996E-3</v>
      </c>
      <c r="O9">
        <v>10</v>
      </c>
      <c r="P9">
        <v>113.2</v>
      </c>
      <c r="Q9">
        <v>51</v>
      </c>
      <c r="R9" s="54">
        <f t="shared" si="3"/>
        <v>51.201413427561839</v>
      </c>
      <c r="S9" s="54">
        <f t="shared" si="1"/>
        <v>0.49710110123846446</v>
      </c>
      <c r="T9" s="54">
        <f t="shared" si="4"/>
        <v>2.219607843137255</v>
      </c>
      <c r="U9">
        <v>1.016</v>
      </c>
      <c r="V9">
        <v>0.89219999999999999</v>
      </c>
      <c r="W9">
        <v>0.65810000000000002</v>
      </c>
      <c r="X9" s="54">
        <f t="shared" si="2"/>
        <v>1.1387581259807218</v>
      </c>
      <c r="Y9">
        <v>64.773622047244089</v>
      </c>
      <c r="Z9">
        <v>1470</v>
      </c>
      <c r="AA9">
        <v>992</v>
      </c>
      <c r="AB9">
        <v>1.4818548387096775</v>
      </c>
    </row>
    <row r="10" spans="1:29" hidden="1" x14ac:dyDescent="0.25">
      <c r="A10" t="s">
        <v>69</v>
      </c>
      <c r="B10">
        <v>272894</v>
      </c>
      <c r="C10" t="s">
        <v>86</v>
      </c>
      <c r="D10" s="54" t="s">
        <v>337</v>
      </c>
      <c r="E10" s="54"/>
      <c r="F10">
        <v>1</v>
      </c>
      <c r="G10">
        <v>376</v>
      </c>
      <c r="H10">
        <v>365</v>
      </c>
      <c r="I10">
        <v>371</v>
      </c>
      <c r="J10">
        <v>370</v>
      </c>
      <c r="K10">
        <v>367</v>
      </c>
      <c r="L10" s="54">
        <f t="shared" si="0"/>
        <v>369.8</v>
      </c>
      <c r="M10">
        <v>1.9943</v>
      </c>
      <c r="N10">
        <v>4.3200000000000002E-2</v>
      </c>
      <c r="P10">
        <v>186.3</v>
      </c>
      <c r="Q10">
        <v>12</v>
      </c>
      <c r="R10" s="54">
        <f t="shared" ref="R10:R73" si="5">M10/(P10/10000)</f>
        <v>107.04777241009124</v>
      </c>
      <c r="S10" s="54">
        <f t="shared" si="1"/>
        <v>0.28947477666330784</v>
      </c>
      <c r="T10" s="54">
        <f t="shared" ref="T10:T73" si="6">P10/Q10</f>
        <v>15.525</v>
      </c>
      <c r="U10">
        <v>0.67330000000000001</v>
      </c>
      <c r="V10">
        <v>0.61060000000000003</v>
      </c>
      <c r="W10">
        <v>0.35249999999999998</v>
      </c>
      <c r="X10" s="54">
        <f t="shared" si="2"/>
        <v>1.1026858827382902</v>
      </c>
      <c r="Y10">
        <v>52.354076934501705</v>
      </c>
      <c r="Z10">
        <v>1543</v>
      </c>
      <c r="AA10">
        <v>990</v>
      </c>
      <c r="AB10">
        <v>1.5585858585858585</v>
      </c>
      <c r="AC10" t="s">
        <v>88</v>
      </c>
    </row>
    <row r="11" spans="1:29" hidden="1" x14ac:dyDescent="0.25">
      <c r="A11" t="s">
        <v>69</v>
      </c>
      <c r="B11">
        <v>272894</v>
      </c>
      <c r="C11" t="s">
        <v>86</v>
      </c>
      <c r="D11" s="54" t="s">
        <v>407</v>
      </c>
      <c r="E11" s="54" t="s">
        <v>29</v>
      </c>
      <c r="F11">
        <v>2</v>
      </c>
      <c r="G11">
        <v>329</v>
      </c>
      <c r="H11">
        <v>297</v>
      </c>
      <c r="I11">
        <v>419</v>
      </c>
      <c r="J11">
        <v>315</v>
      </c>
      <c r="K11">
        <v>305</v>
      </c>
      <c r="L11" s="54">
        <f t="shared" si="0"/>
        <v>333</v>
      </c>
      <c r="M11">
        <v>3.4283999999999999</v>
      </c>
      <c r="N11">
        <v>5.8200000000000002E-2</v>
      </c>
      <c r="P11">
        <v>209.23</v>
      </c>
      <c r="Q11">
        <v>23</v>
      </c>
      <c r="R11" s="54">
        <f t="shared" si="5"/>
        <v>163.85795536012998</v>
      </c>
      <c r="S11" s="54">
        <f t="shared" si="1"/>
        <v>0.49206593201240234</v>
      </c>
      <c r="T11" s="54">
        <f t="shared" si="6"/>
        <v>9.0969565217391306</v>
      </c>
      <c r="U11">
        <v>2.5032999999999999</v>
      </c>
      <c r="V11">
        <v>2.5453000000000001</v>
      </c>
      <c r="W11">
        <v>1.3240000000000001</v>
      </c>
      <c r="X11" s="54">
        <f t="shared" si="2"/>
        <v>0.9834989981534592</v>
      </c>
      <c r="Y11">
        <v>52.890184955858274</v>
      </c>
      <c r="Z11">
        <v>1543</v>
      </c>
      <c r="AA11">
        <v>990</v>
      </c>
      <c r="AB11">
        <v>1.5585858585858585</v>
      </c>
    </row>
    <row r="12" spans="1:29" hidden="1" x14ac:dyDescent="0.25">
      <c r="A12" t="s">
        <v>69</v>
      </c>
      <c r="B12">
        <v>272894</v>
      </c>
      <c r="C12" t="s">
        <v>86</v>
      </c>
      <c r="D12" s="54" t="s">
        <v>337</v>
      </c>
      <c r="E12" s="54"/>
      <c r="F12">
        <v>2</v>
      </c>
      <c r="G12">
        <v>342</v>
      </c>
      <c r="H12">
        <v>372</v>
      </c>
      <c r="I12">
        <v>320</v>
      </c>
      <c r="J12">
        <v>322</v>
      </c>
      <c r="K12">
        <v>291</v>
      </c>
      <c r="L12" s="54">
        <f t="shared" si="0"/>
        <v>329.4</v>
      </c>
      <c r="M12">
        <v>2.758</v>
      </c>
      <c r="N12">
        <v>6.3100000000000003E-2</v>
      </c>
      <c r="P12">
        <v>250.74</v>
      </c>
      <c r="Q12">
        <v>12</v>
      </c>
      <c r="R12" s="54">
        <f t="shared" si="5"/>
        <v>109.99441652707984</v>
      </c>
      <c r="S12" s="54">
        <f t="shared" si="1"/>
        <v>0.33392354744104386</v>
      </c>
      <c r="T12" s="54">
        <f t="shared" si="6"/>
        <v>20.895</v>
      </c>
      <c r="U12">
        <v>0.97440000000000004</v>
      </c>
      <c r="V12">
        <v>0.8669</v>
      </c>
      <c r="W12">
        <v>0.48970000000000002</v>
      </c>
      <c r="X12" s="54">
        <f t="shared" si="2"/>
        <v>1.1240050755565809</v>
      </c>
      <c r="Y12">
        <v>50.256568144499184</v>
      </c>
      <c r="Z12">
        <v>1543</v>
      </c>
      <c r="AA12">
        <v>990</v>
      </c>
      <c r="AB12">
        <v>1.5585858585858585</v>
      </c>
      <c r="AC12" t="s">
        <v>88</v>
      </c>
    </row>
    <row r="13" spans="1:29" hidden="1" x14ac:dyDescent="0.25">
      <c r="A13" t="s">
        <v>69</v>
      </c>
      <c r="B13">
        <v>272894</v>
      </c>
      <c r="C13" t="s">
        <v>86</v>
      </c>
      <c r="D13" s="54" t="s">
        <v>337</v>
      </c>
      <c r="E13" s="54"/>
      <c r="F13">
        <v>3</v>
      </c>
      <c r="G13">
        <v>356</v>
      </c>
      <c r="H13">
        <v>352</v>
      </c>
      <c r="I13">
        <v>295</v>
      </c>
      <c r="J13">
        <v>286</v>
      </c>
      <c r="K13">
        <v>293</v>
      </c>
      <c r="L13" s="54">
        <f t="shared" si="0"/>
        <v>316.39999999999998</v>
      </c>
      <c r="M13">
        <v>2.5310999999999999</v>
      </c>
      <c r="N13">
        <v>5.67E-2</v>
      </c>
      <c r="P13">
        <v>233.58</v>
      </c>
      <c r="Q13">
        <v>13</v>
      </c>
      <c r="R13" s="54">
        <f t="shared" si="5"/>
        <v>108.36116105830978</v>
      </c>
      <c r="S13" s="54">
        <f t="shared" si="1"/>
        <v>0.34248154569630146</v>
      </c>
      <c r="T13" s="54">
        <f t="shared" si="6"/>
        <v>17.96769230769231</v>
      </c>
      <c r="U13">
        <v>1.1800999999999999</v>
      </c>
      <c r="V13">
        <v>1.1843999999999999</v>
      </c>
      <c r="W13">
        <v>0.56669999999999998</v>
      </c>
      <c r="X13" s="54">
        <f t="shared" si="2"/>
        <v>0.99636946977372509</v>
      </c>
      <c r="Y13">
        <v>48.021354122531989</v>
      </c>
      <c r="Z13">
        <v>1543</v>
      </c>
      <c r="AA13">
        <v>990</v>
      </c>
      <c r="AB13">
        <v>1.5585858585858585</v>
      </c>
      <c r="AC13" t="s">
        <v>88</v>
      </c>
    </row>
    <row r="14" spans="1:29" hidden="1" x14ac:dyDescent="0.25">
      <c r="A14" t="s">
        <v>69</v>
      </c>
      <c r="B14">
        <v>272894</v>
      </c>
      <c r="C14" t="s">
        <v>86</v>
      </c>
      <c r="D14" s="54" t="s">
        <v>407</v>
      </c>
      <c r="E14" s="54" t="s">
        <v>29</v>
      </c>
      <c r="F14">
        <v>4</v>
      </c>
      <c r="G14">
        <v>234</v>
      </c>
      <c r="H14">
        <v>271</v>
      </c>
      <c r="I14">
        <v>224</v>
      </c>
      <c r="J14">
        <v>305</v>
      </c>
      <c r="K14">
        <v>248</v>
      </c>
      <c r="L14" s="54">
        <f t="shared" si="0"/>
        <v>256.39999999999998</v>
      </c>
      <c r="M14">
        <v>1.9692000000000001</v>
      </c>
      <c r="N14">
        <v>2.58E-2</v>
      </c>
      <c r="P14">
        <v>193.8</v>
      </c>
      <c r="Q14">
        <v>26</v>
      </c>
      <c r="R14" s="54">
        <f t="shared" si="5"/>
        <v>101.60990712074303</v>
      </c>
      <c r="S14" s="54">
        <f t="shared" si="1"/>
        <v>0.39629448955047986</v>
      </c>
      <c r="T14" s="54">
        <f t="shared" si="6"/>
        <v>7.453846153846154</v>
      </c>
      <c r="U14">
        <v>3.5188000000000001</v>
      </c>
      <c r="V14">
        <v>3.367</v>
      </c>
      <c r="W14">
        <v>1.8245</v>
      </c>
      <c r="X14" s="54">
        <f t="shared" si="2"/>
        <v>1.0450846450846452</v>
      </c>
      <c r="Y14">
        <v>51.850062521314079</v>
      </c>
      <c r="Z14">
        <v>1543</v>
      </c>
      <c r="AA14">
        <v>990</v>
      </c>
      <c r="AB14">
        <v>1.5585858585858585</v>
      </c>
    </row>
    <row r="15" spans="1:29" hidden="1" x14ac:dyDescent="0.25">
      <c r="A15" t="s">
        <v>69</v>
      </c>
      <c r="B15">
        <v>272894</v>
      </c>
      <c r="C15" t="s">
        <v>86</v>
      </c>
      <c r="D15" s="54" t="s">
        <v>337</v>
      </c>
      <c r="E15" s="54"/>
      <c r="F15">
        <v>4</v>
      </c>
      <c r="G15">
        <v>289</v>
      </c>
      <c r="H15">
        <v>268</v>
      </c>
      <c r="I15">
        <v>246</v>
      </c>
      <c r="J15">
        <v>265</v>
      </c>
      <c r="K15">
        <v>299</v>
      </c>
      <c r="L15" s="54">
        <f t="shared" si="0"/>
        <v>273.39999999999998</v>
      </c>
      <c r="M15">
        <v>2.2572999999999999</v>
      </c>
      <c r="N15">
        <v>8.7800000000000003E-2</v>
      </c>
      <c r="P15">
        <v>221.97</v>
      </c>
      <c r="Q15">
        <v>11</v>
      </c>
      <c r="R15" s="54">
        <f t="shared" si="5"/>
        <v>101.69392260215344</v>
      </c>
      <c r="S15" s="54">
        <f t="shared" si="1"/>
        <v>0.37196021434584287</v>
      </c>
      <c r="T15" s="54">
        <f t="shared" si="6"/>
        <v>20.17909090909091</v>
      </c>
      <c r="U15">
        <v>2.6392000000000002</v>
      </c>
      <c r="V15">
        <v>2.3820000000000001</v>
      </c>
      <c r="W15">
        <v>1.2969999999999999</v>
      </c>
      <c r="X15" s="54">
        <f t="shared" si="2"/>
        <v>1.1079764903442486</v>
      </c>
      <c r="Y15">
        <v>49.143679903000901</v>
      </c>
      <c r="Z15">
        <v>1543</v>
      </c>
      <c r="AA15">
        <v>990</v>
      </c>
      <c r="AB15">
        <v>1.5585858585858585</v>
      </c>
      <c r="AC15" t="s">
        <v>88</v>
      </c>
    </row>
    <row r="16" spans="1:29" hidden="1" x14ac:dyDescent="0.25">
      <c r="A16" t="s">
        <v>69</v>
      </c>
      <c r="B16">
        <v>272894</v>
      </c>
      <c r="C16" t="s">
        <v>86</v>
      </c>
      <c r="D16" t="s">
        <v>407</v>
      </c>
      <c r="E16" t="s">
        <v>29</v>
      </c>
      <c r="F16">
        <v>6</v>
      </c>
      <c r="G16">
        <v>290</v>
      </c>
      <c r="H16">
        <v>271</v>
      </c>
      <c r="I16">
        <v>304</v>
      </c>
      <c r="J16">
        <v>296</v>
      </c>
      <c r="K16">
        <v>293</v>
      </c>
      <c r="L16" s="54">
        <f t="shared" si="0"/>
        <v>290.8</v>
      </c>
      <c r="M16">
        <v>3.1095000000000002</v>
      </c>
      <c r="N16">
        <v>4.4200000000000003E-2</v>
      </c>
      <c r="P16">
        <v>249.81</v>
      </c>
      <c r="Q16">
        <v>20</v>
      </c>
      <c r="R16" s="54">
        <f t="shared" si="5"/>
        <v>124.47460069652936</v>
      </c>
      <c r="S16" s="54">
        <f t="shared" si="1"/>
        <v>0.42804195562768005</v>
      </c>
      <c r="T16" s="54">
        <f t="shared" si="6"/>
        <v>12.490500000000001</v>
      </c>
      <c r="U16">
        <v>2.1596000000000002</v>
      </c>
      <c r="V16">
        <v>2.0994000000000002</v>
      </c>
      <c r="W16">
        <v>1.1588000000000001</v>
      </c>
      <c r="X16" s="54">
        <f t="shared" si="2"/>
        <v>1.0286748594836621</v>
      </c>
      <c r="Y16">
        <v>53.658084830524167</v>
      </c>
      <c r="Z16">
        <v>1543</v>
      </c>
      <c r="AA16">
        <v>990</v>
      </c>
      <c r="AB16">
        <v>1.5585858585858585</v>
      </c>
    </row>
    <row r="17" spans="1:29" hidden="1" x14ac:dyDescent="0.25">
      <c r="A17" t="s">
        <v>69</v>
      </c>
      <c r="B17">
        <v>272894</v>
      </c>
      <c r="C17" t="s">
        <v>86</v>
      </c>
      <c r="D17" t="s">
        <v>407</v>
      </c>
      <c r="E17" t="s">
        <v>29</v>
      </c>
      <c r="F17">
        <v>7</v>
      </c>
      <c r="G17">
        <v>236</v>
      </c>
      <c r="H17">
        <v>260</v>
      </c>
      <c r="I17">
        <v>224</v>
      </c>
      <c r="J17">
        <v>245</v>
      </c>
      <c r="K17">
        <v>218</v>
      </c>
      <c r="L17" s="54">
        <f t="shared" si="0"/>
        <v>236.6</v>
      </c>
      <c r="M17">
        <v>2.84</v>
      </c>
      <c r="N17">
        <v>9.3799999999999994E-2</v>
      </c>
      <c r="P17">
        <v>274.69</v>
      </c>
      <c r="Q17">
        <v>10</v>
      </c>
      <c r="R17" s="54">
        <f t="shared" si="5"/>
        <v>103.38927518293349</v>
      </c>
      <c r="S17" s="54">
        <f t="shared" si="1"/>
        <v>0.43697918505043742</v>
      </c>
      <c r="T17" s="54">
        <f t="shared" si="6"/>
        <v>27.469000000000001</v>
      </c>
      <c r="U17">
        <v>1.8581000000000001</v>
      </c>
      <c r="V17">
        <v>1.7274</v>
      </c>
      <c r="W17">
        <v>0.92259999999999998</v>
      </c>
      <c r="X17" s="54">
        <f t="shared" si="2"/>
        <v>1.0756628458955657</v>
      </c>
      <c r="Y17">
        <v>49.652871212528929</v>
      </c>
      <c r="Z17">
        <v>1543</v>
      </c>
      <c r="AA17">
        <v>990</v>
      </c>
      <c r="AB17">
        <v>1.5585858585858585</v>
      </c>
    </row>
    <row r="18" spans="1:29" hidden="1" x14ac:dyDescent="0.25">
      <c r="A18" t="s">
        <v>69</v>
      </c>
      <c r="B18">
        <v>272894</v>
      </c>
      <c r="C18" t="s">
        <v>86</v>
      </c>
      <c r="D18" t="s">
        <v>407</v>
      </c>
      <c r="E18" t="s">
        <v>29</v>
      </c>
      <c r="F18">
        <v>8</v>
      </c>
      <c r="G18">
        <v>264</v>
      </c>
      <c r="H18">
        <v>302</v>
      </c>
      <c r="I18">
        <v>317</v>
      </c>
      <c r="J18">
        <v>288</v>
      </c>
      <c r="K18">
        <v>338</v>
      </c>
      <c r="L18" s="54">
        <f t="shared" si="0"/>
        <v>301.8</v>
      </c>
      <c r="M18">
        <v>1.9182999999999999</v>
      </c>
      <c r="N18">
        <v>6.7299999999999999E-2</v>
      </c>
      <c r="P18">
        <v>156.06</v>
      </c>
      <c r="Q18">
        <v>13</v>
      </c>
      <c r="R18" s="54">
        <f t="shared" si="5"/>
        <v>122.92067153658849</v>
      </c>
      <c r="S18" s="54">
        <f t="shared" si="1"/>
        <v>0.40729182086344756</v>
      </c>
      <c r="T18" s="54">
        <f t="shared" si="6"/>
        <v>12.004615384615384</v>
      </c>
      <c r="U18">
        <v>2.3761000000000001</v>
      </c>
      <c r="V18">
        <v>2.3845999999999998</v>
      </c>
      <c r="W18">
        <v>1.2450000000000001</v>
      </c>
      <c r="X18" s="54">
        <f t="shared" si="2"/>
        <v>0.99643546087394119</v>
      </c>
      <c r="Y18">
        <v>52.39678464711082</v>
      </c>
      <c r="Z18">
        <v>1543</v>
      </c>
      <c r="AA18">
        <v>990</v>
      </c>
      <c r="AB18">
        <v>1.5585858585858585</v>
      </c>
    </row>
    <row r="19" spans="1:29" hidden="1" x14ac:dyDescent="0.25">
      <c r="A19" t="s">
        <v>69</v>
      </c>
      <c r="B19">
        <v>320575</v>
      </c>
      <c r="C19" t="s">
        <v>86</v>
      </c>
      <c r="D19" t="s">
        <v>407</v>
      </c>
      <c r="E19" t="s">
        <v>29</v>
      </c>
      <c r="F19">
        <v>1</v>
      </c>
      <c r="G19">
        <v>222</v>
      </c>
      <c r="H19">
        <v>214</v>
      </c>
      <c r="I19">
        <v>219</v>
      </c>
      <c r="J19">
        <v>214</v>
      </c>
      <c r="K19">
        <v>203</v>
      </c>
      <c r="L19" s="54">
        <f t="shared" si="0"/>
        <v>214.4</v>
      </c>
      <c r="M19">
        <v>2.1663000000000001</v>
      </c>
      <c r="N19">
        <v>6.8900000000000003E-2</v>
      </c>
      <c r="O19">
        <v>10</v>
      </c>
      <c r="P19">
        <v>276.20999999999998</v>
      </c>
      <c r="Q19">
        <v>11</v>
      </c>
      <c r="R19" s="54">
        <f t="shared" si="5"/>
        <v>78.429455848810704</v>
      </c>
      <c r="S19" s="54">
        <f t="shared" si="1"/>
        <v>0.36580902914557228</v>
      </c>
      <c r="T19" s="54">
        <f t="shared" si="6"/>
        <v>25.11</v>
      </c>
      <c r="U19">
        <v>4.0347999999999997</v>
      </c>
      <c r="V19">
        <v>3.8889999999999998</v>
      </c>
      <c r="W19">
        <v>2.0889000000000002</v>
      </c>
      <c r="X19" s="54">
        <f t="shared" si="2"/>
        <v>1.0374903574183594</v>
      </c>
      <c r="Y19">
        <v>51.772082878953121</v>
      </c>
      <c r="Z19">
        <v>1252</v>
      </c>
      <c r="AA19">
        <v>985</v>
      </c>
      <c r="AB19">
        <v>1.2710659898477157</v>
      </c>
    </row>
    <row r="20" spans="1:29" hidden="1" x14ac:dyDescent="0.25">
      <c r="A20" t="s">
        <v>69</v>
      </c>
      <c r="B20">
        <v>320575</v>
      </c>
      <c r="C20" t="s">
        <v>86</v>
      </c>
      <c r="D20" t="s">
        <v>337</v>
      </c>
      <c r="F20">
        <v>1</v>
      </c>
      <c r="G20">
        <v>355</v>
      </c>
      <c r="H20">
        <v>235</v>
      </c>
      <c r="I20">
        <v>245</v>
      </c>
      <c r="J20">
        <v>231</v>
      </c>
      <c r="K20">
        <v>223</v>
      </c>
      <c r="L20" s="54">
        <f t="shared" si="0"/>
        <v>257.8</v>
      </c>
      <c r="M20">
        <v>1.4085000000000001</v>
      </c>
      <c r="N20">
        <v>5.6000000000000001E-2</v>
      </c>
      <c r="O20">
        <v>10</v>
      </c>
      <c r="P20">
        <v>180.75</v>
      </c>
      <c r="Q20">
        <v>11</v>
      </c>
      <c r="R20" s="54">
        <f t="shared" si="5"/>
        <v>77.925311203319509</v>
      </c>
      <c r="S20" s="54">
        <f t="shared" si="1"/>
        <v>0.30227040808114625</v>
      </c>
      <c r="T20" s="54">
        <f t="shared" si="6"/>
        <v>16.431818181818183</v>
      </c>
      <c r="U20">
        <v>1.9582999999999999</v>
      </c>
      <c r="V20">
        <v>1.7444999999999999</v>
      </c>
      <c r="W20">
        <v>0.87390000000000001</v>
      </c>
      <c r="X20" s="54">
        <f t="shared" si="2"/>
        <v>1.1225566064775008</v>
      </c>
      <c r="Y20">
        <v>44.62544043302865</v>
      </c>
      <c r="Z20">
        <v>1252</v>
      </c>
      <c r="AA20">
        <v>985</v>
      </c>
      <c r="AB20">
        <v>1.2710659898477157</v>
      </c>
      <c r="AC20" t="s">
        <v>88</v>
      </c>
    </row>
    <row r="21" spans="1:29" hidden="1" x14ac:dyDescent="0.25">
      <c r="A21" t="s">
        <v>69</v>
      </c>
      <c r="B21">
        <v>320575</v>
      </c>
      <c r="C21" t="s">
        <v>86</v>
      </c>
      <c r="D21" t="s">
        <v>407</v>
      </c>
      <c r="E21" t="s">
        <v>29</v>
      </c>
      <c r="F21">
        <v>2</v>
      </c>
      <c r="G21">
        <v>228</v>
      </c>
      <c r="H21">
        <v>192</v>
      </c>
      <c r="I21">
        <v>224</v>
      </c>
      <c r="J21">
        <v>233</v>
      </c>
      <c r="K21">
        <v>235</v>
      </c>
      <c r="L21" s="54">
        <f t="shared" si="0"/>
        <v>222.4</v>
      </c>
      <c r="M21">
        <v>2.2402000000000002</v>
      </c>
      <c r="N21">
        <v>5.9299999999999999E-2</v>
      </c>
      <c r="O21">
        <v>10</v>
      </c>
      <c r="P21">
        <v>226.47</v>
      </c>
      <c r="Q21">
        <v>12</v>
      </c>
      <c r="R21" s="54">
        <f t="shared" si="5"/>
        <v>98.918179008257169</v>
      </c>
      <c r="S21" s="54">
        <f t="shared" si="1"/>
        <v>0.44477598474935776</v>
      </c>
      <c r="T21" s="54">
        <f t="shared" si="6"/>
        <v>18.872499999999999</v>
      </c>
      <c r="U21">
        <v>2.9899</v>
      </c>
      <c r="V21">
        <v>2.6993</v>
      </c>
      <c r="W21">
        <v>1.5462</v>
      </c>
      <c r="X21" s="54">
        <f t="shared" si="2"/>
        <v>1.1076575408439224</v>
      </c>
      <c r="Y21">
        <v>51.714104150640495</v>
      </c>
      <c r="Z21">
        <v>1252</v>
      </c>
      <c r="AA21">
        <v>985</v>
      </c>
      <c r="AB21">
        <v>1.2710659898477157</v>
      </c>
    </row>
    <row r="22" spans="1:29" hidden="1" x14ac:dyDescent="0.25">
      <c r="A22" t="s">
        <v>69</v>
      </c>
      <c r="B22">
        <v>320575</v>
      </c>
      <c r="C22" t="s">
        <v>86</v>
      </c>
      <c r="D22" t="s">
        <v>337</v>
      </c>
      <c r="F22">
        <v>2</v>
      </c>
      <c r="G22">
        <v>260</v>
      </c>
      <c r="H22">
        <v>273</v>
      </c>
      <c r="I22">
        <v>257</v>
      </c>
      <c r="J22">
        <v>247</v>
      </c>
      <c r="K22">
        <v>277</v>
      </c>
      <c r="L22" s="54">
        <f t="shared" si="0"/>
        <v>262.8</v>
      </c>
      <c r="M22">
        <v>1.2773000000000001</v>
      </c>
      <c r="N22">
        <v>2.5899999999999999E-2</v>
      </c>
      <c r="O22">
        <v>9</v>
      </c>
      <c r="P22">
        <v>162.58000000000001</v>
      </c>
      <c r="Q22">
        <v>10</v>
      </c>
      <c r="R22" s="54">
        <f t="shared" si="5"/>
        <v>78.564399065075648</v>
      </c>
      <c r="S22" s="54">
        <f t="shared" si="1"/>
        <v>0.29895129020196209</v>
      </c>
      <c r="T22" s="54">
        <f t="shared" si="6"/>
        <v>16.258000000000003</v>
      </c>
      <c r="U22">
        <v>1.2813000000000001</v>
      </c>
      <c r="V22">
        <v>1.0631999999999999</v>
      </c>
      <c r="W22">
        <v>0.54979999999999996</v>
      </c>
      <c r="X22" s="54">
        <f t="shared" si="2"/>
        <v>1.2051354401805872</v>
      </c>
      <c r="Y22">
        <v>42.909544993366104</v>
      </c>
      <c r="Z22">
        <v>1252</v>
      </c>
      <c r="AA22">
        <v>985</v>
      </c>
      <c r="AB22">
        <v>1.2710659898477157</v>
      </c>
      <c r="AC22" t="s">
        <v>88</v>
      </c>
    </row>
    <row r="23" spans="1:29" hidden="1" x14ac:dyDescent="0.25">
      <c r="A23" t="s">
        <v>69</v>
      </c>
      <c r="B23">
        <v>320575</v>
      </c>
      <c r="C23" t="s">
        <v>86</v>
      </c>
      <c r="D23" t="s">
        <v>407</v>
      </c>
      <c r="E23" t="s">
        <v>29</v>
      </c>
      <c r="F23">
        <v>3</v>
      </c>
      <c r="G23">
        <v>272</v>
      </c>
      <c r="H23">
        <v>235</v>
      </c>
      <c r="I23">
        <v>220</v>
      </c>
      <c r="J23">
        <v>217</v>
      </c>
      <c r="K23">
        <v>215</v>
      </c>
      <c r="L23" s="54">
        <f t="shared" si="0"/>
        <v>231.8</v>
      </c>
      <c r="M23">
        <v>3.2532999999999999</v>
      </c>
      <c r="N23">
        <v>9.8599999999999993E-2</v>
      </c>
      <c r="O23">
        <v>10</v>
      </c>
      <c r="P23">
        <v>328.19</v>
      </c>
      <c r="Q23">
        <v>12</v>
      </c>
      <c r="R23" s="54">
        <f t="shared" si="5"/>
        <v>99.128553581766653</v>
      </c>
      <c r="S23" s="54">
        <f t="shared" si="1"/>
        <v>0.42764690932599936</v>
      </c>
      <c r="T23" s="54">
        <f t="shared" si="6"/>
        <v>27.349166666666665</v>
      </c>
      <c r="U23">
        <v>3.3317000000000001</v>
      </c>
      <c r="V23">
        <v>3.0059999999999998</v>
      </c>
      <c r="W23">
        <v>1.6532</v>
      </c>
      <c r="X23" s="54">
        <f t="shared" si="2"/>
        <v>1.1083499667332004</v>
      </c>
      <c r="Y23">
        <v>49.620313953837382</v>
      </c>
      <c r="Z23">
        <v>1252</v>
      </c>
      <c r="AA23">
        <v>985</v>
      </c>
      <c r="AB23">
        <v>1.2710659898477157</v>
      </c>
    </row>
    <row r="24" spans="1:29" hidden="1" x14ac:dyDescent="0.25">
      <c r="A24" t="s">
        <v>69</v>
      </c>
      <c r="B24">
        <v>320575</v>
      </c>
      <c r="C24" t="s">
        <v>86</v>
      </c>
      <c r="D24" t="s">
        <v>337</v>
      </c>
      <c r="F24">
        <v>3</v>
      </c>
      <c r="G24">
        <v>150</v>
      </c>
      <c r="H24">
        <v>131</v>
      </c>
      <c r="I24">
        <v>130</v>
      </c>
      <c r="J24">
        <v>133</v>
      </c>
      <c r="K24">
        <v>138</v>
      </c>
      <c r="L24" s="54">
        <f t="shared" si="0"/>
        <v>136.4</v>
      </c>
      <c r="M24">
        <v>1.6738</v>
      </c>
      <c r="N24">
        <v>7.1400000000000005E-2</v>
      </c>
      <c r="O24">
        <v>9</v>
      </c>
      <c r="P24">
        <v>187.36</v>
      </c>
      <c r="Q24">
        <v>9</v>
      </c>
      <c r="R24" s="54">
        <f t="shared" si="5"/>
        <v>89.33603757472244</v>
      </c>
      <c r="S24" s="54">
        <f t="shared" si="1"/>
        <v>0.65495628720470989</v>
      </c>
      <c r="T24" s="54">
        <f t="shared" si="6"/>
        <v>20.817777777777778</v>
      </c>
      <c r="U24">
        <v>1.1012</v>
      </c>
      <c r="V24">
        <v>0.96650000000000003</v>
      </c>
      <c r="W24">
        <v>0.53010000000000002</v>
      </c>
      <c r="X24" s="54">
        <f t="shared" si="2"/>
        <v>1.1393688566994309</v>
      </c>
      <c r="Y24">
        <v>48.138394478750456</v>
      </c>
      <c r="Z24">
        <v>1252</v>
      </c>
      <c r="AA24">
        <v>985</v>
      </c>
      <c r="AB24">
        <v>1.2710659898477157</v>
      </c>
      <c r="AC24" t="s">
        <v>88</v>
      </c>
    </row>
    <row r="25" spans="1:29" hidden="1" x14ac:dyDescent="0.25">
      <c r="A25" t="s">
        <v>69</v>
      </c>
      <c r="B25">
        <v>320575</v>
      </c>
      <c r="C25" s="54" t="s">
        <v>86</v>
      </c>
      <c r="D25" t="s">
        <v>407</v>
      </c>
      <c r="E25" t="s">
        <v>29</v>
      </c>
      <c r="F25">
        <v>4</v>
      </c>
      <c r="G25">
        <v>196</v>
      </c>
      <c r="H25">
        <v>175</v>
      </c>
      <c r="I25">
        <v>166</v>
      </c>
      <c r="J25">
        <v>217</v>
      </c>
      <c r="K25">
        <v>185</v>
      </c>
      <c r="L25" s="54">
        <f t="shared" si="0"/>
        <v>187.8</v>
      </c>
      <c r="M25">
        <v>2.1576</v>
      </c>
      <c r="N25">
        <v>5.9499999999999997E-2</v>
      </c>
      <c r="O25">
        <v>10</v>
      </c>
      <c r="P25">
        <v>258.93</v>
      </c>
      <c r="Q25">
        <v>12</v>
      </c>
      <c r="R25" s="54">
        <f t="shared" si="5"/>
        <v>83.327540261846835</v>
      </c>
      <c r="S25" s="54">
        <f t="shared" si="1"/>
        <v>0.443703622267555</v>
      </c>
      <c r="T25" s="54">
        <f t="shared" si="6"/>
        <v>21.577500000000001</v>
      </c>
      <c r="U25">
        <v>1.6665000000000001</v>
      </c>
      <c r="V25">
        <v>1.5499000000000001</v>
      </c>
      <c r="W25">
        <v>0.84940000000000004</v>
      </c>
      <c r="X25" s="54">
        <f t="shared" si="2"/>
        <v>1.0752306600425834</v>
      </c>
      <c r="Y25">
        <v>50.969096909690968</v>
      </c>
      <c r="Z25">
        <v>1252</v>
      </c>
      <c r="AA25">
        <v>985</v>
      </c>
      <c r="AB25">
        <v>1.2710659898477157</v>
      </c>
    </row>
    <row r="26" spans="1:29" hidden="1" x14ac:dyDescent="0.25">
      <c r="A26" t="s">
        <v>69</v>
      </c>
      <c r="B26">
        <v>320575</v>
      </c>
      <c r="C26" s="54" t="s">
        <v>86</v>
      </c>
      <c r="D26" t="s">
        <v>337</v>
      </c>
      <c r="F26">
        <v>4</v>
      </c>
      <c r="G26">
        <v>182</v>
      </c>
      <c r="H26">
        <v>176</v>
      </c>
      <c r="I26">
        <v>172</v>
      </c>
      <c r="J26">
        <v>166</v>
      </c>
      <c r="K26">
        <v>159</v>
      </c>
      <c r="L26" s="54">
        <f t="shared" si="0"/>
        <v>171</v>
      </c>
      <c r="M26">
        <v>0.62729999999999997</v>
      </c>
      <c r="N26">
        <v>2.4299999999999999E-2</v>
      </c>
      <c r="O26">
        <v>8</v>
      </c>
      <c r="P26">
        <v>99.27</v>
      </c>
      <c r="Q26">
        <v>9</v>
      </c>
      <c r="R26" s="54">
        <f t="shared" si="5"/>
        <v>63.191296464188575</v>
      </c>
      <c r="S26" s="54">
        <f t="shared" si="1"/>
        <v>0.36953974540461154</v>
      </c>
      <c r="T26" s="54">
        <f t="shared" si="6"/>
        <v>11.03</v>
      </c>
      <c r="U26">
        <v>0.64019999999999999</v>
      </c>
      <c r="V26">
        <v>0.55389999999999995</v>
      </c>
      <c r="W26">
        <v>0.21929999999999999</v>
      </c>
      <c r="X26" s="54">
        <f t="shared" si="2"/>
        <v>1.1558042968044775</v>
      </c>
      <c r="Y26">
        <v>34.254920337394559</v>
      </c>
      <c r="Z26">
        <v>1252</v>
      </c>
      <c r="AA26">
        <v>985</v>
      </c>
      <c r="AB26">
        <v>1.2710659898477157</v>
      </c>
      <c r="AC26" t="s">
        <v>88</v>
      </c>
    </row>
    <row r="27" spans="1:29" hidden="1" x14ac:dyDescent="0.25">
      <c r="A27" t="s">
        <v>69</v>
      </c>
      <c r="B27">
        <v>320575</v>
      </c>
      <c r="C27" s="54" t="s">
        <v>86</v>
      </c>
      <c r="D27" t="s">
        <v>407</v>
      </c>
      <c r="E27" t="s">
        <v>29</v>
      </c>
      <c r="F27">
        <v>5</v>
      </c>
      <c r="G27">
        <v>181</v>
      </c>
      <c r="H27">
        <v>234</v>
      </c>
      <c r="I27">
        <v>233</v>
      </c>
      <c r="J27">
        <v>196</v>
      </c>
      <c r="K27">
        <v>196</v>
      </c>
      <c r="L27" s="54">
        <f t="shared" si="0"/>
        <v>208</v>
      </c>
      <c r="M27">
        <v>2.3765000000000001</v>
      </c>
      <c r="N27">
        <v>5.8599999999999999E-2</v>
      </c>
      <c r="O27">
        <v>10</v>
      </c>
      <c r="P27">
        <v>278.76</v>
      </c>
      <c r="Q27">
        <v>17</v>
      </c>
      <c r="R27" s="54">
        <f t="shared" si="5"/>
        <v>85.252546993829824</v>
      </c>
      <c r="S27" s="54">
        <f t="shared" si="1"/>
        <v>0.40986801439341264</v>
      </c>
      <c r="T27" s="54">
        <f t="shared" si="6"/>
        <v>16.39764705882353</v>
      </c>
      <c r="U27">
        <v>3.45</v>
      </c>
      <c r="V27">
        <v>3.4256000000000002</v>
      </c>
      <c r="W27">
        <v>1.8221000000000001</v>
      </c>
      <c r="X27" s="54">
        <f t="shared" si="2"/>
        <v>1.0071228397944885</v>
      </c>
      <c r="Y27">
        <v>52.814492753623185</v>
      </c>
      <c r="Z27">
        <v>1252</v>
      </c>
      <c r="AA27">
        <v>985</v>
      </c>
      <c r="AB27">
        <v>1.2710659898477157</v>
      </c>
    </row>
    <row r="28" spans="1:29" hidden="1" x14ac:dyDescent="0.25">
      <c r="A28" t="s">
        <v>69</v>
      </c>
      <c r="B28">
        <v>320602</v>
      </c>
      <c r="C28" t="s">
        <v>86</v>
      </c>
      <c r="D28" t="s">
        <v>337</v>
      </c>
      <c r="F28">
        <v>1</v>
      </c>
      <c r="G28">
        <v>321</v>
      </c>
      <c r="H28">
        <v>297</v>
      </c>
      <c r="I28">
        <v>313</v>
      </c>
      <c r="J28">
        <v>317</v>
      </c>
      <c r="K28">
        <v>276</v>
      </c>
      <c r="L28" s="54">
        <f t="shared" si="0"/>
        <v>304.8</v>
      </c>
      <c r="M28">
        <v>3.3357000000000001</v>
      </c>
      <c r="N28">
        <v>5.8900000000000001E-2</v>
      </c>
      <c r="O28">
        <v>10</v>
      </c>
      <c r="P28">
        <v>241.9</v>
      </c>
      <c r="Q28">
        <v>15</v>
      </c>
      <c r="R28" s="54">
        <f t="shared" si="5"/>
        <v>137.89582472095907</v>
      </c>
      <c r="S28" s="54">
        <f t="shared" si="1"/>
        <v>0.45241412310025941</v>
      </c>
      <c r="T28" s="54">
        <f t="shared" si="6"/>
        <v>16.126666666666669</v>
      </c>
      <c r="U28">
        <v>2.4900000000000002</v>
      </c>
      <c r="V28">
        <v>2.1432000000000002</v>
      </c>
      <c r="W28">
        <v>1.0647</v>
      </c>
      <c r="X28" s="54">
        <f t="shared" si="2"/>
        <v>1.1618141097424413</v>
      </c>
      <c r="Y28">
        <v>42.75903614457831</v>
      </c>
      <c r="Z28">
        <v>1475</v>
      </c>
      <c r="AA28">
        <v>1003</v>
      </c>
      <c r="AB28">
        <v>1.4705882352941178</v>
      </c>
      <c r="AC28" t="s">
        <v>88</v>
      </c>
    </row>
    <row r="29" spans="1:29" hidden="1" x14ac:dyDescent="0.25">
      <c r="A29" t="s">
        <v>69</v>
      </c>
      <c r="B29">
        <v>320602</v>
      </c>
      <c r="C29" t="s">
        <v>86</v>
      </c>
      <c r="D29" t="s">
        <v>337</v>
      </c>
      <c r="F29">
        <v>2</v>
      </c>
      <c r="G29">
        <v>271</v>
      </c>
      <c r="H29">
        <v>283</v>
      </c>
      <c r="I29">
        <v>262</v>
      </c>
      <c r="J29">
        <v>259</v>
      </c>
      <c r="K29">
        <v>270</v>
      </c>
      <c r="L29" s="54">
        <f t="shared" si="0"/>
        <v>269</v>
      </c>
      <c r="M29">
        <v>3.9476</v>
      </c>
      <c r="N29">
        <v>7.4700000000000003E-2</v>
      </c>
      <c r="O29">
        <v>10</v>
      </c>
      <c r="P29">
        <v>361.58</v>
      </c>
      <c r="Q29">
        <v>14</v>
      </c>
      <c r="R29" s="54">
        <f t="shared" si="5"/>
        <v>109.17639249958516</v>
      </c>
      <c r="S29" s="54">
        <f t="shared" si="1"/>
        <v>0.40586019516574412</v>
      </c>
      <c r="T29" s="54">
        <f t="shared" si="6"/>
        <v>25.827142857142857</v>
      </c>
      <c r="U29">
        <v>3.2149999999999999</v>
      </c>
      <c r="V29">
        <v>2.7469999999999999</v>
      </c>
      <c r="W29">
        <v>1.3931</v>
      </c>
      <c r="X29" s="54">
        <f t="shared" si="2"/>
        <v>1.170367673825992</v>
      </c>
      <c r="Y29">
        <v>43.331259720062206</v>
      </c>
      <c r="Z29">
        <v>1475</v>
      </c>
      <c r="AA29">
        <v>1003</v>
      </c>
      <c r="AB29">
        <v>1.4705882352941178</v>
      </c>
      <c r="AC29" t="s">
        <v>88</v>
      </c>
    </row>
    <row r="30" spans="1:29" hidden="1" x14ac:dyDescent="0.25">
      <c r="A30" t="s">
        <v>69</v>
      </c>
      <c r="B30">
        <v>320602</v>
      </c>
      <c r="C30" t="s">
        <v>86</v>
      </c>
      <c r="D30" t="s">
        <v>337</v>
      </c>
      <c r="F30">
        <v>3</v>
      </c>
      <c r="G30">
        <v>294</v>
      </c>
      <c r="H30">
        <v>272</v>
      </c>
      <c r="I30">
        <v>275</v>
      </c>
      <c r="J30">
        <v>283</v>
      </c>
      <c r="K30">
        <v>221</v>
      </c>
      <c r="L30" s="54">
        <f t="shared" si="0"/>
        <v>269</v>
      </c>
      <c r="M30">
        <v>1.7098</v>
      </c>
      <c r="N30">
        <v>2.12E-2</v>
      </c>
      <c r="O30">
        <v>10</v>
      </c>
      <c r="P30">
        <v>135.5</v>
      </c>
      <c r="Q30">
        <v>22</v>
      </c>
      <c r="R30" s="54">
        <f t="shared" si="5"/>
        <v>126.18450184501846</v>
      </c>
      <c r="S30" s="54">
        <f t="shared" si="1"/>
        <v>0.46908736745360025</v>
      </c>
      <c r="T30" s="54">
        <f t="shared" si="6"/>
        <v>6.1590909090909092</v>
      </c>
      <c r="U30">
        <v>2.5322</v>
      </c>
      <c r="V30">
        <v>2.3102</v>
      </c>
      <c r="W30">
        <v>1.1523000000000001</v>
      </c>
      <c r="X30" s="54">
        <f t="shared" si="2"/>
        <v>1.0960955761405939</v>
      </c>
      <c r="Y30">
        <v>45.505884211357717</v>
      </c>
      <c r="Z30">
        <v>1475</v>
      </c>
      <c r="AA30">
        <v>1003</v>
      </c>
      <c r="AB30">
        <v>1.4705882352941178</v>
      </c>
      <c r="AC30" t="s">
        <v>88</v>
      </c>
    </row>
    <row r="31" spans="1:29" hidden="1" x14ac:dyDescent="0.25">
      <c r="A31" t="s">
        <v>69</v>
      </c>
      <c r="B31">
        <v>320602</v>
      </c>
      <c r="C31" t="s">
        <v>86</v>
      </c>
      <c r="D31" t="s">
        <v>337</v>
      </c>
      <c r="F31">
        <v>4</v>
      </c>
      <c r="G31">
        <v>321</v>
      </c>
      <c r="H31">
        <v>337</v>
      </c>
      <c r="I31">
        <v>312</v>
      </c>
      <c r="J31">
        <v>324</v>
      </c>
      <c r="K31">
        <v>299</v>
      </c>
      <c r="L31" s="54">
        <f t="shared" si="0"/>
        <v>318.60000000000002</v>
      </c>
      <c r="M31">
        <v>1.5641</v>
      </c>
      <c r="N31">
        <v>1.8800000000000001E-2</v>
      </c>
      <c r="O31">
        <v>10</v>
      </c>
      <c r="P31">
        <v>101.33</v>
      </c>
      <c r="Q31">
        <v>22</v>
      </c>
      <c r="R31" s="54">
        <f t="shared" si="5"/>
        <v>154.3570512187901</v>
      </c>
      <c r="S31" s="54">
        <f t="shared" si="1"/>
        <v>0.48448540872187723</v>
      </c>
      <c r="T31" s="54">
        <f t="shared" si="6"/>
        <v>4.6059090909090905</v>
      </c>
      <c r="U31">
        <v>0.70220000000000005</v>
      </c>
      <c r="V31">
        <v>0.60429999999999995</v>
      </c>
      <c r="W31">
        <v>0.33379999999999999</v>
      </c>
      <c r="X31" s="54">
        <f t="shared" si="2"/>
        <v>1.1620056263445311</v>
      </c>
      <c r="Y31">
        <v>47.536314440330386</v>
      </c>
      <c r="Z31">
        <v>1475</v>
      </c>
      <c r="AA31">
        <v>1003</v>
      </c>
      <c r="AB31">
        <v>1.4705882352941178</v>
      </c>
      <c r="AC31" t="s">
        <v>88</v>
      </c>
    </row>
    <row r="32" spans="1:29" hidden="1" x14ac:dyDescent="0.25">
      <c r="A32" t="s">
        <v>55</v>
      </c>
      <c r="B32">
        <v>141372</v>
      </c>
      <c r="C32" t="s">
        <v>65</v>
      </c>
      <c r="D32" t="s">
        <v>66</v>
      </c>
      <c r="E32" s="54"/>
      <c r="F32">
        <v>1</v>
      </c>
      <c r="G32">
        <v>224</v>
      </c>
      <c r="H32">
        <v>171</v>
      </c>
      <c r="I32">
        <v>183</v>
      </c>
      <c r="J32">
        <v>141</v>
      </c>
      <c r="K32">
        <v>143</v>
      </c>
      <c r="L32" s="54">
        <f t="shared" si="0"/>
        <v>172.4</v>
      </c>
      <c r="M32">
        <v>0.77590000000000003</v>
      </c>
      <c r="P32">
        <v>34.31</v>
      </c>
      <c r="Q32">
        <v>1589</v>
      </c>
      <c r="R32" s="54">
        <f t="shared" si="5"/>
        <v>226.14398134654621</v>
      </c>
      <c r="S32" s="54">
        <f t="shared" si="1"/>
        <v>1.311740031012449</v>
      </c>
      <c r="T32" s="149">
        <f t="shared" si="6"/>
        <v>2.1592196349905602E-2</v>
      </c>
      <c r="U32">
        <v>0.2631</v>
      </c>
      <c r="V32">
        <v>0.2316</v>
      </c>
      <c r="W32">
        <v>0.17380000000000001</v>
      </c>
      <c r="X32" s="54">
        <f t="shared" si="2"/>
        <v>1.1360103626943006</v>
      </c>
      <c r="Y32">
        <v>66.058532877233006</v>
      </c>
      <c r="Z32">
        <v>541</v>
      </c>
      <c r="AA32">
        <v>1334</v>
      </c>
      <c r="AB32">
        <v>0.40554722638680657</v>
      </c>
    </row>
    <row r="33" spans="1:28" hidden="1" x14ac:dyDescent="0.25">
      <c r="A33" t="s">
        <v>55</v>
      </c>
      <c r="B33">
        <v>141372</v>
      </c>
      <c r="C33" t="s">
        <v>65</v>
      </c>
      <c r="D33" t="s">
        <v>66</v>
      </c>
      <c r="E33" s="54"/>
      <c r="F33">
        <v>2</v>
      </c>
      <c r="G33">
        <v>138</v>
      </c>
      <c r="H33">
        <v>120</v>
      </c>
      <c r="I33">
        <v>121</v>
      </c>
      <c r="J33">
        <v>158</v>
      </c>
      <c r="K33">
        <v>165</v>
      </c>
      <c r="L33" s="54">
        <f t="shared" si="0"/>
        <v>140.4</v>
      </c>
      <c r="M33">
        <v>0.1827</v>
      </c>
      <c r="P33">
        <v>17.88</v>
      </c>
      <c r="Q33">
        <v>778</v>
      </c>
      <c r="R33" s="54">
        <f t="shared" si="5"/>
        <v>102.18120805369128</v>
      </c>
      <c r="S33" s="54">
        <f t="shared" si="1"/>
        <v>0.72778638214879821</v>
      </c>
      <c r="T33" s="149">
        <f t="shared" si="6"/>
        <v>2.2982005141388172E-2</v>
      </c>
      <c r="U33">
        <v>0.38150000000000001</v>
      </c>
      <c r="V33">
        <v>0.35010000000000002</v>
      </c>
      <c r="W33">
        <v>0.18479999999999999</v>
      </c>
      <c r="X33" s="54">
        <f t="shared" si="2"/>
        <v>1.0896886603827478</v>
      </c>
      <c r="Y33">
        <v>48.440366972477058</v>
      </c>
      <c r="Z33">
        <v>541</v>
      </c>
      <c r="AA33">
        <v>1334</v>
      </c>
      <c r="AB33">
        <v>0.40554722638680657</v>
      </c>
    </row>
    <row r="34" spans="1:28" hidden="1" x14ac:dyDescent="0.25">
      <c r="A34" t="s">
        <v>55</v>
      </c>
      <c r="B34">
        <v>141372</v>
      </c>
      <c r="C34" t="s">
        <v>65</v>
      </c>
      <c r="D34" s="54" t="s">
        <v>66</v>
      </c>
      <c r="E34" s="54"/>
      <c r="F34">
        <v>3</v>
      </c>
      <c r="G34">
        <v>160</v>
      </c>
      <c r="H34">
        <v>154</v>
      </c>
      <c r="I34">
        <v>148</v>
      </c>
      <c r="J34">
        <v>192</v>
      </c>
      <c r="K34">
        <v>150</v>
      </c>
      <c r="L34" s="54">
        <f t="shared" si="0"/>
        <v>160.80000000000001</v>
      </c>
      <c r="M34">
        <v>0.24110000000000001</v>
      </c>
      <c r="P34">
        <v>19.86</v>
      </c>
      <c r="Q34">
        <v>993</v>
      </c>
      <c r="R34" s="54">
        <f t="shared" si="5"/>
        <v>121.39979859013093</v>
      </c>
      <c r="S34" s="54">
        <f t="shared" ref="S34:S65" si="7">R34/L34</f>
        <v>0.75497387182917242</v>
      </c>
      <c r="T34" s="149">
        <f t="shared" si="6"/>
        <v>0.02</v>
      </c>
      <c r="U34">
        <v>0.38429999999999997</v>
      </c>
      <c r="V34">
        <v>0.3397</v>
      </c>
      <c r="W34">
        <v>0.2031</v>
      </c>
      <c r="X34" s="54">
        <f t="shared" si="2"/>
        <v>1.1312923167500735</v>
      </c>
      <c r="Y34">
        <v>52.849336455893834</v>
      </c>
      <c r="Z34">
        <v>541</v>
      </c>
      <c r="AA34">
        <v>1334</v>
      </c>
      <c r="AB34">
        <v>0.40554722638680657</v>
      </c>
    </row>
    <row r="35" spans="1:28" hidden="1" x14ac:dyDescent="0.25">
      <c r="A35" t="s">
        <v>55</v>
      </c>
      <c r="B35">
        <v>141372</v>
      </c>
      <c r="C35" t="s">
        <v>65</v>
      </c>
      <c r="D35" s="54" t="s">
        <v>66</v>
      </c>
      <c r="E35" s="54"/>
      <c r="F35">
        <v>4</v>
      </c>
      <c r="G35">
        <v>176</v>
      </c>
      <c r="H35">
        <v>124</v>
      </c>
      <c r="I35">
        <v>125</v>
      </c>
      <c r="J35">
        <v>130</v>
      </c>
      <c r="K35">
        <v>180</v>
      </c>
      <c r="L35" s="54">
        <f t="shared" si="0"/>
        <v>147</v>
      </c>
      <c r="M35">
        <v>0.2263</v>
      </c>
      <c r="P35">
        <v>16.989999999999998</v>
      </c>
      <c r="Q35">
        <v>772</v>
      </c>
      <c r="R35" s="54">
        <f t="shared" si="5"/>
        <v>133.19599764567394</v>
      </c>
      <c r="S35" s="54">
        <f t="shared" si="7"/>
        <v>0.90609522207941462</v>
      </c>
      <c r="T35" s="149">
        <f t="shared" si="6"/>
        <v>2.2007772020725385E-2</v>
      </c>
      <c r="U35">
        <v>0.47870000000000001</v>
      </c>
      <c r="V35">
        <v>0.43459999999999999</v>
      </c>
      <c r="W35">
        <v>0.2487</v>
      </c>
      <c r="X35" s="54">
        <f t="shared" si="2"/>
        <v>1.1014726184997701</v>
      </c>
      <c r="Y35">
        <v>51.953206601211612</v>
      </c>
      <c r="Z35">
        <v>541</v>
      </c>
      <c r="AA35">
        <v>1334</v>
      </c>
      <c r="AB35">
        <v>0.40554722638680657</v>
      </c>
    </row>
    <row r="36" spans="1:28" hidden="1" x14ac:dyDescent="0.25">
      <c r="A36" t="s">
        <v>120</v>
      </c>
      <c r="B36">
        <v>410283</v>
      </c>
      <c r="C36" t="s">
        <v>65</v>
      </c>
      <c r="D36" s="54" t="s">
        <v>66</v>
      </c>
      <c r="E36" s="54"/>
      <c r="F36">
        <v>1</v>
      </c>
      <c r="G36">
        <v>84</v>
      </c>
      <c r="H36">
        <v>89</v>
      </c>
      <c r="I36">
        <v>90</v>
      </c>
      <c r="J36">
        <v>71</v>
      </c>
      <c r="K36">
        <v>100</v>
      </c>
      <c r="L36" s="54">
        <f t="shared" si="0"/>
        <v>86.8</v>
      </c>
      <c r="M36">
        <v>0.10970000000000001</v>
      </c>
      <c r="P36">
        <v>8.1199999999999992</v>
      </c>
      <c r="Q36">
        <v>351</v>
      </c>
      <c r="R36" s="54">
        <f t="shared" si="5"/>
        <v>135.09852216748772</v>
      </c>
      <c r="S36" s="54">
        <f t="shared" si="7"/>
        <v>1.5564345871830383</v>
      </c>
      <c r="T36" s="149">
        <f t="shared" si="6"/>
        <v>2.3133903133903132E-2</v>
      </c>
      <c r="U36">
        <v>0.27739999999999998</v>
      </c>
      <c r="V36">
        <v>0.23749999999999999</v>
      </c>
      <c r="W36">
        <v>0.17599999999999999</v>
      </c>
      <c r="X36" s="54">
        <f t="shared" si="2"/>
        <v>1.1679999999999999</v>
      </c>
      <c r="Y36">
        <v>63.446286950252343</v>
      </c>
      <c r="Z36">
        <v>666</v>
      </c>
      <c r="AA36">
        <v>1270</v>
      </c>
      <c r="AB36">
        <v>0.52440944881889762</v>
      </c>
    </row>
    <row r="37" spans="1:28" hidden="1" x14ac:dyDescent="0.25">
      <c r="A37" t="s">
        <v>120</v>
      </c>
      <c r="B37">
        <v>410283</v>
      </c>
      <c r="C37" t="s">
        <v>65</v>
      </c>
      <c r="D37" s="54" t="s">
        <v>66</v>
      </c>
      <c r="E37" s="54"/>
      <c r="F37">
        <v>2</v>
      </c>
      <c r="G37">
        <v>74</v>
      </c>
      <c r="H37">
        <v>82</v>
      </c>
      <c r="I37">
        <v>89</v>
      </c>
      <c r="J37">
        <v>100</v>
      </c>
      <c r="K37">
        <v>126</v>
      </c>
      <c r="L37" s="54">
        <f t="shared" si="0"/>
        <v>94.2</v>
      </c>
      <c r="M37">
        <v>9.8799999999999999E-2</v>
      </c>
      <c r="P37">
        <v>6.64</v>
      </c>
      <c r="Q37">
        <v>296</v>
      </c>
      <c r="R37" s="54">
        <f t="shared" si="5"/>
        <v>148.79518072289156</v>
      </c>
      <c r="S37" s="54">
        <f t="shared" si="7"/>
        <v>1.5795666743406747</v>
      </c>
      <c r="T37" s="149">
        <f t="shared" si="6"/>
        <v>2.2432432432432432E-2</v>
      </c>
      <c r="U37">
        <v>0.14430000000000001</v>
      </c>
      <c r="V37">
        <v>0.1331</v>
      </c>
      <c r="W37">
        <v>9.2700000000000005E-2</v>
      </c>
      <c r="X37" s="54">
        <f t="shared" si="2"/>
        <v>1.0841472577009768</v>
      </c>
      <c r="Y37">
        <v>64.241164241164242</v>
      </c>
      <c r="Z37">
        <v>666</v>
      </c>
      <c r="AA37">
        <v>1270</v>
      </c>
      <c r="AB37">
        <v>0.52440944881889762</v>
      </c>
    </row>
    <row r="38" spans="1:28" hidden="1" x14ac:dyDescent="0.25">
      <c r="A38" t="s">
        <v>120</v>
      </c>
      <c r="B38">
        <v>410283</v>
      </c>
      <c r="C38" t="s">
        <v>65</v>
      </c>
      <c r="D38" s="54" t="s">
        <v>66</v>
      </c>
      <c r="E38" s="54"/>
      <c r="F38">
        <v>3</v>
      </c>
      <c r="G38">
        <v>109</v>
      </c>
      <c r="H38">
        <v>97</v>
      </c>
      <c r="I38">
        <v>93</v>
      </c>
      <c r="J38">
        <v>132</v>
      </c>
      <c r="K38">
        <v>53</v>
      </c>
      <c r="L38" s="54">
        <f t="shared" si="0"/>
        <v>96.8</v>
      </c>
      <c r="M38">
        <v>7.3499999999999996E-2</v>
      </c>
      <c r="P38">
        <v>8.98</v>
      </c>
      <c r="Q38">
        <v>406</v>
      </c>
      <c r="R38" s="54">
        <f t="shared" si="5"/>
        <v>81.848552338530055</v>
      </c>
      <c r="S38" s="54">
        <f t="shared" si="7"/>
        <v>0.84554289605919486</v>
      </c>
      <c r="T38" s="149">
        <f t="shared" si="6"/>
        <v>2.2118226600985221E-2</v>
      </c>
      <c r="U38">
        <v>0.37240000000000001</v>
      </c>
      <c r="V38">
        <v>0.3498</v>
      </c>
      <c r="W38">
        <v>0.159</v>
      </c>
      <c r="X38" s="54">
        <f t="shared" si="2"/>
        <v>1.0646083476272157</v>
      </c>
      <c r="Y38">
        <v>42.69602577873254</v>
      </c>
      <c r="Z38">
        <v>666</v>
      </c>
      <c r="AA38">
        <v>1270</v>
      </c>
      <c r="AB38">
        <v>0.52440944881889762</v>
      </c>
    </row>
    <row r="39" spans="1:28" hidden="1" x14ac:dyDescent="0.25">
      <c r="A39" t="s">
        <v>120</v>
      </c>
      <c r="B39">
        <v>410283</v>
      </c>
      <c r="C39" t="s">
        <v>65</v>
      </c>
      <c r="D39" s="54" t="s">
        <v>66</v>
      </c>
      <c r="E39" s="54"/>
      <c r="F39">
        <v>4</v>
      </c>
      <c r="G39">
        <v>137</v>
      </c>
      <c r="H39">
        <v>123</v>
      </c>
      <c r="I39">
        <v>181</v>
      </c>
      <c r="J39">
        <v>126</v>
      </c>
      <c r="K39">
        <v>96</v>
      </c>
      <c r="L39" s="54">
        <f t="shared" si="0"/>
        <v>132.6</v>
      </c>
      <c r="M39">
        <v>0.16220000000000001</v>
      </c>
      <c r="P39">
        <v>8.25</v>
      </c>
      <c r="Q39">
        <v>365</v>
      </c>
      <c r="R39" s="54">
        <f t="shared" si="5"/>
        <v>196.60606060606062</v>
      </c>
      <c r="S39" s="54">
        <f t="shared" si="7"/>
        <v>1.4827003062297182</v>
      </c>
      <c r="T39" s="149">
        <f t="shared" si="6"/>
        <v>2.2602739726027398E-2</v>
      </c>
      <c r="U39">
        <v>0.36570000000000003</v>
      </c>
      <c r="V39">
        <v>0.33100000000000002</v>
      </c>
      <c r="W39">
        <v>0.22309999999999999</v>
      </c>
      <c r="X39" s="54">
        <f t="shared" si="2"/>
        <v>1.104833836858006</v>
      </c>
      <c r="Y39">
        <v>61.0062893081761</v>
      </c>
      <c r="Z39">
        <v>666</v>
      </c>
      <c r="AA39">
        <v>1270</v>
      </c>
      <c r="AB39">
        <v>0.52440944881889762</v>
      </c>
    </row>
    <row r="40" spans="1:28" hidden="1" x14ac:dyDescent="0.25">
      <c r="A40" t="s">
        <v>131</v>
      </c>
      <c r="B40">
        <v>450176</v>
      </c>
      <c r="C40" t="s">
        <v>65</v>
      </c>
      <c r="D40" s="54" t="s">
        <v>66</v>
      </c>
      <c r="E40" s="54"/>
      <c r="F40">
        <v>1</v>
      </c>
      <c r="G40">
        <v>193</v>
      </c>
      <c r="H40">
        <v>215</v>
      </c>
      <c r="I40">
        <v>166</v>
      </c>
      <c r="J40">
        <v>172</v>
      </c>
      <c r="K40">
        <v>153</v>
      </c>
      <c r="L40" s="54">
        <f t="shared" si="0"/>
        <v>179.8</v>
      </c>
      <c r="M40">
        <v>0.114</v>
      </c>
      <c r="P40">
        <v>8.51</v>
      </c>
      <c r="Q40">
        <v>360</v>
      </c>
      <c r="R40" s="54">
        <f t="shared" si="5"/>
        <v>133.96004700352526</v>
      </c>
      <c r="S40" s="54">
        <f t="shared" si="7"/>
        <v>0.74505031703851643</v>
      </c>
      <c r="T40" s="149">
        <f t="shared" si="6"/>
        <v>2.363888888888889E-2</v>
      </c>
      <c r="U40">
        <v>0.16270000000000001</v>
      </c>
      <c r="V40">
        <v>0.13150000000000001</v>
      </c>
      <c r="W40">
        <v>7.2800000000000004E-2</v>
      </c>
      <c r="X40" s="54">
        <f t="shared" si="2"/>
        <v>1.2372623574144488</v>
      </c>
      <c r="Y40">
        <v>44.744929317762754</v>
      </c>
      <c r="Z40">
        <v>321</v>
      </c>
      <c r="AA40">
        <v>1167</v>
      </c>
      <c r="AB40">
        <v>0.27506426735218509</v>
      </c>
    </row>
    <row r="41" spans="1:28" hidden="1" x14ac:dyDescent="0.25">
      <c r="A41" t="s">
        <v>131</v>
      </c>
      <c r="B41">
        <v>450176</v>
      </c>
      <c r="C41" t="s">
        <v>65</v>
      </c>
      <c r="D41" s="54" t="s">
        <v>66</v>
      </c>
      <c r="E41" s="54"/>
      <c r="F41">
        <v>2</v>
      </c>
      <c r="G41">
        <v>143</v>
      </c>
      <c r="H41">
        <v>164</v>
      </c>
      <c r="I41">
        <v>149</v>
      </c>
      <c r="J41">
        <v>126</v>
      </c>
      <c r="K41">
        <v>95</v>
      </c>
      <c r="L41" s="54">
        <f t="shared" si="0"/>
        <v>135.4</v>
      </c>
      <c r="M41">
        <v>8.7599999999999997E-2</v>
      </c>
      <c r="P41">
        <v>6.11</v>
      </c>
      <c r="Q41">
        <v>259</v>
      </c>
      <c r="R41" s="54">
        <f t="shared" si="5"/>
        <v>143.37152209492635</v>
      </c>
      <c r="S41" s="54">
        <f t="shared" si="7"/>
        <v>1.0588738707158518</v>
      </c>
      <c r="T41" s="149">
        <f t="shared" si="6"/>
        <v>2.3590733590733593E-2</v>
      </c>
      <c r="U41">
        <v>0.34160000000000001</v>
      </c>
      <c r="V41">
        <v>0.28760000000000002</v>
      </c>
      <c r="W41">
        <v>0.19359999999999999</v>
      </c>
      <c r="X41" s="54">
        <f t="shared" si="2"/>
        <v>1.187760778859527</v>
      </c>
      <c r="Y41">
        <v>56.674473067915685</v>
      </c>
      <c r="Z41">
        <v>321</v>
      </c>
      <c r="AA41">
        <v>1167</v>
      </c>
      <c r="AB41">
        <v>0.27506426735218509</v>
      </c>
    </row>
    <row r="42" spans="1:28" hidden="1" x14ac:dyDescent="0.25">
      <c r="A42" t="s">
        <v>131</v>
      </c>
      <c r="B42">
        <v>450176</v>
      </c>
      <c r="C42" t="s">
        <v>65</v>
      </c>
      <c r="D42" t="s">
        <v>66</v>
      </c>
      <c r="F42">
        <v>3</v>
      </c>
      <c r="G42">
        <v>198</v>
      </c>
      <c r="H42">
        <v>154</v>
      </c>
      <c r="I42">
        <v>170</v>
      </c>
      <c r="J42">
        <v>153</v>
      </c>
      <c r="K42">
        <v>182</v>
      </c>
      <c r="L42" s="54">
        <f t="shared" si="0"/>
        <v>171.4</v>
      </c>
      <c r="M42">
        <v>8.8200000000000001E-2</v>
      </c>
      <c r="P42">
        <v>7.7</v>
      </c>
      <c r="Q42">
        <v>329</v>
      </c>
      <c r="R42" s="54">
        <f t="shared" si="5"/>
        <v>114.54545454545453</v>
      </c>
      <c r="S42" s="54">
        <f t="shared" si="7"/>
        <v>0.66829320038188178</v>
      </c>
      <c r="T42" s="149">
        <f t="shared" si="6"/>
        <v>2.3404255319148935E-2</v>
      </c>
      <c r="U42">
        <v>0.19159999999999999</v>
      </c>
      <c r="V42">
        <v>0.1555</v>
      </c>
      <c r="W42">
        <v>0.10929999999999999</v>
      </c>
      <c r="X42" s="54">
        <f t="shared" si="2"/>
        <v>1.2321543408360127</v>
      </c>
      <c r="Y42">
        <v>57.045929018789145</v>
      </c>
      <c r="Z42">
        <v>321</v>
      </c>
      <c r="AA42">
        <v>1167</v>
      </c>
      <c r="AB42">
        <v>0.27506426735218509</v>
      </c>
    </row>
    <row r="43" spans="1:28" hidden="1" x14ac:dyDescent="0.25">
      <c r="A43" t="s">
        <v>131</v>
      </c>
      <c r="B43">
        <v>450176</v>
      </c>
      <c r="C43" t="s">
        <v>65</v>
      </c>
      <c r="D43" t="s">
        <v>66</v>
      </c>
      <c r="F43">
        <v>4</v>
      </c>
      <c r="G43">
        <v>143</v>
      </c>
      <c r="H43">
        <v>85</v>
      </c>
      <c r="I43">
        <v>148</v>
      </c>
      <c r="J43">
        <v>190</v>
      </c>
      <c r="K43">
        <v>164</v>
      </c>
      <c r="L43" s="54">
        <f t="shared" si="0"/>
        <v>146</v>
      </c>
      <c r="M43">
        <v>0.1084</v>
      </c>
      <c r="P43">
        <v>12.3</v>
      </c>
      <c r="Q43">
        <v>550</v>
      </c>
      <c r="R43" s="54">
        <f t="shared" si="5"/>
        <v>88.130081300813004</v>
      </c>
      <c r="S43" s="54">
        <f t="shared" si="7"/>
        <v>0.60363069384118495</v>
      </c>
      <c r="T43" s="149">
        <f t="shared" si="6"/>
        <v>2.2363636363636363E-2</v>
      </c>
      <c r="U43">
        <v>0.27960000000000002</v>
      </c>
      <c r="V43">
        <v>0.21940000000000001</v>
      </c>
      <c r="W43">
        <v>0.16259999999999999</v>
      </c>
      <c r="X43" s="54">
        <f t="shared" si="2"/>
        <v>1.2743846855059253</v>
      </c>
      <c r="Y43">
        <v>58.154506437768241</v>
      </c>
      <c r="Z43">
        <v>321</v>
      </c>
      <c r="AA43">
        <v>1167</v>
      </c>
      <c r="AB43">
        <v>0.27506426735218509</v>
      </c>
    </row>
    <row r="44" spans="1:28" hidden="1" x14ac:dyDescent="0.25">
      <c r="A44" t="s">
        <v>131</v>
      </c>
      <c r="B44">
        <v>451383</v>
      </c>
      <c r="C44" t="s">
        <v>65</v>
      </c>
      <c r="D44" t="s">
        <v>66</v>
      </c>
      <c r="F44">
        <v>1</v>
      </c>
      <c r="G44">
        <v>225</v>
      </c>
      <c r="H44">
        <v>158</v>
      </c>
      <c r="I44">
        <v>98</v>
      </c>
      <c r="J44">
        <v>199</v>
      </c>
      <c r="K44">
        <v>146</v>
      </c>
      <c r="L44" s="54">
        <f t="shared" si="0"/>
        <v>165.2</v>
      </c>
      <c r="M44">
        <v>0.20419999999999999</v>
      </c>
      <c r="P44">
        <v>8.01</v>
      </c>
      <c r="Q44">
        <v>358</v>
      </c>
      <c r="R44" s="54">
        <f t="shared" si="5"/>
        <v>254.93133583021225</v>
      </c>
      <c r="S44" s="54">
        <f t="shared" si="7"/>
        <v>1.543167892434699</v>
      </c>
      <c r="T44" s="149">
        <f t="shared" si="6"/>
        <v>2.2374301675977652E-2</v>
      </c>
      <c r="U44">
        <v>0.35399999999999998</v>
      </c>
      <c r="V44">
        <v>0.2505</v>
      </c>
      <c r="W44">
        <v>0.22919999999999999</v>
      </c>
      <c r="X44" s="54">
        <f t="shared" si="2"/>
        <v>1.4131736526946106</v>
      </c>
      <c r="Y44">
        <v>64.745762711864401</v>
      </c>
      <c r="Z44">
        <v>413</v>
      </c>
      <c r="AA44">
        <v>1197</v>
      </c>
      <c r="AB44">
        <v>0.34502923976608185</v>
      </c>
    </row>
    <row r="45" spans="1:28" hidden="1" x14ac:dyDescent="0.25">
      <c r="A45" t="s">
        <v>131</v>
      </c>
      <c r="B45">
        <v>451383</v>
      </c>
      <c r="C45" t="s">
        <v>65</v>
      </c>
      <c r="D45" t="s">
        <v>66</v>
      </c>
      <c r="F45">
        <v>2</v>
      </c>
      <c r="G45">
        <v>90</v>
      </c>
      <c r="H45">
        <v>112</v>
      </c>
      <c r="I45">
        <v>87</v>
      </c>
      <c r="J45">
        <v>198</v>
      </c>
      <c r="K45">
        <v>258</v>
      </c>
      <c r="L45" s="54">
        <f t="shared" si="0"/>
        <v>149</v>
      </c>
      <c r="M45">
        <v>0.17849999999999999</v>
      </c>
      <c r="P45">
        <v>8.61</v>
      </c>
      <c r="Q45">
        <v>375</v>
      </c>
      <c r="R45" s="54">
        <f t="shared" si="5"/>
        <v>207.31707317073173</v>
      </c>
      <c r="S45" s="54">
        <f t="shared" si="7"/>
        <v>1.3913897528237029</v>
      </c>
      <c r="T45" s="149">
        <f t="shared" si="6"/>
        <v>2.2959999999999998E-2</v>
      </c>
      <c r="U45">
        <v>0.21340000000000001</v>
      </c>
      <c r="V45">
        <v>0.19769999999999999</v>
      </c>
      <c r="W45">
        <v>0.14019999999999999</v>
      </c>
      <c r="X45" s="54">
        <f t="shared" si="2"/>
        <v>1.0794132524026303</v>
      </c>
      <c r="Y45">
        <v>65.698219306466726</v>
      </c>
      <c r="Z45">
        <v>413</v>
      </c>
      <c r="AA45">
        <v>1197</v>
      </c>
      <c r="AB45">
        <v>0.34502923976608185</v>
      </c>
    </row>
    <row r="46" spans="1:28" hidden="1" x14ac:dyDescent="0.25">
      <c r="A46" t="s">
        <v>131</v>
      </c>
      <c r="B46">
        <v>451383</v>
      </c>
      <c r="C46" t="s">
        <v>65</v>
      </c>
      <c r="D46" t="s">
        <v>66</v>
      </c>
      <c r="F46">
        <v>3</v>
      </c>
      <c r="G46">
        <v>171</v>
      </c>
      <c r="H46">
        <v>189</v>
      </c>
      <c r="I46">
        <v>221</v>
      </c>
      <c r="J46">
        <v>246</v>
      </c>
      <c r="K46">
        <v>206</v>
      </c>
      <c r="L46" s="54">
        <f t="shared" si="0"/>
        <v>206.6</v>
      </c>
      <c r="M46">
        <v>0.1749</v>
      </c>
      <c r="P46">
        <v>8.74</v>
      </c>
      <c r="Q46">
        <v>394</v>
      </c>
      <c r="R46" s="54">
        <f t="shared" si="5"/>
        <v>200.11441647597255</v>
      </c>
      <c r="S46" s="54">
        <f t="shared" si="7"/>
        <v>0.96860801779270356</v>
      </c>
      <c r="T46" s="149">
        <f t="shared" si="6"/>
        <v>2.2182741116751271E-2</v>
      </c>
      <c r="U46">
        <v>0.71599999999999997</v>
      </c>
      <c r="V46">
        <v>0.59279999999999999</v>
      </c>
      <c r="W46">
        <v>0.45150000000000001</v>
      </c>
      <c r="X46" s="54">
        <f t="shared" si="2"/>
        <v>1.2078272604588394</v>
      </c>
      <c r="Y46">
        <v>63.0586592178771</v>
      </c>
      <c r="Z46">
        <v>413</v>
      </c>
      <c r="AA46">
        <v>1197</v>
      </c>
      <c r="AB46">
        <v>0.34502923976608185</v>
      </c>
    </row>
    <row r="47" spans="1:28" hidden="1" x14ac:dyDescent="0.25">
      <c r="A47" t="s">
        <v>131</v>
      </c>
      <c r="B47">
        <v>451383</v>
      </c>
      <c r="C47" t="s">
        <v>65</v>
      </c>
      <c r="D47" t="s">
        <v>66</v>
      </c>
      <c r="F47">
        <v>4</v>
      </c>
      <c r="G47">
        <v>199</v>
      </c>
      <c r="H47">
        <v>127</v>
      </c>
      <c r="I47">
        <v>173</v>
      </c>
      <c r="J47">
        <v>154</v>
      </c>
      <c r="K47">
        <v>114</v>
      </c>
      <c r="L47" s="54">
        <f t="shared" si="0"/>
        <v>153.4</v>
      </c>
      <c r="M47">
        <v>0.1305</v>
      </c>
      <c r="P47">
        <v>7.73</v>
      </c>
      <c r="Q47">
        <v>344</v>
      </c>
      <c r="R47" s="54">
        <f t="shared" si="5"/>
        <v>168.82276843467011</v>
      </c>
      <c r="S47" s="54">
        <f t="shared" si="7"/>
        <v>1.1005395595480449</v>
      </c>
      <c r="T47" s="149">
        <f t="shared" si="6"/>
        <v>2.2470930232558139E-2</v>
      </c>
      <c r="U47">
        <v>0.66869999999999996</v>
      </c>
      <c r="V47">
        <v>0.55800000000000005</v>
      </c>
      <c r="W47">
        <v>0.38650000000000001</v>
      </c>
      <c r="X47" s="54">
        <f t="shared" si="2"/>
        <v>1.1983870967741934</v>
      </c>
      <c r="Y47">
        <v>57.798713922536272</v>
      </c>
      <c r="Z47">
        <v>413</v>
      </c>
      <c r="AA47">
        <v>1197</v>
      </c>
      <c r="AB47">
        <v>0.34502923976608185</v>
      </c>
    </row>
    <row r="48" spans="1:28" hidden="1" x14ac:dyDescent="0.25">
      <c r="A48" t="s">
        <v>69</v>
      </c>
      <c r="B48">
        <v>272850</v>
      </c>
      <c r="C48" t="s">
        <v>70</v>
      </c>
      <c r="D48" t="s">
        <v>71</v>
      </c>
      <c r="F48">
        <v>1</v>
      </c>
      <c r="L48" s="54">
        <v>298.24008746355685</v>
      </c>
      <c r="M48">
        <v>1.9300000000000001E-2</v>
      </c>
      <c r="P48">
        <v>3.43</v>
      </c>
      <c r="Q48">
        <v>346</v>
      </c>
      <c r="R48" s="54">
        <f t="shared" si="5"/>
        <v>56.268221574344025</v>
      </c>
      <c r="S48" s="54">
        <f t="shared" si="7"/>
        <v>0.18866753310357604</v>
      </c>
      <c r="T48" s="54">
        <f t="shared" si="6"/>
        <v>9.9132947976878615E-3</v>
      </c>
      <c r="U48">
        <v>0.69579999999999997</v>
      </c>
      <c r="V48">
        <v>0.60619999999999996</v>
      </c>
      <c r="W48">
        <v>0.39379999999999998</v>
      </c>
      <c r="X48" s="54">
        <f t="shared" si="2"/>
        <v>1.1478060046189378</v>
      </c>
      <c r="Y48">
        <v>56.596723196320788</v>
      </c>
      <c r="Z48">
        <v>1582</v>
      </c>
      <c r="AA48">
        <v>978</v>
      </c>
      <c r="AB48">
        <v>1.6175869120654396</v>
      </c>
    </row>
    <row r="49" spans="1:28" hidden="1" x14ac:dyDescent="0.25">
      <c r="A49" t="s">
        <v>69</v>
      </c>
      <c r="B49">
        <v>272850</v>
      </c>
      <c r="C49" t="s">
        <v>70</v>
      </c>
      <c r="D49" t="s">
        <v>71</v>
      </c>
      <c r="F49">
        <v>2</v>
      </c>
      <c r="L49" s="54">
        <v>318.22046728971964</v>
      </c>
      <c r="M49">
        <v>1.7000000000000001E-2</v>
      </c>
      <c r="P49">
        <v>2.14</v>
      </c>
      <c r="Q49">
        <v>302</v>
      </c>
      <c r="R49" s="54">
        <f t="shared" si="5"/>
        <v>79.43925233644859</v>
      </c>
      <c r="S49" s="54">
        <f t="shared" si="7"/>
        <v>0.24963589869951441</v>
      </c>
      <c r="T49" s="54">
        <f t="shared" si="6"/>
        <v>7.0860927152317883E-3</v>
      </c>
      <c r="U49">
        <v>0.68049999999999999</v>
      </c>
      <c r="V49">
        <v>0.59389999999999998</v>
      </c>
      <c r="W49">
        <v>0.40050000000000002</v>
      </c>
      <c r="X49" s="54">
        <f t="shared" si="2"/>
        <v>1.1458157939046978</v>
      </c>
      <c r="Y49">
        <v>58.853783982365911</v>
      </c>
      <c r="Z49">
        <v>1582</v>
      </c>
      <c r="AA49">
        <v>978</v>
      </c>
      <c r="AB49">
        <v>1.6175869120654396</v>
      </c>
    </row>
    <row r="50" spans="1:28" hidden="1" x14ac:dyDescent="0.25">
      <c r="A50" t="s">
        <v>69</v>
      </c>
      <c r="B50">
        <v>272850</v>
      </c>
      <c r="C50" t="s">
        <v>70</v>
      </c>
      <c r="D50" t="s">
        <v>71</v>
      </c>
      <c r="F50">
        <v>3</v>
      </c>
      <c r="L50" s="54">
        <v>289.86941798941797</v>
      </c>
      <c r="M50">
        <v>1.7600000000000001E-2</v>
      </c>
      <c r="P50">
        <v>3.78</v>
      </c>
      <c r="Q50">
        <v>334</v>
      </c>
      <c r="R50" s="54">
        <f t="shared" si="5"/>
        <v>46.560846560846564</v>
      </c>
      <c r="S50" s="54">
        <f t="shared" si="7"/>
        <v>0.16062697087467959</v>
      </c>
      <c r="T50" s="54">
        <f t="shared" si="6"/>
        <v>1.1317365269461078E-2</v>
      </c>
      <c r="U50">
        <v>1.0880000000000001</v>
      </c>
      <c r="V50">
        <v>0.99419999999999997</v>
      </c>
      <c r="W50">
        <v>0.62180000000000002</v>
      </c>
      <c r="X50" s="54">
        <f t="shared" si="2"/>
        <v>1.0943472138402737</v>
      </c>
      <c r="Y50">
        <v>57.150735294117652</v>
      </c>
      <c r="Z50">
        <v>1582</v>
      </c>
      <c r="AA50">
        <v>978</v>
      </c>
      <c r="AB50">
        <v>1.6175869120654396</v>
      </c>
    </row>
    <row r="51" spans="1:28" hidden="1" x14ac:dyDescent="0.25">
      <c r="A51" t="s">
        <v>69</v>
      </c>
      <c r="B51">
        <v>272850</v>
      </c>
      <c r="C51" t="s">
        <v>70</v>
      </c>
      <c r="D51" t="s">
        <v>71</v>
      </c>
      <c r="F51">
        <v>4</v>
      </c>
      <c r="L51" s="54">
        <v>275.12705357142858</v>
      </c>
      <c r="M51">
        <v>1.32E-2</v>
      </c>
      <c r="P51">
        <v>4.4800000000000004</v>
      </c>
      <c r="Q51">
        <v>356</v>
      </c>
      <c r="R51" s="54">
        <f t="shared" si="5"/>
        <v>29.464285714285712</v>
      </c>
      <c r="S51" s="54">
        <f t="shared" si="7"/>
        <v>0.1070933786111157</v>
      </c>
      <c r="T51" s="54">
        <f t="shared" si="6"/>
        <v>1.258426966292135E-2</v>
      </c>
      <c r="U51">
        <v>1.181</v>
      </c>
      <c r="V51">
        <v>1.0819000000000001</v>
      </c>
      <c r="W51">
        <v>0.68879999999999997</v>
      </c>
      <c r="X51" s="54">
        <f t="shared" si="2"/>
        <v>1.0915981144283204</v>
      </c>
      <c r="Y51">
        <v>58.323454699407272</v>
      </c>
      <c r="Z51">
        <v>1582</v>
      </c>
      <c r="AA51">
        <v>978</v>
      </c>
      <c r="AB51">
        <v>1.6175869120654396</v>
      </c>
    </row>
    <row r="52" spans="1:28" hidden="1" x14ac:dyDescent="0.25">
      <c r="A52" t="s">
        <v>69</v>
      </c>
      <c r="B52">
        <v>272894</v>
      </c>
      <c r="C52" t="s">
        <v>89</v>
      </c>
      <c r="D52" t="s">
        <v>90</v>
      </c>
      <c r="F52">
        <v>1</v>
      </c>
      <c r="G52">
        <v>226</v>
      </c>
      <c r="H52">
        <v>244</v>
      </c>
      <c r="I52">
        <v>251</v>
      </c>
      <c r="J52">
        <v>224</v>
      </c>
      <c r="K52">
        <v>240</v>
      </c>
      <c r="L52" s="54">
        <f t="shared" ref="L52:L83" si="8">AVERAGE(G52:K52)</f>
        <v>237</v>
      </c>
      <c r="M52">
        <v>1.1993</v>
      </c>
      <c r="P52">
        <v>76.94</v>
      </c>
      <c r="Q52">
        <v>67</v>
      </c>
      <c r="R52" s="54">
        <f t="shared" si="5"/>
        <v>155.87470756433586</v>
      </c>
      <c r="S52" s="54">
        <f t="shared" si="7"/>
        <v>0.65769918803517247</v>
      </c>
      <c r="T52" s="54">
        <f t="shared" si="6"/>
        <v>1.1483582089552238</v>
      </c>
      <c r="U52">
        <v>1.7904</v>
      </c>
      <c r="V52">
        <v>1.5061</v>
      </c>
      <c r="W52">
        <v>0.97660000000000002</v>
      </c>
      <c r="X52" s="54">
        <f t="shared" si="2"/>
        <v>1.1887656862094151</v>
      </c>
      <c r="Y52">
        <v>54.546470062555855</v>
      </c>
      <c r="Z52">
        <v>1543</v>
      </c>
      <c r="AA52">
        <v>990</v>
      </c>
      <c r="AB52">
        <v>1.5585858585858585</v>
      </c>
    </row>
    <row r="53" spans="1:28" hidden="1" x14ac:dyDescent="0.25">
      <c r="A53" t="s">
        <v>69</v>
      </c>
      <c r="B53">
        <v>272894</v>
      </c>
      <c r="C53" t="s">
        <v>89</v>
      </c>
      <c r="D53" t="s">
        <v>90</v>
      </c>
      <c r="F53">
        <v>2</v>
      </c>
      <c r="G53">
        <v>266</v>
      </c>
      <c r="H53">
        <v>336</v>
      </c>
      <c r="I53">
        <v>269</v>
      </c>
      <c r="J53">
        <v>297</v>
      </c>
      <c r="K53">
        <v>269</v>
      </c>
      <c r="L53" s="54">
        <f t="shared" si="8"/>
        <v>287.39999999999998</v>
      </c>
      <c r="M53">
        <v>1.2202</v>
      </c>
      <c r="P53">
        <v>64.17</v>
      </c>
      <c r="Q53">
        <v>63</v>
      </c>
      <c r="R53" s="54">
        <f t="shared" si="5"/>
        <v>190.15116097865047</v>
      </c>
      <c r="S53" s="54">
        <f t="shared" si="7"/>
        <v>0.66162547313378739</v>
      </c>
      <c r="T53" s="54">
        <f t="shared" si="6"/>
        <v>1.0185714285714287</v>
      </c>
      <c r="U53">
        <v>1.7301</v>
      </c>
      <c r="V53">
        <v>1.4167000000000001</v>
      </c>
      <c r="W53">
        <v>0.99519999999999997</v>
      </c>
      <c r="X53" s="54">
        <f t="shared" si="2"/>
        <v>1.2212183242747228</v>
      </c>
      <c r="Y53">
        <v>57.522686549910404</v>
      </c>
      <c r="Z53">
        <v>1543</v>
      </c>
      <c r="AA53">
        <v>990</v>
      </c>
      <c r="AB53">
        <v>1.5585858585858585</v>
      </c>
    </row>
    <row r="54" spans="1:28" hidden="1" x14ac:dyDescent="0.25">
      <c r="A54" t="s">
        <v>69</v>
      </c>
      <c r="B54">
        <v>272894</v>
      </c>
      <c r="C54" t="s">
        <v>89</v>
      </c>
      <c r="D54" t="s">
        <v>90</v>
      </c>
      <c r="F54">
        <v>3</v>
      </c>
      <c r="G54">
        <v>314</v>
      </c>
      <c r="H54">
        <v>430</v>
      </c>
      <c r="I54">
        <v>351</v>
      </c>
      <c r="J54">
        <v>349</v>
      </c>
      <c r="K54">
        <v>279</v>
      </c>
      <c r="L54" s="54">
        <f t="shared" si="8"/>
        <v>344.6</v>
      </c>
      <c r="M54">
        <v>0.92330000000000001</v>
      </c>
      <c r="P54">
        <v>53.92</v>
      </c>
      <c r="Q54">
        <v>69</v>
      </c>
      <c r="R54" s="54">
        <f t="shared" si="5"/>
        <v>171.23516320474778</v>
      </c>
      <c r="S54" s="54">
        <f t="shared" si="7"/>
        <v>0.49690993385010962</v>
      </c>
      <c r="T54" s="54">
        <f t="shared" si="6"/>
        <v>0.7814492753623189</v>
      </c>
      <c r="U54">
        <v>0.75449999999999995</v>
      </c>
      <c r="V54">
        <v>0.61199999999999999</v>
      </c>
      <c r="W54">
        <v>0.43240000000000001</v>
      </c>
      <c r="X54" s="54">
        <f t="shared" si="2"/>
        <v>1.2328431372549018</v>
      </c>
      <c r="Y54">
        <v>57.309476474486424</v>
      </c>
      <c r="Z54">
        <v>1543</v>
      </c>
      <c r="AA54">
        <v>990</v>
      </c>
      <c r="AB54">
        <v>1.5585858585858585</v>
      </c>
    </row>
    <row r="55" spans="1:28" hidden="1" x14ac:dyDescent="0.25">
      <c r="A55" t="s">
        <v>69</v>
      </c>
      <c r="B55">
        <v>272894</v>
      </c>
      <c r="C55" t="s">
        <v>89</v>
      </c>
      <c r="D55" t="s">
        <v>90</v>
      </c>
      <c r="F55">
        <v>4</v>
      </c>
      <c r="G55">
        <v>263</v>
      </c>
      <c r="H55">
        <v>310</v>
      </c>
      <c r="I55">
        <v>257</v>
      </c>
      <c r="J55">
        <v>251</v>
      </c>
      <c r="K55">
        <v>235</v>
      </c>
      <c r="L55" s="54">
        <f t="shared" si="8"/>
        <v>263.2</v>
      </c>
      <c r="M55">
        <v>1.3214999999999999</v>
      </c>
      <c r="P55">
        <v>83.89</v>
      </c>
      <c r="Q55">
        <v>45</v>
      </c>
      <c r="R55" s="54">
        <f t="shared" si="5"/>
        <v>157.52771486470377</v>
      </c>
      <c r="S55" s="54">
        <f t="shared" si="7"/>
        <v>0.59850955495708125</v>
      </c>
      <c r="T55" s="54">
        <f t="shared" si="6"/>
        <v>1.8642222222222222</v>
      </c>
      <c r="U55">
        <v>2.4348999999999998</v>
      </c>
      <c r="V55">
        <v>2.0630000000000002</v>
      </c>
      <c r="W55">
        <v>1.2948999999999999</v>
      </c>
      <c r="X55" s="54">
        <f t="shared" si="2"/>
        <v>1.180271449345613</v>
      </c>
      <c r="Y55">
        <v>53.180828781469472</v>
      </c>
      <c r="Z55">
        <v>1543</v>
      </c>
      <c r="AA55">
        <v>990</v>
      </c>
      <c r="AB55">
        <v>1.5585858585858585</v>
      </c>
    </row>
    <row r="56" spans="1:28" hidden="1" x14ac:dyDescent="0.25">
      <c r="A56" t="s">
        <v>144</v>
      </c>
      <c r="B56">
        <v>490299</v>
      </c>
      <c r="C56" t="s">
        <v>89</v>
      </c>
      <c r="D56" t="s">
        <v>90</v>
      </c>
      <c r="F56">
        <v>1</v>
      </c>
      <c r="G56">
        <v>266</v>
      </c>
      <c r="H56">
        <v>280</v>
      </c>
      <c r="I56">
        <v>450</v>
      </c>
      <c r="J56">
        <v>499</v>
      </c>
      <c r="K56">
        <v>398</v>
      </c>
      <c r="L56" s="54">
        <f t="shared" si="8"/>
        <v>378.6</v>
      </c>
      <c r="M56">
        <v>1.3249</v>
      </c>
      <c r="P56">
        <v>45.05</v>
      </c>
      <c r="Q56">
        <v>47</v>
      </c>
      <c r="R56" s="54">
        <f t="shared" si="5"/>
        <v>294.09544950055499</v>
      </c>
      <c r="S56" s="54">
        <f t="shared" si="7"/>
        <v>0.7767972781314183</v>
      </c>
      <c r="T56" s="54">
        <f t="shared" si="6"/>
        <v>0.95851063829787231</v>
      </c>
      <c r="U56">
        <v>0.84599999999999997</v>
      </c>
      <c r="V56">
        <v>0.71779999999999999</v>
      </c>
      <c r="W56">
        <v>0.53749999999999998</v>
      </c>
      <c r="X56" s="54">
        <f t="shared" si="2"/>
        <v>1.1786012816940652</v>
      </c>
      <c r="Y56">
        <v>63.534278959810877</v>
      </c>
      <c r="Z56">
        <v>768</v>
      </c>
      <c r="AA56">
        <v>1038</v>
      </c>
      <c r="AB56">
        <v>0.73988439306358378</v>
      </c>
    </row>
    <row r="57" spans="1:28" hidden="1" x14ac:dyDescent="0.25">
      <c r="A57" t="s">
        <v>144</v>
      </c>
      <c r="B57">
        <v>490299</v>
      </c>
      <c r="C57" t="s">
        <v>89</v>
      </c>
      <c r="D57" t="s">
        <v>90</v>
      </c>
      <c r="F57">
        <v>2</v>
      </c>
      <c r="G57">
        <v>392</v>
      </c>
      <c r="H57">
        <v>402</v>
      </c>
      <c r="I57">
        <v>399</v>
      </c>
      <c r="J57">
        <v>356</v>
      </c>
      <c r="K57">
        <v>445</v>
      </c>
      <c r="L57" s="54">
        <f t="shared" si="8"/>
        <v>398.8</v>
      </c>
      <c r="M57">
        <v>0.79869999999999997</v>
      </c>
      <c r="P57">
        <v>24.22</v>
      </c>
      <c r="Q57">
        <v>42</v>
      </c>
      <c r="R57" s="54">
        <f t="shared" si="5"/>
        <v>329.76878612716769</v>
      </c>
      <c r="S57" s="54">
        <f t="shared" si="7"/>
        <v>0.82690267333793299</v>
      </c>
      <c r="T57" s="54">
        <f t="shared" si="6"/>
        <v>0.57666666666666666</v>
      </c>
      <c r="U57">
        <v>1.3943000000000001</v>
      </c>
      <c r="V57">
        <v>1.131</v>
      </c>
      <c r="W57">
        <v>0.87019999999999997</v>
      </c>
      <c r="X57" s="54">
        <f t="shared" si="2"/>
        <v>1.2328028293545537</v>
      </c>
      <c r="Y57">
        <v>62.411245786416117</v>
      </c>
      <c r="Z57">
        <v>768</v>
      </c>
      <c r="AA57">
        <v>1038</v>
      </c>
      <c r="AB57">
        <v>0.73988439306358378</v>
      </c>
    </row>
    <row r="58" spans="1:28" hidden="1" x14ac:dyDescent="0.25">
      <c r="A58" t="s">
        <v>144</v>
      </c>
      <c r="B58">
        <v>490299</v>
      </c>
      <c r="C58" t="s">
        <v>89</v>
      </c>
      <c r="D58" t="s">
        <v>90</v>
      </c>
      <c r="F58">
        <v>3</v>
      </c>
      <c r="G58">
        <v>315</v>
      </c>
      <c r="H58">
        <v>298</v>
      </c>
      <c r="I58">
        <v>364</v>
      </c>
      <c r="J58">
        <v>348</v>
      </c>
      <c r="K58">
        <v>342</v>
      </c>
      <c r="L58" s="54">
        <f t="shared" si="8"/>
        <v>333.4</v>
      </c>
      <c r="M58">
        <v>0.96679999999999999</v>
      </c>
      <c r="P58">
        <v>32.950000000000003</v>
      </c>
      <c r="Q58">
        <v>56</v>
      </c>
      <c r="R58" s="54">
        <f t="shared" si="5"/>
        <v>293.41426403641879</v>
      </c>
      <c r="S58" s="54">
        <f t="shared" si="7"/>
        <v>0.8800667787535057</v>
      </c>
      <c r="T58" s="54">
        <f t="shared" si="6"/>
        <v>0.58839285714285716</v>
      </c>
      <c r="U58">
        <v>1.4419999999999999</v>
      </c>
      <c r="V58">
        <v>1.1479999999999999</v>
      </c>
      <c r="W58">
        <v>0.79720000000000002</v>
      </c>
      <c r="X58" s="54">
        <f t="shared" si="2"/>
        <v>1.2560975609756098</v>
      </c>
      <c r="Y58">
        <v>55.284327323162273</v>
      </c>
      <c r="Z58">
        <v>768</v>
      </c>
      <c r="AA58">
        <v>1038</v>
      </c>
      <c r="AB58">
        <v>0.73988439306358378</v>
      </c>
    </row>
    <row r="59" spans="1:28" hidden="1" x14ac:dyDescent="0.25">
      <c r="A59" t="s">
        <v>144</v>
      </c>
      <c r="B59">
        <v>490299</v>
      </c>
      <c r="C59" t="s">
        <v>89</v>
      </c>
      <c r="D59" t="s">
        <v>90</v>
      </c>
      <c r="F59">
        <v>4</v>
      </c>
      <c r="G59">
        <v>401</v>
      </c>
      <c r="H59">
        <v>353</v>
      </c>
      <c r="I59">
        <v>399</v>
      </c>
      <c r="J59">
        <v>422</v>
      </c>
      <c r="K59">
        <v>427</v>
      </c>
      <c r="L59" s="54">
        <f t="shared" si="8"/>
        <v>400.4</v>
      </c>
      <c r="M59">
        <v>0.89849999999999997</v>
      </c>
      <c r="P59">
        <v>32.450000000000003</v>
      </c>
      <c r="Q59">
        <v>53</v>
      </c>
      <c r="R59" s="54">
        <f t="shared" si="5"/>
        <v>276.88751926040055</v>
      </c>
      <c r="S59" s="54">
        <f t="shared" si="7"/>
        <v>0.69152727088012134</v>
      </c>
      <c r="T59" s="54">
        <f t="shared" si="6"/>
        <v>0.61226415094339626</v>
      </c>
      <c r="U59">
        <v>0.6754</v>
      </c>
      <c r="V59">
        <v>0.52449999999999997</v>
      </c>
      <c r="W59">
        <v>0.36780000000000002</v>
      </c>
      <c r="X59" s="54">
        <f t="shared" si="2"/>
        <v>1.2877025738798857</v>
      </c>
      <c r="Y59">
        <v>54.456618300266513</v>
      </c>
      <c r="Z59">
        <v>768</v>
      </c>
      <c r="AA59">
        <v>1038</v>
      </c>
      <c r="AB59">
        <v>0.73988439306358378</v>
      </c>
    </row>
    <row r="60" spans="1:28" hidden="1" x14ac:dyDescent="0.25">
      <c r="A60" t="s">
        <v>144</v>
      </c>
      <c r="B60">
        <v>490525</v>
      </c>
      <c r="C60" t="s">
        <v>89</v>
      </c>
      <c r="D60" t="s">
        <v>90</v>
      </c>
      <c r="F60">
        <v>1</v>
      </c>
      <c r="G60">
        <v>231</v>
      </c>
      <c r="H60">
        <v>182</v>
      </c>
      <c r="I60">
        <v>196</v>
      </c>
      <c r="J60">
        <v>228</v>
      </c>
      <c r="K60">
        <v>242</v>
      </c>
      <c r="L60" s="54">
        <f t="shared" si="8"/>
        <v>215.8</v>
      </c>
      <c r="M60">
        <v>0.60189999999999999</v>
      </c>
      <c r="P60">
        <v>23.89</v>
      </c>
      <c r="Q60">
        <v>21</v>
      </c>
      <c r="R60" s="54">
        <f t="shared" si="5"/>
        <v>251.94642109669317</v>
      </c>
      <c r="S60" s="54">
        <f t="shared" si="7"/>
        <v>1.167499634368365</v>
      </c>
      <c r="T60" s="54">
        <f t="shared" si="6"/>
        <v>1.1376190476190478</v>
      </c>
      <c r="U60">
        <v>0.3034</v>
      </c>
      <c r="V60">
        <v>0.25800000000000001</v>
      </c>
      <c r="W60">
        <v>0.2019</v>
      </c>
      <c r="X60" s="54">
        <f t="shared" si="2"/>
        <v>1.1759689922480621</v>
      </c>
      <c r="Y60">
        <v>66.54581410678972</v>
      </c>
      <c r="Z60">
        <v>761</v>
      </c>
      <c r="AA60">
        <v>1041</v>
      </c>
      <c r="AB60">
        <v>0.73102785782901059</v>
      </c>
    </row>
    <row r="61" spans="1:28" hidden="1" x14ac:dyDescent="0.25">
      <c r="A61" t="s">
        <v>144</v>
      </c>
      <c r="B61">
        <v>490525</v>
      </c>
      <c r="C61" t="s">
        <v>89</v>
      </c>
      <c r="D61" t="s">
        <v>90</v>
      </c>
      <c r="F61">
        <v>2</v>
      </c>
      <c r="G61">
        <v>144</v>
      </c>
      <c r="H61">
        <v>187</v>
      </c>
      <c r="I61">
        <v>145</v>
      </c>
      <c r="J61">
        <v>116</v>
      </c>
      <c r="K61">
        <v>187</v>
      </c>
      <c r="L61" s="54">
        <f t="shared" si="8"/>
        <v>155.80000000000001</v>
      </c>
      <c r="M61">
        <v>0.31069999999999998</v>
      </c>
      <c r="P61">
        <v>15.42</v>
      </c>
      <c r="Q61">
        <v>16</v>
      </c>
      <c r="R61" s="54">
        <f t="shared" si="5"/>
        <v>201.49156939040208</v>
      </c>
      <c r="S61" s="54">
        <f t="shared" si="7"/>
        <v>1.2932706636097693</v>
      </c>
      <c r="T61" s="54">
        <f t="shared" si="6"/>
        <v>0.96375</v>
      </c>
      <c r="U61">
        <v>0.41870000000000002</v>
      </c>
      <c r="V61">
        <v>0.34150000000000003</v>
      </c>
      <c r="W61">
        <v>0.28139999999999998</v>
      </c>
      <c r="X61" s="54">
        <f t="shared" si="2"/>
        <v>1.2260614934114202</v>
      </c>
      <c r="Y61">
        <v>67.208024838786713</v>
      </c>
      <c r="Z61">
        <v>761</v>
      </c>
      <c r="AA61">
        <v>1041</v>
      </c>
      <c r="AB61">
        <v>0.73102785782901059</v>
      </c>
    </row>
    <row r="62" spans="1:28" hidden="1" x14ac:dyDescent="0.25">
      <c r="A62" t="s">
        <v>144</v>
      </c>
      <c r="B62">
        <v>490525</v>
      </c>
      <c r="C62" t="s">
        <v>89</v>
      </c>
      <c r="D62" t="s">
        <v>90</v>
      </c>
      <c r="F62">
        <v>3</v>
      </c>
      <c r="G62">
        <v>161</v>
      </c>
      <c r="H62">
        <v>143</v>
      </c>
      <c r="I62">
        <v>162</v>
      </c>
      <c r="J62">
        <v>219</v>
      </c>
      <c r="K62">
        <v>179</v>
      </c>
      <c r="L62" s="54">
        <f t="shared" si="8"/>
        <v>172.8</v>
      </c>
      <c r="M62">
        <v>0.21709999999999999</v>
      </c>
      <c r="P62">
        <v>9.23</v>
      </c>
      <c r="Q62">
        <v>18</v>
      </c>
      <c r="R62" s="54">
        <f t="shared" si="5"/>
        <v>235.21126760563379</v>
      </c>
      <c r="S62" s="54">
        <f t="shared" si="7"/>
        <v>1.3611763171622324</v>
      </c>
      <c r="T62" s="54">
        <f t="shared" si="6"/>
        <v>0.51277777777777778</v>
      </c>
      <c r="U62">
        <v>0.34510000000000002</v>
      </c>
      <c r="V62">
        <v>0.28849999999999998</v>
      </c>
      <c r="W62">
        <v>0.24049999999999999</v>
      </c>
      <c r="X62" s="54">
        <f t="shared" si="2"/>
        <v>1.1961871750433277</v>
      </c>
      <c r="Y62">
        <v>69.689944943494623</v>
      </c>
      <c r="Z62">
        <v>761</v>
      </c>
      <c r="AA62">
        <v>1041</v>
      </c>
      <c r="AB62">
        <v>0.73102785782901059</v>
      </c>
    </row>
    <row r="63" spans="1:28" hidden="1" x14ac:dyDescent="0.25">
      <c r="A63" t="s">
        <v>144</v>
      </c>
      <c r="B63">
        <v>490525</v>
      </c>
      <c r="C63" s="54" t="s">
        <v>89</v>
      </c>
      <c r="D63" t="s">
        <v>90</v>
      </c>
      <c r="F63">
        <v>4</v>
      </c>
      <c r="G63">
        <v>234</v>
      </c>
      <c r="H63">
        <v>228</v>
      </c>
      <c r="I63">
        <v>225</v>
      </c>
      <c r="J63">
        <v>193</v>
      </c>
      <c r="K63">
        <v>301</v>
      </c>
      <c r="L63" s="54">
        <f t="shared" si="8"/>
        <v>236.2</v>
      </c>
      <c r="M63">
        <v>0.37319999999999998</v>
      </c>
      <c r="P63">
        <v>14.93</v>
      </c>
      <c r="Q63">
        <v>14</v>
      </c>
      <c r="R63" s="54">
        <f t="shared" si="5"/>
        <v>249.96651038178163</v>
      </c>
      <c r="S63" s="54">
        <f t="shared" si="7"/>
        <v>1.0582832785003458</v>
      </c>
      <c r="T63" s="54">
        <f t="shared" si="6"/>
        <v>1.0664285714285715</v>
      </c>
      <c r="U63">
        <v>0.24629999999999999</v>
      </c>
      <c r="V63">
        <v>0.18379999999999999</v>
      </c>
      <c r="W63">
        <v>0.16320000000000001</v>
      </c>
      <c r="X63" s="54">
        <f t="shared" si="2"/>
        <v>1.340043525571273</v>
      </c>
      <c r="Y63">
        <v>66.260657734470158</v>
      </c>
      <c r="Z63">
        <v>761</v>
      </c>
      <c r="AA63">
        <v>1041</v>
      </c>
      <c r="AB63">
        <v>0.73102785782901059</v>
      </c>
    </row>
    <row r="64" spans="1:28" hidden="1" x14ac:dyDescent="0.25">
      <c r="A64" t="s">
        <v>26</v>
      </c>
      <c r="B64">
        <v>110085</v>
      </c>
      <c r="C64" s="54" t="s">
        <v>27</v>
      </c>
      <c r="D64" t="s">
        <v>28</v>
      </c>
      <c r="F64">
        <v>1</v>
      </c>
      <c r="G64">
        <v>559</v>
      </c>
      <c r="H64">
        <v>446</v>
      </c>
      <c r="I64">
        <v>541</v>
      </c>
      <c r="J64">
        <v>402</v>
      </c>
      <c r="K64">
        <v>405</v>
      </c>
      <c r="L64" s="54">
        <f t="shared" si="8"/>
        <v>470.6</v>
      </c>
      <c r="M64">
        <v>0.90500000000000003</v>
      </c>
      <c r="P64">
        <v>97.21</v>
      </c>
      <c r="Q64">
        <v>14</v>
      </c>
      <c r="R64" s="54">
        <f t="shared" si="5"/>
        <v>93.097417961115127</v>
      </c>
      <c r="S64" s="54">
        <f t="shared" si="7"/>
        <v>0.19782706749068238</v>
      </c>
      <c r="T64" s="54">
        <f t="shared" si="6"/>
        <v>6.9435714285714285</v>
      </c>
      <c r="U64">
        <v>0.98370000000000002</v>
      </c>
      <c r="V64">
        <v>0.83389999999999997</v>
      </c>
      <c r="W64">
        <v>0.4778</v>
      </c>
      <c r="X64" s="54">
        <f t="shared" si="2"/>
        <v>1.1796378462645403</v>
      </c>
      <c r="Y64">
        <v>48.571719020026435</v>
      </c>
      <c r="Z64">
        <v>729</v>
      </c>
      <c r="AA64">
        <v>1154</v>
      </c>
      <c r="AB64">
        <v>0.6317157712305026</v>
      </c>
    </row>
    <row r="65" spans="1:28" hidden="1" x14ac:dyDescent="0.25">
      <c r="A65" t="s">
        <v>26</v>
      </c>
      <c r="B65">
        <v>110085</v>
      </c>
      <c r="C65" s="54" t="s">
        <v>27</v>
      </c>
      <c r="D65" t="s">
        <v>28</v>
      </c>
      <c r="F65">
        <v>2</v>
      </c>
      <c r="G65">
        <v>306</v>
      </c>
      <c r="H65">
        <v>324</v>
      </c>
      <c r="I65">
        <v>237</v>
      </c>
      <c r="J65">
        <v>336</v>
      </c>
      <c r="K65">
        <v>444</v>
      </c>
      <c r="L65" s="54">
        <f t="shared" si="8"/>
        <v>329.4</v>
      </c>
      <c r="M65">
        <v>0.69</v>
      </c>
      <c r="P65">
        <v>81.569999999999993</v>
      </c>
      <c r="Q65">
        <v>14</v>
      </c>
      <c r="R65" s="54">
        <f t="shared" si="5"/>
        <v>84.58992276572269</v>
      </c>
      <c r="S65" s="54">
        <f t="shared" si="7"/>
        <v>0.25680000839624378</v>
      </c>
      <c r="T65" s="54">
        <f t="shared" si="6"/>
        <v>5.8264285714285711</v>
      </c>
      <c r="U65">
        <v>0.95320000000000005</v>
      </c>
      <c r="V65">
        <v>0.81599999999999995</v>
      </c>
      <c r="W65">
        <v>0.5968</v>
      </c>
      <c r="X65" s="54">
        <f t="shared" si="2"/>
        <v>1.1681372549019609</v>
      </c>
      <c r="Y65">
        <v>62.610155266470834</v>
      </c>
      <c r="Z65">
        <v>729</v>
      </c>
      <c r="AA65">
        <v>1154</v>
      </c>
      <c r="AB65">
        <v>0.6317157712305026</v>
      </c>
    </row>
    <row r="66" spans="1:28" hidden="1" x14ac:dyDescent="0.25">
      <c r="A66" t="s">
        <v>26</v>
      </c>
      <c r="B66">
        <v>110085</v>
      </c>
      <c r="C66" t="s">
        <v>27</v>
      </c>
      <c r="D66" t="s">
        <v>28</v>
      </c>
      <c r="F66">
        <v>3</v>
      </c>
      <c r="G66">
        <v>398</v>
      </c>
      <c r="H66">
        <v>395</v>
      </c>
      <c r="I66">
        <v>348</v>
      </c>
      <c r="J66">
        <v>420</v>
      </c>
      <c r="K66">
        <v>349</v>
      </c>
      <c r="L66" s="54">
        <f t="shared" si="8"/>
        <v>382</v>
      </c>
      <c r="M66">
        <v>0.79349999999999998</v>
      </c>
      <c r="P66">
        <v>92.48</v>
      </c>
      <c r="Q66">
        <v>15</v>
      </c>
      <c r="R66" s="54">
        <f t="shared" si="5"/>
        <v>85.802335640138395</v>
      </c>
      <c r="S66" s="54">
        <f t="shared" ref="S66:S97" si="9">R66/L66</f>
        <v>0.22461344408413192</v>
      </c>
      <c r="T66" s="54">
        <f t="shared" si="6"/>
        <v>6.1653333333333338</v>
      </c>
      <c r="U66">
        <v>1.0843</v>
      </c>
      <c r="V66">
        <v>0.94810000000000005</v>
      </c>
      <c r="W66">
        <v>0.64</v>
      </c>
      <c r="X66" s="54">
        <f t="shared" ref="X66:X129" si="10">U66/V66</f>
        <v>1.1436557325176668</v>
      </c>
      <c r="Y66">
        <v>59.024255279904082</v>
      </c>
      <c r="Z66">
        <v>729</v>
      </c>
      <c r="AA66">
        <v>1154</v>
      </c>
      <c r="AB66">
        <v>0.6317157712305026</v>
      </c>
    </row>
    <row r="67" spans="1:28" hidden="1" x14ac:dyDescent="0.25">
      <c r="A67" t="s">
        <v>26</v>
      </c>
      <c r="B67">
        <v>110085</v>
      </c>
      <c r="C67" t="s">
        <v>27</v>
      </c>
      <c r="D67" t="s">
        <v>28</v>
      </c>
      <c r="F67">
        <v>4</v>
      </c>
      <c r="G67">
        <v>331</v>
      </c>
      <c r="H67">
        <v>310</v>
      </c>
      <c r="I67">
        <v>189</v>
      </c>
      <c r="J67">
        <v>189</v>
      </c>
      <c r="K67">
        <v>241</v>
      </c>
      <c r="L67" s="54">
        <f t="shared" si="8"/>
        <v>252</v>
      </c>
      <c r="M67">
        <v>0.27400000000000002</v>
      </c>
      <c r="P67">
        <v>49.42</v>
      </c>
      <c r="Q67">
        <v>13</v>
      </c>
      <c r="R67" s="54">
        <f t="shared" si="5"/>
        <v>55.443140428976122</v>
      </c>
      <c r="S67" s="54">
        <f t="shared" si="9"/>
        <v>0.2200124620197465</v>
      </c>
      <c r="T67" s="54">
        <f t="shared" si="6"/>
        <v>3.8015384615384615</v>
      </c>
      <c r="U67">
        <v>1.5876999999999999</v>
      </c>
      <c r="V67">
        <v>1.3376999999999999</v>
      </c>
      <c r="W67">
        <v>0.98209999999999997</v>
      </c>
      <c r="X67" s="54">
        <f t="shared" si="10"/>
        <v>1.1868879419899829</v>
      </c>
      <c r="Y67">
        <v>61.856773949738617</v>
      </c>
      <c r="Z67">
        <v>729</v>
      </c>
      <c r="AA67">
        <v>1154</v>
      </c>
      <c r="AB67">
        <v>0.6317157712305026</v>
      </c>
    </row>
    <row r="68" spans="1:28" hidden="1" x14ac:dyDescent="0.25">
      <c r="A68" t="s">
        <v>26</v>
      </c>
      <c r="B68">
        <v>110094</v>
      </c>
      <c r="C68" t="s">
        <v>27</v>
      </c>
      <c r="D68" t="s">
        <v>28</v>
      </c>
      <c r="F68">
        <v>1</v>
      </c>
      <c r="G68">
        <v>395</v>
      </c>
      <c r="H68">
        <v>485</v>
      </c>
      <c r="I68">
        <v>397</v>
      </c>
      <c r="J68">
        <v>511</v>
      </c>
      <c r="K68">
        <v>435</v>
      </c>
      <c r="L68" s="54">
        <f t="shared" si="8"/>
        <v>444.6</v>
      </c>
      <c r="M68">
        <v>0.71809999999999996</v>
      </c>
      <c r="P68">
        <v>72.48</v>
      </c>
      <c r="Q68">
        <v>9</v>
      </c>
      <c r="R68" s="54">
        <f t="shared" si="5"/>
        <v>99.07560706401766</v>
      </c>
      <c r="S68" s="54">
        <f t="shared" si="9"/>
        <v>0.22284212115163665</v>
      </c>
      <c r="T68" s="54">
        <f t="shared" si="6"/>
        <v>8.0533333333333346</v>
      </c>
      <c r="U68">
        <v>1.6657</v>
      </c>
      <c r="V68">
        <v>1.4319999999999999</v>
      </c>
      <c r="W68">
        <v>1.0648</v>
      </c>
      <c r="X68" s="54">
        <f t="shared" si="10"/>
        <v>1.1631983240223465</v>
      </c>
      <c r="Y68">
        <v>63.92507654439575</v>
      </c>
      <c r="Z68">
        <v>709</v>
      </c>
      <c r="AA68">
        <v>1140</v>
      </c>
      <c r="AB68">
        <v>0.62192982456140355</v>
      </c>
    </row>
    <row r="69" spans="1:28" hidden="1" x14ac:dyDescent="0.25">
      <c r="A69" t="s">
        <v>26</v>
      </c>
      <c r="B69">
        <v>110094</v>
      </c>
      <c r="C69" t="s">
        <v>27</v>
      </c>
      <c r="D69" t="s">
        <v>28</v>
      </c>
      <c r="F69">
        <v>2</v>
      </c>
      <c r="G69">
        <v>413</v>
      </c>
      <c r="H69">
        <v>394</v>
      </c>
      <c r="I69">
        <v>302</v>
      </c>
      <c r="J69">
        <v>368</v>
      </c>
      <c r="K69">
        <v>419</v>
      </c>
      <c r="L69" s="54">
        <f t="shared" si="8"/>
        <v>379.2</v>
      </c>
      <c r="M69">
        <v>0.53080000000000005</v>
      </c>
      <c r="P69">
        <v>66.8</v>
      </c>
      <c r="Q69">
        <v>12</v>
      </c>
      <c r="R69" s="54">
        <f t="shared" si="5"/>
        <v>79.46107784431139</v>
      </c>
      <c r="S69" s="54">
        <f t="shared" si="9"/>
        <v>0.2095492559185427</v>
      </c>
      <c r="T69" s="54">
        <f t="shared" si="6"/>
        <v>5.5666666666666664</v>
      </c>
      <c r="U69">
        <v>0.88129999999999997</v>
      </c>
      <c r="V69">
        <v>0.81679999999999997</v>
      </c>
      <c r="W69">
        <v>0.54300000000000004</v>
      </c>
      <c r="X69" s="54">
        <f t="shared" si="10"/>
        <v>1.0789666993143976</v>
      </c>
      <c r="Y69">
        <v>61.61352547373199</v>
      </c>
      <c r="Z69">
        <v>709</v>
      </c>
      <c r="AA69">
        <v>1140</v>
      </c>
      <c r="AB69">
        <v>0.62192982456140355</v>
      </c>
    </row>
    <row r="70" spans="1:28" hidden="1" x14ac:dyDescent="0.25">
      <c r="A70" t="s">
        <v>26</v>
      </c>
      <c r="B70">
        <v>110094</v>
      </c>
      <c r="C70" t="s">
        <v>27</v>
      </c>
      <c r="D70" s="54" t="s">
        <v>28</v>
      </c>
      <c r="E70" s="54"/>
      <c r="F70">
        <v>3</v>
      </c>
      <c r="G70">
        <v>455</v>
      </c>
      <c r="H70">
        <v>492</v>
      </c>
      <c r="I70">
        <v>582</v>
      </c>
      <c r="J70">
        <v>553</v>
      </c>
      <c r="K70">
        <v>498</v>
      </c>
      <c r="L70" s="54">
        <f t="shared" si="8"/>
        <v>516</v>
      </c>
      <c r="M70">
        <v>0.83960000000000001</v>
      </c>
      <c r="P70">
        <v>78.55</v>
      </c>
      <c r="Q70">
        <v>13</v>
      </c>
      <c r="R70" s="54">
        <f t="shared" si="5"/>
        <v>106.88733290897518</v>
      </c>
      <c r="S70" s="54">
        <f t="shared" si="9"/>
        <v>0.20714599400964182</v>
      </c>
      <c r="T70" s="54">
        <f t="shared" si="6"/>
        <v>6.0423076923076922</v>
      </c>
      <c r="U70">
        <v>1.4529000000000001</v>
      </c>
      <c r="V70">
        <v>1.2716000000000001</v>
      </c>
      <c r="W70">
        <v>0.79810000000000003</v>
      </c>
      <c r="X70" s="54">
        <f t="shared" si="10"/>
        <v>1.1425762818496383</v>
      </c>
      <c r="Y70">
        <v>54.93151627778925</v>
      </c>
      <c r="Z70">
        <v>709</v>
      </c>
      <c r="AA70">
        <v>1140</v>
      </c>
      <c r="AB70">
        <v>0.62192982456140355</v>
      </c>
    </row>
    <row r="71" spans="1:28" hidden="1" x14ac:dyDescent="0.25">
      <c r="A71" t="s">
        <v>26</v>
      </c>
      <c r="B71">
        <v>110094</v>
      </c>
      <c r="C71" t="s">
        <v>27</v>
      </c>
      <c r="D71" s="54" t="s">
        <v>28</v>
      </c>
      <c r="E71" s="54"/>
      <c r="F71">
        <v>4</v>
      </c>
      <c r="G71">
        <v>269</v>
      </c>
      <c r="H71">
        <v>266</v>
      </c>
      <c r="I71">
        <v>468</v>
      </c>
      <c r="J71">
        <v>461</v>
      </c>
      <c r="K71">
        <v>346</v>
      </c>
      <c r="L71" s="54">
        <f t="shared" si="8"/>
        <v>362</v>
      </c>
      <c r="M71">
        <v>0.44844000000000001</v>
      </c>
      <c r="P71">
        <v>54.13</v>
      </c>
      <c r="Q71">
        <v>12</v>
      </c>
      <c r="R71" s="54">
        <f t="shared" si="5"/>
        <v>82.845002771106593</v>
      </c>
      <c r="S71" s="54">
        <f t="shared" si="9"/>
        <v>0.22885359881521158</v>
      </c>
      <c r="T71" s="54">
        <f t="shared" si="6"/>
        <v>4.5108333333333333</v>
      </c>
      <c r="U71">
        <v>0.9143</v>
      </c>
      <c r="V71">
        <v>0.83919999999999995</v>
      </c>
      <c r="W71">
        <v>0.52590000000000003</v>
      </c>
      <c r="X71" s="54">
        <f t="shared" si="10"/>
        <v>1.0894899904671116</v>
      </c>
      <c r="Y71">
        <v>57.519413759160024</v>
      </c>
      <c r="Z71">
        <v>709</v>
      </c>
      <c r="AA71">
        <v>1140</v>
      </c>
      <c r="AB71">
        <v>0.62192982456140355</v>
      </c>
    </row>
    <row r="72" spans="1:28" hidden="1" x14ac:dyDescent="0.25">
      <c r="A72" t="s">
        <v>26</v>
      </c>
      <c r="B72">
        <v>110158</v>
      </c>
      <c r="C72" t="s">
        <v>27</v>
      </c>
      <c r="D72" s="54" t="s">
        <v>28</v>
      </c>
      <c r="E72" s="54"/>
      <c r="F72">
        <v>1</v>
      </c>
      <c r="G72">
        <v>401</v>
      </c>
      <c r="H72">
        <v>387</v>
      </c>
      <c r="I72">
        <v>373</v>
      </c>
      <c r="J72">
        <v>412</v>
      </c>
      <c r="K72">
        <v>385</v>
      </c>
      <c r="L72" s="54">
        <f t="shared" si="8"/>
        <v>391.6</v>
      </c>
      <c r="M72">
        <v>0.56430000000000002</v>
      </c>
      <c r="P72">
        <v>57.89</v>
      </c>
      <c r="Q72">
        <v>6</v>
      </c>
      <c r="R72" s="54">
        <f t="shared" si="5"/>
        <v>97.477975470720338</v>
      </c>
      <c r="S72" s="54">
        <f t="shared" si="9"/>
        <v>0.24892230712645641</v>
      </c>
      <c r="T72" s="54">
        <f t="shared" si="6"/>
        <v>9.6483333333333334</v>
      </c>
      <c r="U72">
        <v>1.8469</v>
      </c>
      <c r="V72">
        <v>1.5591999999999999</v>
      </c>
      <c r="W72">
        <v>1.2065999999999999</v>
      </c>
      <c r="X72" s="54">
        <f t="shared" si="10"/>
        <v>1.1845177013853259</v>
      </c>
      <c r="Y72">
        <v>65.331095348963117</v>
      </c>
      <c r="Z72">
        <v>748</v>
      </c>
      <c r="AA72">
        <v>1139</v>
      </c>
      <c r="AB72">
        <v>0.65671641791044777</v>
      </c>
    </row>
    <row r="73" spans="1:28" hidden="1" x14ac:dyDescent="0.25">
      <c r="A73" t="s">
        <v>26</v>
      </c>
      <c r="B73">
        <v>110158</v>
      </c>
      <c r="C73" t="s">
        <v>27</v>
      </c>
      <c r="D73" t="s">
        <v>28</v>
      </c>
      <c r="E73" s="54"/>
      <c r="F73">
        <v>2</v>
      </c>
      <c r="G73">
        <v>295</v>
      </c>
      <c r="H73">
        <v>290</v>
      </c>
      <c r="I73">
        <v>280</v>
      </c>
      <c r="J73">
        <v>277</v>
      </c>
      <c r="K73">
        <v>274</v>
      </c>
      <c r="L73" s="54">
        <f t="shared" si="8"/>
        <v>283.2</v>
      </c>
      <c r="M73">
        <v>0.65380000000000005</v>
      </c>
      <c r="P73">
        <v>72.22</v>
      </c>
      <c r="Q73">
        <v>7</v>
      </c>
      <c r="R73" s="54">
        <f t="shared" si="5"/>
        <v>90.528939351980071</v>
      </c>
      <c r="S73" s="54">
        <f t="shared" si="9"/>
        <v>0.31966433386998616</v>
      </c>
      <c r="T73" s="54">
        <f t="shared" si="6"/>
        <v>10.317142857142857</v>
      </c>
      <c r="U73">
        <v>1.2556</v>
      </c>
      <c r="V73">
        <v>1.0093000000000001</v>
      </c>
      <c r="W73">
        <v>0.8014</v>
      </c>
      <c r="X73" s="54">
        <f t="shared" si="10"/>
        <v>1.2440305161993461</v>
      </c>
      <c r="Y73">
        <v>63.826059254539658</v>
      </c>
      <c r="Z73">
        <v>748</v>
      </c>
      <c r="AA73">
        <v>1139</v>
      </c>
      <c r="AB73">
        <v>0.65671641791044777</v>
      </c>
    </row>
    <row r="74" spans="1:28" hidden="1" x14ac:dyDescent="0.25">
      <c r="A74" t="s">
        <v>26</v>
      </c>
      <c r="B74">
        <v>110158</v>
      </c>
      <c r="C74" t="s">
        <v>27</v>
      </c>
      <c r="D74" s="54" t="s">
        <v>28</v>
      </c>
      <c r="E74" s="54"/>
      <c r="F74">
        <v>3</v>
      </c>
      <c r="G74">
        <v>251</v>
      </c>
      <c r="H74">
        <v>350</v>
      </c>
      <c r="I74">
        <v>337</v>
      </c>
      <c r="J74">
        <v>332</v>
      </c>
      <c r="K74">
        <v>307</v>
      </c>
      <c r="L74" s="54">
        <f t="shared" si="8"/>
        <v>315.39999999999998</v>
      </c>
      <c r="M74">
        <v>0.58660000000000001</v>
      </c>
      <c r="P74">
        <v>71</v>
      </c>
      <c r="Q74">
        <v>7</v>
      </c>
      <c r="R74" s="54">
        <f t="shared" ref="R74:R137" si="11">M74/(P74/10000)</f>
        <v>82.619718309859152</v>
      </c>
      <c r="S74" s="54">
        <f t="shared" si="9"/>
        <v>0.26195218233943929</v>
      </c>
      <c r="T74" s="54">
        <f t="shared" ref="T74:T137" si="12">P74/Q74</f>
        <v>10.142857142857142</v>
      </c>
      <c r="U74">
        <v>1.3139000000000001</v>
      </c>
      <c r="V74">
        <v>1.1062000000000001</v>
      </c>
      <c r="W74">
        <v>0.79239999999999999</v>
      </c>
      <c r="X74" s="54">
        <f t="shared" si="10"/>
        <v>1.187759898752486</v>
      </c>
      <c r="Y74">
        <v>60.309003729355346</v>
      </c>
      <c r="Z74">
        <v>748</v>
      </c>
      <c r="AA74">
        <v>1139</v>
      </c>
      <c r="AB74">
        <v>0.65671641791044777</v>
      </c>
    </row>
    <row r="75" spans="1:28" hidden="1" x14ac:dyDescent="0.25">
      <c r="A75" t="s">
        <v>26</v>
      </c>
      <c r="B75">
        <v>110158</v>
      </c>
      <c r="C75" t="s">
        <v>27</v>
      </c>
      <c r="D75" s="54" t="s">
        <v>28</v>
      </c>
      <c r="E75" s="54"/>
      <c r="F75">
        <v>4</v>
      </c>
      <c r="G75">
        <v>230</v>
      </c>
      <c r="H75">
        <v>279</v>
      </c>
      <c r="I75">
        <v>283</v>
      </c>
      <c r="J75">
        <v>356</v>
      </c>
      <c r="K75">
        <v>338</v>
      </c>
      <c r="L75" s="54">
        <f t="shared" si="8"/>
        <v>297.2</v>
      </c>
      <c r="M75">
        <v>0.42749999999999999</v>
      </c>
      <c r="P75">
        <v>47.24</v>
      </c>
      <c r="Q75">
        <v>9</v>
      </c>
      <c r="R75" s="54">
        <f t="shared" si="11"/>
        <v>90.495342929720579</v>
      </c>
      <c r="S75" s="54">
        <f t="shared" si="9"/>
        <v>0.30449307849838686</v>
      </c>
      <c r="T75" s="54">
        <f t="shared" si="12"/>
        <v>5.2488888888888887</v>
      </c>
      <c r="U75">
        <v>1.0734999999999999</v>
      </c>
      <c r="V75">
        <v>0.90510000000000002</v>
      </c>
      <c r="W75">
        <v>0.6734</v>
      </c>
      <c r="X75" s="54">
        <f t="shared" si="10"/>
        <v>1.1860567893050491</v>
      </c>
      <c r="Y75">
        <v>62.729389846297167</v>
      </c>
      <c r="Z75">
        <v>748</v>
      </c>
      <c r="AA75">
        <v>1139</v>
      </c>
      <c r="AB75">
        <v>0.65671641791044777</v>
      </c>
    </row>
    <row r="76" spans="1:28" hidden="1" x14ac:dyDescent="0.25">
      <c r="A76" t="s">
        <v>26</v>
      </c>
      <c r="B76">
        <v>110160</v>
      </c>
      <c r="C76" t="s">
        <v>27</v>
      </c>
      <c r="D76" s="54" t="s">
        <v>28</v>
      </c>
      <c r="E76" s="54"/>
      <c r="F76">
        <v>1</v>
      </c>
      <c r="G76">
        <v>304</v>
      </c>
      <c r="H76">
        <v>315</v>
      </c>
      <c r="I76">
        <v>304</v>
      </c>
      <c r="J76">
        <v>366</v>
      </c>
      <c r="K76">
        <v>294</v>
      </c>
      <c r="L76" s="54">
        <f t="shared" si="8"/>
        <v>316.60000000000002</v>
      </c>
      <c r="M76">
        <v>0.749</v>
      </c>
      <c r="P76">
        <v>116.08</v>
      </c>
      <c r="Q76">
        <v>7</v>
      </c>
      <c r="R76" s="54">
        <f t="shared" si="11"/>
        <v>64.524465885596143</v>
      </c>
      <c r="S76" s="54">
        <f t="shared" si="9"/>
        <v>0.2038043774023883</v>
      </c>
      <c r="T76" s="54">
        <f t="shared" si="12"/>
        <v>16.582857142857144</v>
      </c>
      <c r="U76">
        <v>0.81699999999999995</v>
      </c>
      <c r="V76">
        <v>0.70340000000000003</v>
      </c>
      <c r="W76">
        <v>0.43130000000000002</v>
      </c>
      <c r="X76" s="54">
        <f t="shared" si="10"/>
        <v>1.1615012794995734</v>
      </c>
      <c r="Y76">
        <v>52.79069767441861</v>
      </c>
      <c r="Z76">
        <v>714</v>
      </c>
      <c r="AA76">
        <v>1145</v>
      </c>
      <c r="AB76">
        <v>0.62358078602620093</v>
      </c>
    </row>
    <row r="77" spans="1:28" hidden="1" x14ac:dyDescent="0.25">
      <c r="A77" t="s">
        <v>26</v>
      </c>
      <c r="B77">
        <v>110160</v>
      </c>
      <c r="C77" t="s">
        <v>27</v>
      </c>
      <c r="D77" s="54" t="s">
        <v>28</v>
      </c>
      <c r="E77" s="54"/>
      <c r="F77">
        <v>2</v>
      </c>
      <c r="G77">
        <v>396</v>
      </c>
      <c r="H77">
        <v>341</v>
      </c>
      <c r="I77">
        <v>403</v>
      </c>
      <c r="J77">
        <v>318</v>
      </c>
      <c r="K77">
        <v>374</v>
      </c>
      <c r="L77" s="54">
        <f t="shared" si="8"/>
        <v>366.4</v>
      </c>
      <c r="M77">
        <v>0.8296</v>
      </c>
      <c r="P77">
        <v>101.15</v>
      </c>
      <c r="Q77">
        <v>8</v>
      </c>
      <c r="R77" s="54">
        <f t="shared" si="11"/>
        <v>82.016806722689068</v>
      </c>
      <c r="S77" s="54">
        <f t="shared" si="9"/>
        <v>0.22384499651388939</v>
      </c>
      <c r="T77" s="54">
        <f t="shared" si="12"/>
        <v>12.643750000000001</v>
      </c>
      <c r="U77">
        <v>1.0786</v>
      </c>
      <c r="V77">
        <v>0.94869999999999999</v>
      </c>
      <c r="W77">
        <v>0.5242</v>
      </c>
      <c r="X77" s="54">
        <f t="shared" si="10"/>
        <v>1.1369242120796881</v>
      </c>
      <c r="Y77">
        <v>48.600037085110323</v>
      </c>
      <c r="Z77">
        <v>714</v>
      </c>
      <c r="AA77">
        <v>1145</v>
      </c>
      <c r="AB77">
        <v>0.62358078602620093</v>
      </c>
    </row>
    <row r="78" spans="1:28" hidden="1" x14ac:dyDescent="0.25">
      <c r="A78" t="s">
        <v>26</v>
      </c>
      <c r="B78">
        <v>110160</v>
      </c>
      <c r="C78" t="s">
        <v>27</v>
      </c>
      <c r="D78" s="54" t="s">
        <v>28</v>
      </c>
      <c r="E78" s="54"/>
      <c r="F78">
        <v>3</v>
      </c>
      <c r="G78">
        <v>337</v>
      </c>
      <c r="H78">
        <v>397</v>
      </c>
      <c r="I78">
        <v>432</v>
      </c>
      <c r="J78">
        <v>437</v>
      </c>
      <c r="K78">
        <v>388</v>
      </c>
      <c r="L78" s="54">
        <f t="shared" si="8"/>
        <v>398.2</v>
      </c>
      <c r="M78">
        <v>0.67130000000000001</v>
      </c>
      <c r="P78">
        <v>78.790000000000006</v>
      </c>
      <c r="Q78">
        <v>7</v>
      </c>
      <c r="R78" s="54">
        <f t="shared" si="11"/>
        <v>85.201167660870667</v>
      </c>
      <c r="S78" s="54">
        <f t="shared" si="9"/>
        <v>0.21396576509510465</v>
      </c>
      <c r="T78" s="54">
        <f t="shared" si="12"/>
        <v>11.255714285714287</v>
      </c>
      <c r="U78">
        <v>0.86319999999999997</v>
      </c>
      <c r="V78">
        <v>0.76790000000000003</v>
      </c>
      <c r="W78">
        <v>0.46839999999999998</v>
      </c>
      <c r="X78" s="54">
        <f t="shared" si="10"/>
        <v>1.1241047011329599</v>
      </c>
      <c r="Y78">
        <v>54.263206672845229</v>
      </c>
      <c r="Z78">
        <v>714</v>
      </c>
      <c r="AA78">
        <v>1145</v>
      </c>
      <c r="AB78">
        <v>0.62358078602620093</v>
      </c>
    </row>
    <row r="79" spans="1:28" hidden="1" x14ac:dyDescent="0.25">
      <c r="A79" t="s">
        <v>26</v>
      </c>
      <c r="B79">
        <v>110160</v>
      </c>
      <c r="C79" t="s">
        <v>27</v>
      </c>
      <c r="D79" s="54" t="s">
        <v>28</v>
      </c>
      <c r="E79" s="54"/>
      <c r="F79">
        <v>4</v>
      </c>
      <c r="G79">
        <v>379</v>
      </c>
      <c r="H79">
        <v>422</v>
      </c>
      <c r="I79">
        <v>444</v>
      </c>
      <c r="J79">
        <v>386</v>
      </c>
      <c r="K79">
        <v>463</v>
      </c>
      <c r="L79" s="54">
        <f t="shared" si="8"/>
        <v>418.8</v>
      </c>
      <c r="M79">
        <v>0.46289999999999998</v>
      </c>
      <c r="P79">
        <v>56.55</v>
      </c>
      <c r="Q79">
        <v>8</v>
      </c>
      <c r="R79" s="54">
        <f t="shared" si="11"/>
        <v>81.856763925729453</v>
      </c>
      <c r="S79" s="54">
        <f t="shared" si="9"/>
        <v>0.19545550125532343</v>
      </c>
      <c r="T79" s="54">
        <f t="shared" si="12"/>
        <v>7.0687499999999996</v>
      </c>
      <c r="U79">
        <v>1.002</v>
      </c>
      <c r="V79">
        <v>0.89600000000000002</v>
      </c>
      <c r="W79">
        <v>0.60219999999999996</v>
      </c>
      <c r="X79" s="54">
        <f t="shared" si="10"/>
        <v>1.1183035714285714</v>
      </c>
      <c r="Y79">
        <v>60.099800399201598</v>
      </c>
      <c r="Z79">
        <v>714</v>
      </c>
      <c r="AA79">
        <v>1145</v>
      </c>
      <c r="AB79">
        <v>0.62358078602620093</v>
      </c>
    </row>
    <row r="80" spans="1:28" hidden="1" x14ac:dyDescent="0.25">
      <c r="A80" t="s">
        <v>26</v>
      </c>
      <c r="B80">
        <v>110397</v>
      </c>
      <c r="C80" t="s">
        <v>27</v>
      </c>
      <c r="D80" t="s">
        <v>28</v>
      </c>
      <c r="F80">
        <v>1</v>
      </c>
      <c r="G80">
        <v>591</v>
      </c>
      <c r="H80">
        <v>528</v>
      </c>
      <c r="I80">
        <v>500</v>
      </c>
      <c r="J80">
        <v>415</v>
      </c>
      <c r="K80">
        <v>375</v>
      </c>
      <c r="L80" s="54">
        <f t="shared" si="8"/>
        <v>481.8</v>
      </c>
      <c r="M80">
        <v>0.41489999999999999</v>
      </c>
      <c r="P80">
        <v>32.64</v>
      </c>
      <c r="Q80">
        <v>9</v>
      </c>
      <c r="R80" s="54">
        <f t="shared" si="11"/>
        <v>127.11397058823529</v>
      </c>
      <c r="S80" s="54">
        <f t="shared" si="9"/>
        <v>0.26383140429272578</v>
      </c>
      <c r="T80" s="54">
        <f t="shared" si="12"/>
        <v>3.6266666666666669</v>
      </c>
      <c r="U80">
        <v>0.81340000000000001</v>
      </c>
      <c r="V80">
        <v>0.69889999999999997</v>
      </c>
      <c r="W80">
        <v>0.41970000000000002</v>
      </c>
      <c r="X80" s="54">
        <f t="shared" si="10"/>
        <v>1.1638288739447704</v>
      </c>
      <c r="Y80">
        <v>51.598229653307101</v>
      </c>
      <c r="Z80">
        <v>727</v>
      </c>
      <c r="AA80">
        <v>1061</v>
      </c>
      <c r="AB80">
        <v>0.68520263901979261</v>
      </c>
    </row>
    <row r="81" spans="1:28" hidden="1" x14ac:dyDescent="0.25">
      <c r="A81" t="s">
        <v>26</v>
      </c>
      <c r="B81">
        <v>110397</v>
      </c>
      <c r="C81" t="s">
        <v>27</v>
      </c>
      <c r="D81" t="s">
        <v>28</v>
      </c>
      <c r="F81">
        <v>2</v>
      </c>
      <c r="G81">
        <v>398</v>
      </c>
      <c r="H81">
        <v>577</v>
      </c>
      <c r="I81">
        <v>480</v>
      </c>
      <c r="J81">
        <v>431</v>
      </c>
      <c r="K81">
        <v>361</v>
      </c>
      <c r="L81" s="54">
        <f t="shared" si="8"/>
        <v>449.4</v>
      </c>
      <c r="M81">
        <v>0.51429999999999998</v>
      </c>
      <c r="P81">
        <v>53.67</v>
      </c>
      <c r="Q81">
        <v>7</v>
      </c>
      <c r="R81" s="54">
        <f t="shared" si="11"/>
        <v>95.826346189677651</v>
      </c>
      <c r="S81" s="54">
        <f t="shared" si="9"/>
        <v>0.21323174497035527</v>
      </c>
      <c r="T81" s="54">
        <f t="shared" si="12"/>
        <v>7.6671428571428573</v>
      </c>
      <c r="U81">
        <v>0.4834</v>
      </c>
      <c r="V81">
        <v>0.39129999999999998</v>
      </c>
      <c r="W81">
        <v>0.25190000000000001</v>
      </c>
      <c r="X81" s="54">
        <f t="shared" si="10"/>
        <v>1.2353692818809099</v>
      </c>
      <c r="Y81">
        <v>52.110053785684741</v>
      </c>
      <c r="Z81">
        <v>727</v>
      </c>
      <c r="AA81">
        <v>1061</v>
      </c>
      <c r="AB81">
        <v>0.68520263901979261</v>
      </c>
    </row>
    <row r="82" spans="1:28" hidden="1" x14ac:dyDescent="0.25">
      <c r="A82" t="s">
        <v>26</v>
      </c>
      <c r="B82">
        <v>110397</v>
      </c>
      <c r="C82" t="s">
        <v>27</v>
      </c>
      <c r="D82" t="s">
        <v>28</v>
      </c>
      <c r="F82">
        <v>3</v>
      </c>
      <c r="G82">
        <v>429</v>
      </c>
      <c r="H82">
        <v>445</v>
      </c>
      <c r="I82">
        <v>406</v>
      </c>
      <c r="J82">
        <v>554</v>
      </c>
      <c r="K82">
        <v>360</v>
      </c>
      <c r="L82" s="54">
        <f t="shared" si="8"/>
        <v>438.8</v>
      </c>
      <c r="M82">
        <v>0.71030000000000004</v>
      </c>
      <c r="P82">
        <v>65.260000000000005</v>
      </c>
      <c r="Q82">
        <v>9</v>
      </c>
      <c r="R82" s="54">
        <f t="shared" si="11"/>
        <v>108.84155684952498</v>
      </c>
      <c r="S82" s="54">
        <f t="shared" si="9"/>
        <v>0.24804365735990194</v>
      </c>
      <c r="T82" s="54">
        <f t="shared" si="12"/>
        <v>7.2511111111111113</v>
      </c>
      <c r="U82">
        <v>1.0097</v>
      </c>
      <c r="V82">
        <v>0.86280000000000001</v>
      </c>
      <c r="W82">
        <v>0.57630000000000003</v>
      </c>
      <c r="X82" s="54">
        <f t="shared" si="10"/>
        <v>1.1702596198423738</v>
      </c>
      <c r="Y82">
        <v>57.076359314647917</v>
      </c>
      <c r="Z82">
        <v>727</v>
      </c>
      <c r="AA82">
        <v>1061</v>
      </c>
      <c r="AB82">
        <v>0.68520263901979261</v>
      </c>
    </row>
    <row r="83" spans="1:28" hidden="1" x14ac:dyDescent="0.25">
      <c r="A83" t="s">
        <v>26</v>
      </c>
      <c r="B83">
        <v>110397</v>
      </c>
      <c r="C83" t="s">
        <v>27</v>
      </c>
      <c r="D83" t="s">
        <v>28</v>
      </c>
      <c r="F83">
        <v>4</v>
      </c>
      <c r="G83">
        <v>512</v>
      </c>
      <c r="H83">
        <v>426</v>
      </c>
      <c r="I83">
        <v>529</v>
      </c>
      <c r="J83">
        <v>481</v>
      </c>
      <c r="K83">
        <v>429</v>
      </c>
      <c r="L83" s="54">
        <f t="shared" si="8"/>
        <v>475.4</v>
      </c>
      <c r="M83">
        <v>0.42249999999999999</v>
      </c>
      <c r="P83">
        <v>33.19</v>
      </c>
      <c r="Q83">
        <v>5</v>
      </c>
      <c r="R83" s="54">
        <f t="shared" si="11"/>
        <v>127.29737872853269</v>
      </c>
      <c r="S83" s="54">
        <f t="shared" si="9"/>
        <v>0.2677689918564003</v>
      </c>
      <c r="T83" s="54">
        <f t="shared" si="12"/>
        <v>6.6379999999999999</v>
      </c>
      <c r="U83">
        <v>0.61599999999999999</v>
      </c>
      <c r="V83">
        <v>0.50849999999999995</v>
      </c>
      <c r="W83">
        <v>0.35470000000000002</v>
      </c>
      <c r="X83" s="54">
        <f t="shared" si="10"/>
        <v>1.2114060963618487</v>
      </c>
      <c r="Y83">
        <v>57.581168831168839</v>
      </c>
      <c r="Z83">
        <v>727</v>
      </c>
      <c r="AA83">
        <v>1061</v>
      </c>
      <c r="AB83">
        <v>0.68520263901979261</v>
      </c>
    </row>
    <row r="84" spans="1:28" hidden="1" x14ac:dyDescent="0.25">
      <c r="A84" t="s">
        <v>55</v>
      </c>
      <c r="B84">
        <v>140933</v>
      </c>
      <c r="C84" t="s">
        <v>27</v>
      </c>
      <c r="D84" t="s">
        <v>28</v>
      </c>
      <c r="F84">
        <v>1</v>
      </c>
      <c r="G84">
        <v>387</v>
      </c>
      <c r="H84">
        <v>423</v>
      </c>
      <c r="I84">
        <v>366</v>
      </c>
      <c r="J84">
        <v>310</v>
      </c>
      <c r="K84">
        <v>298</v>
      </c>
      <c r="L84" s="54">
        <f t="shared" ref="L84:L115" si="13">AVERAGE(G84:K84)</f>
        <v>356.8</v>
      </c>
      <c r="M84">
        <v>0.5181</v>
      </c>
      <c r="P84">
        <v>71.33</v>
      </c>
      <c r="Q84">
        <v>15</v>
      </c>
      <c r="R84" s="54">
        <f t="shared" si="11"/>
        <v>72.634235244637608</v>
      </c>
      <c r="S84" s="54">
        <f t="shared" si="9"/>
        <v>0.20357128712062109</v>
      </c>
      <c r="T84" s="54">
        <f t="shared" si="12"/>
        <v>4.7553333333333336</v>
      </c>
      <c r="U84">
        <v>0.78400000000000003</v>
      </c>
      <c r="V84">
        <v>0.68149999999999999</v>
      </c>
      <c r="W84">
        <v>0.40039999999999998</v>
      </c>
      <c r="X84" s="54">
        <f t="shared" si="10"/>
        <v>1.1504035216434336</v>
      </c>
      <c r="Y84">
        <v>51.071428571428569</v>
      </c>
      <c r="Z84">
        <v>592</v>
      </c>
      <c r="AA84">
        <v>1306</v>
      </c>
      <c r="AB84">
        <v>0.45329249617151607</v>
      </c>
    </row>
    <row r="85" spans="1:28" hidden="1" x14ac:dyDescent="0.25">
      <c r="A85" t="s">
        <v>55</v>
      </c>
      <c r="B85">
        <v>140933</v>
      </c>
      <c r="C85" t="s">
        <v>27</v>
      </c>
      <c r="D85" t="s">
        <v>28</v>
      </c>
      <c r="F85">
        <v>2</v>
      </c>
      <c r="G85">
        <v>361</v>
      </c>
      <c r="H85">
        <v>398</v>
      </c>
      <c r="I85">
        <v>315</v>
      </c>
      <c r="J85">
        <v>339</v>
      </c>
      <c r="K85">
        <v>352</v>
      </c>
      <c r="L85" s="54">
        <f t="shared" si="13"/>
        <v>353</v>
      </c>
      <c r="M85">
        <v>0.63729999999999998</v>
      </c>
      <c r="P85">
        <v>92.44</v>
      </c>
      <c r="Q85">
        <v>11</v>
      </c>
      <c r="R85" s="54">
        <f t="shared" si="11"/>
        <v>68.942016443098225</v>
      </c>
      <c r="S85" s="54">
        <f t="shared" si="9"/>
        <v>0.1953031627283236</v>
      </c>
      <c r="T85" s="54">
        <f t="shared" si="12"/>
        <v>8.4036363636363642</v>
      </c>
      <c r="U85">
        <v>0.82440000000000002</v>
      </c>
      <c r="V85">
        <v>0.76300000000000001</v>
      </c>
      <c r="W85">
        <v>0.49590000000000001</v>
      </c>
      <c r="X85" s="54">
        <f t="shared" si="10"/>
        <v>1.0804718217562255</v>
      </c>
      <c r="Y85">
        <v>60.1528384279476</v>
      </c>
      <c r="Z85">
        <v>592</v>
      </c>
      <c r="AA85">
        <v>1306</v>
      </c>
      <c r="AB85">
        <v>0.45329249617151607</v>
      </c>
    </row>
    <row r="86" spans="1:28" hidden="1" x14ac:dyDescent="0.25">
      <c r="A86" t="s">
        <v>55</v>
      </c>
      <c r="B86">
        <v>140933</v>
      </c>
      <c r="C86" t="s">
        <v>27</v>
      </c>
      <c r="D86" t="s">
        <v>28</v>
      </c>
      <c r="F86">
        <v>3</v>
      </c>
      <c r="G86">
        <v>444</v>
      </c>
      <c r="H86">
        <v>360</v>
      </c>
      <c r="I86">
        <v>336</v>
      </c>
      <c r="J86">
        <v>413</v>
      </c>
      <c r="K86">
        <v>435</v>
      </c>
      <c r="L86" s="54">
        <f t="shared" si="13"/>
        <v>397.6</v>
      </c>
      <c r="M86">
        <v>1.0603</v>
      </c>
      <c r="P86">
        <v>123.22</v>
      </c>
      <c r="Q86">
        <v>11</v>
      </c>
      <c r="R86" s="54">
        <f t="shared" si="11"/>
        <v>86.049342639181958</v>
      </c>
      <c r="S86" s="54">
        <f t="shared" si="9"/>
        <v>0.21642188792550793</v>
      </c>
      <c r="T86" s="54">
        <f t="shared" si="12"/>
        <v>11.201818181818181</v>
      </c>
      <c r="U86">
        <v>0.64770000000000005</v>
      </c>
      <c r="V86">
        <v>0.60229999999999995</v>
      </c>
      <c r="W86">
        <v>0.31359999999999999</v>
      </c>
      <c r="X86" s="54">
        <f t="shared" si="10"/>
        <v>1.0753777187448117</v>
      </c>
      <c r="Y86">
        <v>48.417477227111313</v>
      </c>
      <c r="Z86">
        <v>592</v>
      </c>
      <c r="AA86">
        <v>1306</v>
      </c>
      <c r="AB86">
        <v>0.45329249617151607</v>
      </c>
    </row>
    <row r="87" spans="1:28" hidden="1" x14ac:dyDescent="0.25">
      <c r="A87" t="s">
        <v>55</v>
      </c>
      <c r="B87">
        <v>140933</v>
      </c>
      <c r="C87" t="s">
        <v>27</v>
      </c>
      <c r="D87" t="s">
        <v>28</v>
      </c>
      <c r="F87">
        <v>4</v>
      </c>
      <c r="G87">
        <v>243</v>
      </c>
      <c r="H87">
        <v>352</v>
      </c>
      <c r="I87">
        <v>373</v>
      </c>
      <c r="J87">
        <v>339</v>
      </c>
      <c r="K87">
        <v>231</v>
      </c>
      <c r="L87" s="54">
        <f t="shared" si="13"/>
        <v>307.60000000000002</v>
      </c>
      <c r="M87">
        <v>0.97199999999999998</v>
      </c>
      <c r="P87">
        <v>141.65</v>
      </c>
      <c r="Q87">
        <v>7</v>
      </c>
      <c r="R87" s="54">
        <f t="shared" si="11"/>
        <v>68.61983762795623</v>
      </c>
      <c r="S87" s="54">
        <f t="shared" si="9"/>
        <v>0.22308139670987068</v>
      </c>
      <c r="T87" s="54">
        <f t="shared" si="12"/>
        <v>20.235714285714288</v>
      </c>
      <c r="U87">
        <v>0.878</v>
      </c>
      <c r="V87">
        <v>0.7802</v>
      </c>
      <c r="W87">
        <v>0.4138</v>
      </c>
      <c r="X87" s="54">
        <f t="shared" si="10"/>
        <v>1.1253524737246861</v>
      </c>
      <c r="Y87">
        <v>47.129840546697039</v>
      </c>
      <c r="Z87">
        <v>592</v>
      </c>
      <c r="AA87">
        <v>1306</v>
      </c>
      <c r="AB87">
        <v>0.45329249617151607</v>
      </c>
    </row>
    <row r="88" spans="1:28" hidden="1" x14ac:dyDescent="0.25">
      <c r="A88" t="s">
        <v>55</v>
      </c>
      <c r="B88">
        <v>141353</v>
      </c>
      <c r="C88" t="s">
        <v>27</v>
      </c>
      <c r="D88" t="s">
        <v>28</v>
      </c>
      <c r="F88">
        <v>1</v>
      </c>
      <c r="G88">
        <v>358</v>
      </c>
      <c r="H88">
        <v>397</v>
      </c>
      <c r="I88">
        <v>316</v>
      </c>
      <c r="J88">
        <v>379</v>
      </c>
      <c r="K88">
        <v>380</v>
      </c>
      <c r="L88" s="54">
        <f t="shared" si="13"/>
        <v>366</v>
      </c>
      <c r="M88">
        <v>0.49370000000000003</v>
      </c>
      <c r="P88">
        <v>65.34</v>
      </c>
      <c r="Q88">
        <v>16</v>
      </c>
      <c r="R88" s="54">
        <f t="shared" si="11"/>
        <v>75.558616467707367</v>
      </c>
      <c r="S88" s="54">
        <f t="shared" si="9"/>
        <v>0.20644430728881794</v>
      </c>
      <c r="T88" s="54">
        <f t="shared" si="12"/>
        <v>4.0837500000000002</v>
      </c>
      <c r="U88">
        <v>0.48180000000000001</v>
      </c>
      <c r="V88">
        <v>0.4516</v>
      </c>
      <c r="W88">
        <v>0.26379999999999998</v>
      </c>
      <c r="X88" s="54">
        <f t="shared" si="10"/>
        <v>1.0668733392382639</v>
      </c>
      <c r="Y88">
        <v>54.753009547530084</v>
      </c>
      <c r="Z88">
        <v>554</v>
      </c>
      <c r="AA88">
        <v>1317</v>
      </c>
      <c r="AB88">
        <v>0.42065299924069854</v>
      </c>
    </row>
    <row r="89" spans="1:28" hidden="1" x14ac:dyDescent="0.25">
      <c r="A89" t="s">
        <v>55</v>
      </c>
      <c r="B89">
        <v>141353</v>
      </c>
      <c r="C89" t="s">
        <v>27</v>
      </c>
      <c r="D89" t="s">
        <v>28</v>
      </c>
      <c r="F89">
        <v>2</v>
      </c>
      <c r="G89">
        <v>368</v>
      </c>
      <c r="H89">
        <v>359</v>
      </c>
      <c r="I89">
        <v>298</v>
      </c>
      <c r="J89">
        <v>315</v>
      </c>
      <c r="K89">
        <v>378</v>
      </c>
      <c r="L89" s="54">
        <f t="shared" si="13"/>
        <v>343.6</v>
      </c>
      <c r="M89">
        <v>0.53169999999999995</v>
      </c>
      <c r="P89">
        <v>90.34</v>
      </c>
      <c r="Q89">
        <v>7</v>
      </c>
      <c r="R89" s="54">
        <f t="shared" si="11"/>
        <v>58.855435023245512</v>
      </c>
      <c r="S89" s="54">
        <f t="shared" si="9"/>
        <v>0.1712905559465818</v>
      </c>
      <c r="T89" s="54">
        <f t="shared" si="12"/>
        <v>12.905714285714286</v>
      </c>
      <c r="U89">
        <v>0.46820000000000001</v>
      </c>
      <c r="V89">
        <v>0.39240000000000003</v>
      </c>
      <c r="W89">
        <v>0.19489999999999999</v>
      </c>
      <c r="X89" s="54">
        <f t="shared" si="10"/>
        <v>1.193170234454638</v>
      </c>
      <c r="Y89">
        <v>41.627509611277233</v>
      </c>
      <c r="Z89">
        <v>554</v>
      </c>
      <c r="AA89">
        <v>1317</v>
      </c>
      <c r="AB89">
        <v>0.42065299924069854</v>
      </c>
    </row>
    <row r="90" spans="1:28" hidden="1" x14ac:dyDescent="0.25">
      <c r="A90" t="s">
        <v>55</v>
      </c>
      <c r="B90">
        <v>141353</v>
      </c>
      <c r="C90" t="s">
        <v>27</v>
      </c>
      <c r="D90" t="s">
        <v>28</v>
      </c>
      <c r="F90">
        <v>3</v>
      </c>
      <c r="G90">
        <v>467</v>
      </c>
      <c r="H90">
        <v>439</v>
      </c>
      <c r="I90">
        <v>425</v>
      </c>
      <c r="J90">
        <v>341</v>
      </c>
      <c r="K90">
        <v>420</v>
      </c>
      <c r="L90" s="54">
        <f t="shared" si="13"/>
        <v>418.4</v>
      </c>
      <c r="M90">
        <v>0.77239999999999998</v>
      </c>
      <c r="P90">
        <v>96.53</v>
      </c>
      <c r="Q90">
        <v>8</v>
      </c>
      <c r="R90" s="54">
        <f t="shared" si="11"/>
        <v>80.016575157981976</v>
      </c>
      <c r="S90" s="54">
        <f t="shared" si="9"/>
        <v>0.19124420448848464</v>
      </c>
      <c r="T90" s="54">
        <f t="shared" si="12"/>
        <v>12.06625</v>
      </c>
      <c r="U90">
        <v>0.63360000000000005</v>
      </c>
      <c r="V90">
        <v>0.56699999999999995</v>
      </c>
      <c r="W90">
        <v>0.2495</v>
      </c>
      <c r="X90" s="54">
        <f t="shared" si="10"/>
        <v>1.1174603174603177</v>
      </c>
      <c r="Y90">
        <v>39.37815656565656</v>
      </c>
      <c r="Z90">
        <v>554</v>
      </c>
      <c r="AA90">
        <v>1317</v>
      </c>
      <c r="AB90">
        <v>0.42065299924069854</v>
      </c>
    </row>
    <row r="91" spans="1:28" hidden="1" x14ac:dyDescent="0.25">
      <c r="A91" t="s">
        <v>55</v>
      </c>
      <c r="B91">
        <v>141353</v>
      </c>
      <c r="C91" t="s">
        <v>27</v>
      </c>
      <c r="D91" t="s">
        <v>28</v>
      </c>
      <c r="F91">
        <v>4</v>
      </c>
      <c r="G91">
        <v>315</v>
      </c>
      <c r="H91">
        <v>345</v>
      </c>
      <c r="I91">
        <v>269</v>
      </c>
      <c r="J91">
        <v>274</v>
      </c>
      <c r="K91">
        <v>354</v>
      </c>
      <c r="L91" s="54">
        <f t="shared" si="13"/>
        <v>311.39999999999998</v>
      </c>
      <c r="M91">
        <v>0.61570000000000003</v>
      </c>
      <c r="P91">
        <v>93.74</v>
      </c>
      <c r="Q91">
        <v>10</v>
      </c>
      <c r="R91" s="54">
        <f t="shared" si="11"/>
        <v>65.681672711755937</v>
      </c>
      <c r="S91" s="54">
        <f t="shared" si="9"/>
        <v>0.21092380446935113</v>
      </c>
      <c r="T91" s="54">
        <f t="shared" si="12"/>
        <v>9.3739999999999988</v>
      </c>
      <c r="U91">
        <v>0.31909999999999999</v>
      </c>
      <c r="V91">
        <v>0.27889999999999998</v>
      </c>
      <c r="W91">
        <v>0.1356</v>
      </c>
      <c r="X91" s="54">
        <f t="shared" si="10"/>
        <v>1.1441376837576194</v>
      </c>
      <c r="Y91">
        <v>42.494515825759947</v>
      </c>
      <c r="Z91">
        <v>554</v>
      </c>
      <c r="AA91">
        <v>1317</v>
      </c>
      <c r="AB91">
        <v>0.42065299924069854</v>
      </c>
    </row>
    <row r="92" spans="1:28" hidden="1" x14ac:dyDescent="0.25">
      <c r="A92" t="s">
        <v>55</v>
      </c>
      <c r="B92">
        <v>141364</v>
      </c>
      <c r="C92" t="s">
        <v>27</v>
      </c>
      <c r="D92" t="s">
        <v>28</v>
      </c>
      <c r="F92">
        <v>1</v>
      </c>
      <c r="G92">
        <v>375</v>
      </c>
      <c r="H92">
        <v>493</v>
      </c>
      <c r="I92">
        <v>412</v>
      </c>
      <c r="J92">
        <v>290</v>
      </c>
      <c r="K92">
        <v>438</v>
      </c>
      <c r="L92" s="54">
        <f t="shared" si="13"/>
        <v>401.6</v>
      </c>
      <c r="M92">
        <v>0.84319999999999995</v>
      </c>
      <c r="P92">
        <v>73.88</v>
      </c>
      <c r="Q92">
        <v>16</v>
      </c>
      <c r="R92" s="54">
        <f t="shared" si="11"/>
        <v>114.1310232809962</v>
      </c>
      <c r="S92" s="54">
        <f t="shared" si="9"/>
        <v>0.28419079502240091</v>
      </c>
      <c r="T92" s="54">
        <f t="shared" si="12"/>
        <v>4.6174999999999997</v>
      </c>
      <c r="U92">
        <v>0.59160000000000001</v>
      </c>
      <c r="V92">
        <v>0.52470000000000006</v>
      </c>
      <c r="W92">
        <v>0.32750000000000001</v>
      </c>
      <c r="X92" s="54">
        <f t="shared" si="10"/>
        <v>1.1275014293882217</v>
      </c>
      <c r="Y92">
        <v>55.35835023664638</v>
      </c>
      <c r="Z92">
        <v>549</v>
      </c>
      <c r="AA92">
        <v>1320</v>
      </c>
      <c r="AB92">
        <v>0.41590909090909089</v>
      </c>
    </row>
    <row r="93" spans="1:28" hidden="1" x14ac:dyDescent="0.25">
      <c r="A93" t="s">
        <v>55</v>
      </c>
      <c r="B93">
        <v>141364</v>
      </c>
      <c r="C93" t="s">
        <v>27</v>
      </c>
      <c r="D93" t="s">
        <v>28</v>
      </c>
      <c r="F93">
        <v>2</v>
      </c>
      <c r="G93">
        <v>265</v>
      </c>
      <c r="H93">
        <v>331</v>
      </c>
      <c r="I93">
        <v>386</v>
      </c>
      <c r="J93">
        <v>220</v>
      </c>
      <c r="K93">
        <v>284</v>
      </c>
      <c r="L93" s="54">
        <f t="shared" si="13"/>
        <v>297.2</v>
      </c>
      <c r="M93">
        <v>0.63119999999999998</v>
      </c>
      <c r="P93">
        <v>71.790000000000006</v>
      </c>
      <c r="Q93">
        <v>17</v>
      </c>
      <c r="R93" s="54">
        <f t="shared" si="11"/>
        <v>87.923109068115323</v>
      </c>
      <c r="S93" s="54">
        <f t="shared" si="9"/>
        <v>0.29583818663565048</v>
      </c>
      <c r="T93" s="54">
        <f t="shared" si="12"/>
        <v>4.2229411764705889</v>
      </c>
      <c r="U93">
        <v>0.84099999999999997</v>
      </c>
      <c r="V93">
        <v>0.72960000000000003</v>
      </c>
      <c r="W93">
        <v>0.497</v>
      </c>
      <c r="X93" s="54">
        <f t="shared" si="10"/>
        <v>1.1526864035087718</v>
      </c>
      <c r="Y93">
        <v>59.096313912009514</v>
      </c>
      <c r="Z93">
        <v>549</v>
      </c>
      <c r="AA93">
        <v>1320</v>
      </c>
      <c r="AB93">
        <v>0.41590909090909089</v>
      </c>
    </row>
    <row r="94" spans="1:28" hidden="1" x14ac:dyDescent="0.25">
      <c r="A94" t="s">
        <v>55</v>
      </c>
      <c r="B94">
        <v>141364</v>
      </c>
      <c r="C94" t="s">
        <v>27</v>
      </c>
      <c r="D94" t="s">
        <v>28</v>
      </c>
      <c r="F94">
        <v>3</v>
      </c>
      <c r="G94">
        <v>342</v>
      </c>
      <c r="H94">
        <v>255</v>
      </c>
      <c r="I94">
        <v>336</v>
      </c>
      <c r="J94">
        <v>320</v>
      </c>
      <c r="K94">
        <v>333</v>
      </c>
      <c r="L94" s="54">
        <f t="shared" si="13"/>
        <v>317.2</v>
      </c>
      <c r="M94">
        <v>1.1025</v>
      </c>
      <c r="P94">
        <v>100.75</v>
      </c>
      <c r="Q94">
        <v>12</v>
      </c>
      <c r="R94" s="54">
        <f t="shared" si="11"/>
        <v>109.42928039702232</v>
      </c>
      <c r="S94" s="54">
        <f t="shared" si="9"/>
        <v>0.34498512104988122</v>
      </c>
      <c r="T94" s="54">
        <f t="shared" si="12"/>
        <v>8.3958333333333339</v>
      </c>
      <c r="U94">
        <v>0.70799999999999996</v>
      </c>
      <c r="V94">
        <v>0.59350000000000003</v>
      </c>
      <c r="W94">
        <v>0.36559999999999998</v>
      </c>
      <c r="X94" s="54">
        <f t="shared" si="10"/>
        <v>1.1929233361415332</v>
      </c>
      <c r="Y94">
        <v>51.638418079096049</v>
      </c>
      <c r="Z94">
        <v>549</v>
      </c>
      <c r="AA94">
        <v>1320</v>
      </c>
      <c r="AB94">
        <v>0.41590909090909089</v>
      </c>
    </row>
    <row r="95" spans="1:28" hidden="1" x14ac:dyDescent="0.25">
      <c r="A95" t="s">
        <v>55</v>
      </c>
      <c r="B95">
        <v>141364</v>
      </c>
      <c r="C95" t="s">
        <v>27</v>
      </c>
      <c r="D95" t="s">
        <v>28</v>
      </c>
      <c r="F95">
        <v>4</v>
      </c>
      <c r="G95">
        <v>288</v>
      </c>
      <c r="H95">
        <v>503</v>
      </c>
      <c r="I95">
        <v>290</v>
      </c>
      <c r="J95">
        <v>559</v>
      </c>
      <c r="K95">
        <v>459</v>
      </c>
      <c r="L95" s="54">
        <f t="shared" si="13"/>
        <v>419.8</v>
      </c>
      <c r="M95">
        <v>0.4798</v>
      </c>
      <c r="P95">
        <v>44.37</v>
      </c>
      <c r="Q95">
        <v>13</v>
      </c>
      <c r="R95" s="54">
        <f t="shared" si="11"/>
        <v>108.13612801442416</v>
      </c>
      <c r="S95" s="54">
        <f t="shared" si="9"/>
        <v>0.25758963319300654</v>
      </c>
      <c r="T95" s="54">
        <f t="shared" si="12"/>
        <v>3.4130769230769227</v>
      </c>
      <c r="U95">
        <v>0.79559999999999997</v>
      </c>
      <c r="V95">
        <v>0.69259999999999999</v>
      </c>
      <c r="W95">
        <v>0.48020000000000002</v>
      </c>
      <c r="X95" s="54">
        <f t="shared" si="10"/>
        <v>1.1487149870054865</v>
      </c>
      <c r="Y95">
        <v>60.356963298139775</v>
      </c>
      <c r="Z95">
        <v>549</v>
      </c>
      <c r="AA95">
        <v>1320</v>
      </c>
      <c r="AB95">
        <v>0.41590909090909089</v>
      </c>
    </row>
    <row r="96" spans="1:28" hidden="1" x14ac:dyDescent="0.25">
      <c r="A96" t="s">
        <v>55</v>
      </c>
      <c r="B96">
        <v>141372</v>
      </c>
      <c r="C96" t="s">
        <v>27</v>
      </c>
      <c r="D96" t="s">
        <v>28</v>
      </c>
      <c r="F96">
        <v>1</v>
      </c>
      <c r="G96">
        <v>311</v>
      </c>
      <c r="H96">
        <v>488</v>
      </c>
      <c r="I96">
        <v>455</v>
      </c>
      <c r="J96">
        <v>444</v>
      </c>
      <c r="K96">
        <v>457</v>
      </c>
      <c r="L96" s="54">
        <f t="shared" si="13"/>
        <v>431</v>
      </c>
      <c r="M96">
        <v>0.90180000000000005</v>
      </c>
      <c r="P96">
        <v>87.22</v>
      </c>
      <c r="Q96">
        <v>18</v>
      </c>
      <c r="R96" s="54">
        <f t="shared" si="11"/>
        <v>103.39371703737675</v>
      </c>
      <c r="S96" s="54">
        <f t="shared" si="9"/>
        <v>0.23989261493590891</v>
      </c>
      <c r="T96" s="54">
        <f t="shared" si="12"/>
        <v>4.8455555555555554</v>
      </c>
      <c r="U96">
        <v>0.63019999999999998</v>
      </c>
      <c r="V96">
        <v>0.57169999999999999</v>
      </c>
      <c r="W96">
        <v>0.2445</v>
      </c>
      <c r="X96" s="54">
        <f t="shared" si="10"/>
        <v>1.1023263949623929</v>
      </c>
      <c r="Y96">
        <v>38.797207235798162</v>
      </c>
      <c r="Z96">
        <v>541</v>
      </c>
      <c r="AA96">
        <v>1334</v>
      </c>
      <c r="AB96">
        <v>0.40554722638680657</v>
      </c>
    </row>
    <row r="97" spans="1:28" hidden="1" x14ac:dyDescent="0.25">
      <c r="A97" t="s">
        <v>55</v>
      </c>
      <c r="B97">
        <v>141372</v>
      </c>
      <c r="C97" t="s">
        <v>27</v>
      </c>
      <c r="D97" t="s">
        <v>28</v>
      </c>
      <c r="F97">
        <v>2</v>
      </c>
      <c r="G97">
        <v>300</v>
      </c>
      <c r="H97">
        <v>461</v>
      </c>
      <c r="I97">
        <v>292</v>
      </c>
      <c r="J97">
        <v>398</v>
      </c>
      <c r="K97">
        <v>346</v>
      </c>
      <c r="L97" s="54">
        <f t="shared" si="13"/>
        <v>359.4</v>
      </c>
      <c r="M97">
        <v>1.3272999999999999</v>
      </c>
      <c r="P97">
        <v>102.63</v>
      </c>
      <c r="Q97">
        <v>25</v>
      </c>
      <c r="R97" s="54">
        <f t="shared" si="11"/>
        <v>129.32865633830264</v>
      </c>
      <c r="S97" s="54">
        <f t="shared" si="9"/>
        <v>0.3598460109579929</v>
      </c>
      <c r="T97" s="54">
        <f t="shared" si="12"/>
        <v>4.1052</v>
      </c>
      <c r="U97">
        <v>1.0203</v>
      </c>
      <c r="V97">
        <v>0.91359999999999997</v>
      </c>
      <c r="W97">
        <v>0.5232</v>
      </c>
      <c r="X97" s="54">
        <f t="shared" si="10"/>
        <v>1.116790718038529</v>
      </c>
      <c r="Y97">
        <v>51.279035577771246</v>
      </c>
      <c r="Z97">
        <v>541</v>
      </c>
      <c r="AA97">
        <v>1334</v>
      </c>
      <c r="AB97">
        <v>0.40554722638680657</v>
      </c>
    </row>
    <row r="98" spans="1:28" hidden="1" x14ac:dyDescent="0.25">
      <c r="A98" t="s">
        <v>55</v>
      </c>
      <c r="B98">
        <v>141372</v>
      </c>
      <c r="C98" t="s">
        <v>27</v>
      </c>
      <c r="D98" t="s">
        <v>28</v>
      </c>
      <c r="F98">
        <v>3</v>
      </c>
      <c r="G98">
        <v>566</v>
      </c>
      <c r="H98">
        <v>566</v>
      </c>
      <c r="I98">
        <v>459</v>
      </c>
      <c r="J98">
        <v>537</v>
      </c>
      <c r="K98">
        <v>335</v>
      </c>
      <c r="L98" s="54">
        <f t="shared" si="13"/>
        <v>492.6</v>
      </c>
      <c r="M98">
        <v>0.64400000000000002</v>
      </c>
      <c r="P98">
        <v>106.52</v>
      </c>
      <c r="Q98">
        <v>28</v>
      </c>
      <c r="R98" s="54">
        <f t="shared" si="11"/>
        <v>60.4581299286519</v>
      </c>
      <c r="S98" s="54">
        <f t="shared" ref="S98:S129" si="14">R98/L98</f>
        <v>0.12273270387464859</v>
      </c>
      <c r="T98" s="54">
        <f t="shared" si="12"/>
        <v>3.8042857142857143</v>
      </c>
      <c r="U98">
        <v>0.81710000000000005</v>
      </c>
      <c r="V98">
        <v>0.72419999999999995</v>
      </c>
      <c r="W98">
        <v>0.40350000000000003</v>
      </c>
      <c r="X98" s="54">
        <f t="shared" si="10"/>
        <v>1.1282794808064072</v>
      </c>
      <c r="Y98">
        <v>49.381960592338757</v>
      </c>
      <c r="Z98">
        <v>541</v>
      </c>
      <c r="AA98">
        <v>1334</v>
      </c>
      <c r="AB98">
        <v>0.40554722638680657</v>
      </c>
    </row>
    <row r="99" spans="1:28" hidden="1" x14ac:dyDescent="0.25">
      <c r="A99" t="s">
        <v>55</v>
      </c>
      <c r="B99">
        <v>141372</v>
      </c>
      <c r="C99" t="s">
        <v>27</v>
      </c>
      <c r="D99" t="s">
        <v>28</v>
      </c>
      <c r="F99">
        <v>4</v>
      </c>
      <c r="G99">
        <v>460</v>
      </c>
      <c r="H99">
        <v>391</v>
      </c>
      <c r="I99">
        <v>451</v>
      </c>
      <c r="J99">
        <v>350</v>
      </c>
      <c r="K99">
        <v>417</v>
      </c>
      <c r="L99" s="54">
        <f t="shared" si="13"/>
        <v>413.8</v>
      </c>
      <c r="M99">
        <v>0.87</v>
      </c>
      <c r="P99">
        <v>82.81</v>
      </c>
      <c r="Q99">
        <v>24</v>
      </c>
      <c r="R99" s="54">
        <f t="shared" si="11"/>
        <v>105.05977538944572</v>
      </c>
      <c r="S99" s="54">
        <f t="shared" si="14"/>
        <v>0.253890225687399</v>
      </c>
      <c r="T99" s="54">
        <f t="shared" si="12"/>
        <v>3.4504166666666669</v>
      </c>
      <c r="U99">
        <v>1.1373</v>
      </c>
      <c r="V99">
        <v>0.99939999999999996</v>
      </c>
      <c r="W99">
        <v>0.58379999999999999</v>
      </c>
      <c r="X99" s="54">
        <f t="shared" si="10"/>
        <v>1.1379827896738044</v>
      </c>
      <c r="Y99">
        <v>51.332102347665518</v>
      </c>
      <c r="Z99">
        <v>541</v>
      </c>
      <c r="AA99">
        <v>1334</v>
      </c>
      <c r="AB99">
        <v>0.40554722638680657</v>
      </c>
    </row>
    <row r="100" spans="1:28" hidden="1" x14ac:dyDescent="0.25">
      <c r="A100" t="s">
        <v>120</v>
      </c>
      <c r="B100">
        <v>410143</v>
      </c>
      <c r="C100" t="s">
        <v>27</v>
      </c>
      <c r="D100" s="54" t="s">
        <v>28</v>
      </c>
      <c r="E100" s="54"/>
      <c r="F100">
        <v>1</v>
      </c>
      <c r="G100">
        <v>243</v>
      </c>
      <c r="H100">
        <v>251</v>
      </c>
      <c r="I100">
        <v>270</v>
      </c>
      <c r="J100">
        <v>395</v>
      </c>
      <c r="K100">
        <v>354</v>
      </c>
      <c r="L100" s="54">
        <f t="shared" si="13"/>
        <v>302.60000000000002</v>
      </c>
      <c r="M100">
        <v>0.62760000000000005</v>
      </c>
      <c r="P100">
        <v>95.49</v>
      </c>
      <c r="Q100">
        <v>10</v>
      </c>
      <c r="R100" s="54">
        <f t="shared" si="11"/>
        <v>65.724159597863661</v>
      </c>
      <c r="S100" s="54">
        <f t="shared" si="14"/>
        <v>0.21719814804317136</v>
      </c>
      <c r="T100" s="54">
        <f t="shared" si="12"/>
        <v>9.5489999999999995</v>
      </c>
      <c r="U100">
        <v>1.2593000000000001</v>
      </c>
      <c r="V100">
        <v>1.1422000000000001</v>
      </c>
      <c r="W100">
        <v>0.70899999999999996</v>
      </c>
      <c r="X100" s="54">
        <f t="shared" si="10"/>
        <v>1.1025214498336544</v>
      </c>
      <c r="Y100">
        <v>56.301119669657737</v>
      </c>
      <c r="Z100">
        <v>662</v>
      </c>
      <c r="AA100">
        <v>1251</v>
      </c>
      <c r="AB100">
        <v>0.52917665867306152</v>
      </c>
    </row>
    <row r="101" spans="1:28" hidden="1" x14ac:dyDescent="0.25">
      <c r="A101" t="s">
        <v>120</v>
      </c>
      <c r="B101">
        <v>410143</v>
      </c>
      <c r="C101" t="s">
        <v>27</v>
      </c>
      <c r="D101" s="54" t="s">
        <v>28</v>
      </c>
      <c r="E101" s="54"/>
      <c r="F101">
        <v>2</v>
      </c>
      <c r="G101">
        <v>282</v>
      </c>
      <c r="H101">
        <v>257</v>
      </c>
      <c r="I101">
        <v>285</v>
      </c>
      <c r="J101">
        <v>313</v>
      </c>
      <c r="K101">
        <v>233</v>
      </c>
      <c r="L101" s="54">
        <f t="shared" si="13"/>
        <v>274</v>
      </c>
      <c r="M101">
        <v>0.64280000000000004</v>
      </c>
      <c r="P101">
        <v>112.53</v>
      </c>
      <c r="Q101">
        <v>12</v>
      </c>
      <c r="R101" s="54">
        <f t="shared" si="11"/>
        <v>57.122545099084689</v>
      </c>
      <c r="S101" s="54">
        <f t="shared" si="14"/>
        <v>0.20847644196746237</v>
      </c>
      <c r="T101" s="54">
        <f t="shared" si="12"/>
        <v>9.3774999999999995</v>
      </c>
      <c r="U101">
        <v>0.91310000000000002</v>
      </c>
      <c r="V101">
        <v>0.80769999999999997</v>
      </c>
      <c r="W101">
        <v>0.56369999999999998</v>
      </c>
      <c r="X101" s="54">
        <f t="shared" si="10"/>
        <v>1.130493995295283</v>
      </c>
      <c r="Y101">
        <v>61.734749753586684</v>
      </c>
      <c r="Z101">
        <v>662</v>
      </c>
      <c r="AA101">
        <v>1251</v>
      </c>
      <c r="AB101">
        <v>0.52917665867306152</v>
      </c>
    </row>
    <row r="102" spans="1:28" hidden="1" x14ac:dyDescent="0.25">
      <c r="A102" t="s">
        <v>120</v>
      </c>
      <c r="B102">
        <v>410143</v>
      </c>
      <c r="C102" t="s">
        <v>27</v>
      </c>
      <c r="D102" s="54" t="s">
        <v>28</v>
      </c>
      <c r="E102" s="54"/>
      <c r="F102">
        <v>3</v>
      </c>
      <c r="G102">
        <v>360</v>
      </c>
      <c r="H102">
        <v>372</v>
      </c>
      <c r="I102">
        <v>433</v>
      </c>
      <c r="J102">
        <v>296</v>
      </c>
      <c r="K102">
        <v>297</v>
      </c>
      <c r="L102" s="54">
        <f t="shared" si="13"/>
        <v>351.6</v>
      </c>
      <c r="M102">
        <v>0.93469999999999998</v>
      </c>
      <c r="P102">
        <v>126.05</v>
      </c>
      <c r="Q102">
        <v>8</v>
      </c>
      <c r="R102" s="54">
        <f t="shared" si="11"/>
        <v>74.153113843712816</v>
      </c>
      <c r="S102" s="54">
        <f t="shared" si="14"/>
        <v>0.21090191650657797</v>
      </c>
      <c r="T102" s="54">
        <f t="shared" si="12"/>
        <v>15.75625</v>
      </c>
      <c r="U102">
        <v>1.4089</v>
      </c>
      <c r="V102">
        <v>1.2987</v>
      </c>
      <c r="W102">
        <v>0.87380000000000002</v>
      </c>
      <c r="X102" s="54">
        <f t="shared" si="10"/>
        <v>1.0848540848540849</v>
      </c>
      <c r="Y102">
        <v>62.020015615018806</v>
      </c>
      <c r="Z102">
        <v>662</v>
      </c>
      <c r="AA102">
        <v>1251</v>
      </c>
      <c r="AB102">
        <v>0.52917665867306152</v>
      </c>
    </row>
    <row r="103" spans="1:28" hidden="1" x14ac:dyDescent="0.25">
      <c r="A103" t="s">
        <v>120</v>
      </c>
      <c r="B103">
        <v>410143</v>
      </c>
      <c r="C103" t="s">
        <v>27</v>
      </c>
      <c r="D103" s="54" t="s">
        <v>28</v>
      </c>
      <c r="E103" s="54"/>
      <c r="F103">
        <v>4</v>
      </c>
      <c r="G103">
        <v>201</v>
      </c>
      <c r="H103">
        <v>209</v>
      </c>
      <c r="I103">
        <v>283</v>
      </c>
      <c r="J103">
        <v>190</v>
      </c>
      <c r="K103">
        <v>217</v>
      </c>
      <c r="L103" s="54">
        <f t="shared" si="13"/>
        <v>220</v>
      </c>
      <c r="M103">
        <v>0.60860000000000003</v>
      </c>
      <c r="P103">
        <v>103.54</v>
      </c>
      <c r="Q103">
        <v>7</v>
      </c>
      <c r="R103" s="54">
        <f t="shared" si="11"/>
        <v>58.779215762024336</v>
      </c>
      <c r="S103" s="54">
        <f t="shared" si="14"/>
        <v>0.26717825346374696</v>
      </c>
      <c r="T103" s="54">
        <f t="shared" si="12"/>
        <v>14.791428571428572</v>
      </c>
      <c r="U103">
        <v>1.7649999999999999</v>
      </c>
      <c r="V103">
        <v>1.5819000000000001</v>
      </c>
      <c r="W103">
        <v>0.86360000000000003</v>
      </c>
      <c r="X103" s="54">
        <f t="shared" si="10"/>
        <v>1.1157468866552878</v>
      </c>
      <c r="Y103">
        <v>48.929178470254961</v>
      </c>
      <c r="Z103">
        <v>662</v>
      </c>
      <c r="AA103">
        <v>1251</v>
      </c>
      <c r="AB103">
        <v>0.52917665867306152</v>
      </c>
    </row>
    <row r="104" spans="1:28" hidden="1" x14ac:dyDescent="0.25">
      <c r="A104" t="s">
        <v>120</v>
      </c>
      <c r="B104">
        <v>410162</v>
      </c>
      <c r="C104" t="s">
        <v>27</v>
      </c>
      <c r="D104" s="54" t="s">
        <v>28</v>
      </c>
      <c r="E104" s="54"/>
      <c r="F104">
        <v>1</v>
      </c>
      <c r="G104">
        <v>382</v>
      </c>
      <c r="H104">
        <v>457</v>
      </c>
      <c r="I104">
        <v>381</v>
      </c>
      <c r="J104">
        <v>460</v>
      </c>
      <c r="K104">
        <v>494</v>
      </c>
      <c r="L104" s="54">
        <f t="shared" si="13"/>
        <v>434.8</v>
      </c>
      <c r="M104">
        <v>0.54169999999999996</v>
      </c>
      <c r="P104">
        <v>79.47</v>
      </c>
      <c r="Q104">
        <v>14</v>
      </c>
      <c r="R104" s="54">
        <f t="shared" si="11"/>
        <v>68.164087076884357</v>
      </c>
      <c r="S104" s="54">
        <f t="shared" si="14"/>
        <v>0.15677112943165675</v>
      </c>
      <c r="T104" s="54">
        <f t="shared" si="12"/>
        <v>5.6764285714285716</v>
      </c>
      <c r="U104">
        <v>0.51359999999999995</v>
      </c>
      <c r="V104">
        <v>0.45300000000000001</v>
      </c>
      <c r="W104">
        <v>0.2409</v>
      </c>
      <c r="X104" s="54">
        <f t="shared" si="10"/>
        <v>1.1337748344370859</v>
      </c>
      <c r="Y104">
        <v>46.904205607476641</v>
      </c>
      <c r="Z104">
        <v>664</v>
      </c>
      <c r="AA104">
        <v>1245</v>
      </c>
      <c r="AB104">
        <v>0.53333333333333333</v>
      </c>
    </row>
    <row r="105" spans="1:28" hidden="1" x14ac:dyDescent="0.25">
      <c r="A105" t="s">
        <v>120</v>
      </c>
      <c r="B105">
        <v>410162</v>
      </c>
      <c r="C105" t="s">
        <v>27</v>
      </c>
      <c r="D105" t="s">
        <v>28</v>
      </c>
      <c r="E105" s="54"/>
      <c r="F105">
        <v>2</v>
      </c>
      <c r="G105">
        <v>258</v>
      </c>
      <c r="H105">
        <v>280</v>
      </c>
      <c r="I105">
        <v>418</v>
      </c>
      <c r="J105">
        <v>245</v>
      </c>
      <c r="K105">
        <v>432</v>
      </c>
      <c r="L105" s="54">
        <f t="shared" si="13"/>
        <v>326.60000000000002</v>
      </c>
      <c r="M105">
        <v>0.78300000000000003</v>
      </c>
      <c r="P105">
        <v>137.19999999999999</v>
      </c>
      <c r="Q105">
        <v>5</v>
      </c>
      <c r="R105" s="54">
        <f t="shared" si="11"/>
        <v>57.069970845481052</v>
      </c>
      <c r="S105" s="54">
        <f t="shared" si="14"/>
        <v>0.17473965353790891</v>
      </c>
      <c r="T105" s="54">
        <f t="shared" si="12"/>
        <v>27.439999999999998</v>
      </c>
      <c r="U105">
        <v>0.5655</v>
      </c>
      <c r="V105">
        <v>0.54339999999999999</v>
      </c>
      <c r="W105">
        <v>0.24260000000000001</v>
      </c>
      <c r="X105" s="54">
        <f t="shared" si="10"/>
        <v>1.0406698564593302</v>
      </c>
      <c r="Y105">
        <v>42.900088417329798</v>
      </c>
      <c r="Z105">
        <v>664</v>
      </c>
      <c r="AA105">
        <v>1245</v>
      </c>
      <c r="AB105">
        <v>0.53333333333333333</v>
      </c>
    </row>
    <row r="106" spans="1:28" hidden="1" x14ac:dyDescent="0.25">
      <c r="A106" t="s">
        <v>120</v>
      </c>
      <c r="B106">
        <v>410162</v>
      </c>
      <c r="C106" t="s">
        <v>27</v>
      </c>
      <c r="D106" s="54" t="s">
        <v>28</v>
      </c>
      <c r="E106" s="54"/>
      <c r="F106">
        <v>3</v>
      </c>
      <c r="G106">
        <v>311</v>
      </c>
      <c r="H106">
        <v>415</v>
      </c>
      <c r="I106">
        <v>373</v>
      </c>
      <c r="J106">
        <v>443</v>
      </c>
      <c r="K106">
        <v>316</v>
      </c>
      <c r="L106" s="54">
        <f t="shared" si="13"/>
        <v>371.6</v>
      </c>
      <c r="M106">
        <v>0.58209999999999995</v>
      </c>
      <c r="P106">
        <v>90.13</v>
      </c>
      <c r="Q106">
        <v>6</v>
      </c>
      <c r="R106" s="54">
        <f t="shared" si="11"/>
        <v>64.584489071341395</v>
      </c>
      <c r="S106" s="54">
        <f t="shared" si="14"/>
        <v>0.17380110083784012</v>
      </c>
      <c r="T106" s="54">
        <f t="shared" si="12"/>
        <v>15.021666666666667</v>
      </c>
      <c r="U106">
        <v>0.5927</v>
      </c>
      <c r="V106">
        <v>0.54190000000000005</v>
      </c>
      <c r="W106">
        <v>0.2651</v>
      </c>
      <c r="X106" s="54">
        <f t="shared" si="10"/>
        <v>1.0937442332533678</v>
      </c>
      <c r="Y106">
        <v>44.727518137337604</v>
      </c>
      <c r="Z106">
        <v>664</v>
      </c>
      <c r="AA106">
        <v>1245</v>
      </c>
      <c r="AB106">
        <v>0.53333333333333333</v>
      </c>
    </row>
    <row r="107" spans="1:28" hidden="1" x14ac:dyDescent="0.25">
      <c r="A107" t="s">
        <v>120</v>
      </c>
      <c r="B107">
        <v>410162</v>
      </c>
      <c r="C107" t="s">
        <v>27</v>
      </c>
      <c r="D107" s="54" t="s">
        <v>28</v>
      </c>
      <c r="E107" s="54"/>
      <c r="F107">
        <v>4</v>
      </c>
      <c r="G107">
        <v>383</v>
      </c>
      <c r="H107">
        <v>341</v>
      </c>
      <c r="I107">
        <v>375</v>
      </c>
      <c r="J107">
        <v>356</v>
      </c>
      <c r="K107">
        <v>344</v>
      </c>
      <c r="L107" s="54">
        <f t="shared" si="13"/>
        <v>359.8</v>
      </c>
      <c r="M107">
        <v>0.79569999999999996</v>
      </c>
      <c r="P107">
        <v>129.47</v>
      </c>
      <c r="Q107">
        <v>6</v>
      </c>
      <c r="R107" s="54">
        <f t="shared" si="11"/>
        <v>61.458252877114383</v>
      </c>
      <c r="S107" s="54">
        <f t="shared" si="14"/>
        <v>0.17081226480576536</v>
      </c>
      <c r="T107" s="54">
        <f t="shared" si="12"/>
        <v>21.578333333333333</v>
      </c>
      <c r="U107">
        <v>0.91190000000000004</v>
      </c>
      <c r="V107">
        <v>0.81200000000000006</v>
      </c>
      <c r="W107">
        <v>0.43959999999999999</v>
      </c>
      <c r="X107" s="54">
        <f t="shared" si="10"/>
        <v>1.1230295566502462</v>
      </c>
      <c r="Y107">
        <v>48.207040245640961</v>
      </c>
      <c r="Z107">
        <v>664</v>
      </c>
      <c r="AA107">
        <v>1245</v>
      </c>
      <c r="AB107">
        <v>0.53333333333333333</v>
      </c>
    </row>
    <row r="108" spans="1:28" hidden="1" x14ac:dyDescent="0.25">
      <c r="A108" t="s">
        <v>120</v>
      </c>
      <c r="B108">
        <v>410273</v>
      </c>
      <c r="C108" t="s">
        <v>27</v>
      </c>
      <c r="D108" s="54" t="s">
        <v>28</v>
      </c>
      <c r="E108" s="54"/>
      <c r="F108">
        <v>1</v>
      </c>
      <c r="G108">
        <v>349</v>
      </c>
      <c r="H108">
        <v>251</v>
      </c>
      <c r="I108">
        <v>309</v>
      </c>
      <c r="J108">
        <v>367</v>
      </c>
      <c r="K108">
        <v>247</v>
      </c>
      <c r="L108" s="54">
        <f t="shared" si="13"/>
        <v>304.60000000000002</v>
      </c>
      <c r="M108">
        <v>0.26169999999999999</v>
      </c>
      <c r="P108">
        <v>42.71</v>
      </c>
      <c r="Q108">
        <v>10</v>
      </c>
      <c r="R108" s="54">
        <f t="shared" si="11"/>
        <v>61.273706391945673</v>
      </c>
      <c r="S108" s="54">
        <f t="shared" si="14"/>
        <v>0.20116121599456885</v>
      </c>
      <c r="T108" s="54">
        <f t="shared" si="12"/>
        <v>4.2709999999999999</v>
      </c>
      <c r="U108">
        <v>1.1372</v>
      </c>
      <c r="V108">
        <v>1.0042</v>
      </c>
      <c r="W108">
        <v>0.64290000000000003</v>
      </c>
      <c r="X108" s="54">
        <f t="shared" si="10"/>
        <v>1.1324437363075084</v>
      </c>
      <c r="Y108">
        <v>56.53359127682026</v>
      </c>
      <c r="Z108">
        <v>654</v>
      </c>
      <c r="AA108">
        <v>1280</v>
      </c>
      <c r="AB108">
        <v>0.51093750000000004</v>
      </c>
    </row>
    <row r="109" spans="1:28" hidden="1" x14ac:dyDescent="0.25">
      <c r="A109" t="s">
        <v>120</v>
      </c>
      <c r="B109">
        <v>410273</v>
      </c>
      <c r="C109" t="s">
        <v>27</v>
      </c>
      <c r="D109" s="54" t="s">
        <v>28</v>
      </c>
      <c r="E109" s="54"/>
      <c r="F109">
        <v>2</v>
      </c>
      <c r="G109">
        <v>355</v>
      </c>
      <c r="H109">
        <v>352</v>
      </c>
      <c r="I109">
        <v>359</v>
      </c>
      <c r="J109">
        <v>290</v>
      </c>
      <c r="K109">
        <v>209</v>
      </c>
      <c r="L109" s="54">
        <f t="shared" si="13"/>
        <v>313</v>
      </c>
      <c r="M109">
        <v>0.61299999999999999</v>
      </c>
      <c r="P109">
        <v>92.97</v>
      </c>
      <c r="Q109">
        <v>8</v>
      </c>
      <c r="R109" s="54">
        <f t="shared" si="11"/>
        <v>65.935247929439612</v>
      </c>
      <c r="S109" s="54">
        <f t="shared" si="14"/>
        <v>0.21065574418351313</v>
      </c>
      <c r="T109" s="54">
        <f t="shared" si="12"/>
        <v>11.62125</v>
      </c>
      <c r="U109">
        <v>0.62660000000000005</v>
      </c>
      <c r="V109">
        <v>0.55200000000000005</v>
      </c>
      <c r="W109">
        <v>0.25169999999999998</v>
      </c>
      <c r="X109" s="54">
        <f t="shared" si="10"/>
        <v>1.135144927536232</v>
      </c>
      <c r="Y109">
        <v>40.169166932652409</v>
      </c>
      <c r="Z109">
        <v>654</v>
      </c>
      <c r="AA109">
        <v>1280</v>
      </c>
      <c r="AB109">
        <v>0.51093750000000004</v>
      </c>
    </row>
    <row r="110" spans="1:28" hidden="1" x14ac:dyDescent="0.25">
      <c r="A110" t="s">
        <v>120</v>
      </c>
      <c r="B110">
        <v>410273</v>
      </c>
      <c r="C110" t="s">
        <v>27</v>
      </c>
      <c r="D110" t="s">
        <v>28</v>
      </c>
      <c r="F110">
        <v>3</v>
      </c>
      <c r="G110">
        <v>316</v>
      </c>
      <c r="H110">
        <v>261</v>
      </c>
      <c r="I110">
        <v>339</v>
      </c>
      <c r="J110">
        <v>315</v>
      </c>
      <c r="K110">
        <v>251</v>
      </c>
      <c r="L110" s="54">
        <f t="shared" si="13"/>
        <v>296.39999999999998</v>
      </c>
      <c r="M110">
        <v>0.84050000000000002</v>
      </c>
      <c r="P110">
        <v>121.43</v>
      </c>
      <c r="Q110">
        <v>8</v>
      </c>
      <c r="R110" s="54">
        <f t="shared" si="11"/>
        <v>69.216832743144195</v>
      </c>
      <c r="S110" s="54">
        <f t="shared" si="14"/>
        <v>0.23352507673125575</v>
      </c>
      <c r="T110" s="54">
        <f t="shared" si="12"/>
        <v>15.178750000000001</v>
      </c>
      <c r="U110">
        <v>0.93379999999999996</v>
      </c>
      <c r="V110">
        <v>0.8569</v>
      </c>
      <c r="W110">
        <v>0.45929999999999999</v>
      </c>
      <c r="X110" s="54">
        <f t="shared" si="10"/>
        <v>1.0897420935931847</v>
      </c>
      <c r="Y110">
        <v>49.186121225101736</v>
      </c>
      <c r="Z110">
        <v>654</v>
      </c>
      <c r="AA110">
        <v>1280</v>
      </c>
      <c r="AB110">
        <v>0.51093750000000004</v>
      </c>
    </row>
    <row r="111" spans="1:28" hidden="1" x14ac:dyDescent="0.25">
      <c r="A111" t="s">
        <v>120</v>
      </c>
      <c r="B111">
        <v>410273</v>
      </c>
      <c r="C111" t="s">
        <v>27</v>
      </c>
      <c r="D111" t="s">
        <v>28</v>
      </c>
      <c r="F111">
        <v>4</v>
      </c>
      <c r="G111">
        <v>474</v>
      </c>
      <c r="H111">
        <v>527</v>
      </c>
      <c r="I111">
        <v>373</v>
      </c>
      <c r="J111">
        <v>472</v>
      </c>
      <c r="K111">
        <v>513</v>
      </c>
      <c r="L111" s="54">
        <f t="shared" si="13"/>
        <v>471.8</v>
      </c>
      <c r="M111">
        <v>0.89839999999999998</v>
      </c>
      <c r="P111">
        <v>107.19</v>
      </c>
      <c r="Q111">
        <v>7</v>
      </c>
      <c r="R111" s="54">
        <f t="shared" si="11"/>
        <v>83.813788599682809</v>
      </c>
      <c r="S111" s="54">
        <f t="shared" si="14"/>
        <v>0.17764686010954389</v>
      </c>
      <c r="T111" s="54">
        <f t="shared" si="12"/>
        <v>15.312857142857142</v>
      </c>
      <c r="U111">
        <v>1.0976999999999999</v>
      </c>
      <c r="V111">
        <v>0.96579999999999999</v>
      </c>
      <c r="W111">
        <v>0.51939999999999997</v>
      </c>
      <c r="X111" s="54">
        <f t="shared" si="10"/>
        <v>1.1365707185752743</v>
      </c>
      <c r="Y111">
        <v>47.317117609547239</v>
      </c>
      <c r="Z111">
        <v>654</v>
      </c>
      <c r="AA111">
        <v>1280</v>
      </c>
      <c r="AB111">
        <v>0.51093750000000004</v>
      </c>
    </row>
    <row r="112" spans="1:28" hidden="1" x14ac:dyDescent="0.25">
      <c r="A112" t="s">
        <v>131</v>
      </c>
      <c r="B112">
        <v>451383</v>
      </c>
      <c r="C112" t="s">
        <v>27</v>
      </c>
      <c r="D112" t="s">
        <v>28</v>
      </c>
      <c r="F112">
        <v>1</v>
      </c>
      <c r="G112">
        <v>590</v>
      </c>
      <c r="H112">
        <v>419</v>
      </c>
      <c r="I112">
        <v>396</v>
      </c>
      <c r="J112">
        <v>433</v>
      </c>
      <c r="K112">
        <v>535</v>
      </c>
      <c r="L112" s="54">
        <f t="shared" si="13"/>
        <v>474.6</v>
      </c>
      <c r="M112">
        <v>1.1987000000000001</v>
      </c>
      <c r="P112">
        <v>82.9</v>
      </c>
      <c r="Q112">
        <v>31</v>
      </c>
      <c r="R112" s="54">
        <f t="shared" si="11"/>
        <v>144.59589867310012</v>
      </c>
      <c r="S112" s="54">
        <f t="shared" si="14"/>
        <v>0.30466898161209466</v>
      </c>
      <c r="T112" s="54">
        <f t="shared" si="12"/>
        <v>2.6741935483870969</v>
      </c>
      <c r="U112">
        <v>0.66269999999999996</v>
      </c>
      <c r="V112">
        <v>0.57099999999999995</v>
      </c>
      <c r="W112">
        <v>0.43730000000000002</v>
      </c>
      <c r="X112" s="54">
        <f t="shared" si="10"/>
        <v>1.1605954465849386</v>
      </c>
      <c r="Y112">
        <v>65.987626376942814</v>
      </c>
      <c r="Z112">
        <v>413</v>
      </c>
      <c r="AA112">
        <v>1197</v>
      </c>
      <c r="AB112">
        <v>0.34502923976608185</v>
      </c>
    </row>
    <row r="113" spans="1:28" hidden="1" x14ac:dyDescent="0.25">
      <c r="A113" t="s">
        <v>131</v>
      </c>
      <c r="B113">
        <v>451383</v>
      </c>
      <c r="C113" t="s">
        <v>27</v>
      </c>
      <c r="D113" t="s">
        <v>28</v>
      </c>
      <c r="F113">
        <v>2</v>
      </c>
      <c r="G113">
        <v>534</v>
      </c>
      <c r="H113">
        <v>538</v>
      </c>
      <c r="I113">
        <v>622</v>
      </c>
      <c r="J113">
        <v>607</v>
      </c>
      <c r="K113">
        <v>510</v>
      </c>
      <c r="L113" s="54">
        <f t="shared" si="13"/>
        <v>562.20000000000005</v>
      </c>
      <c r="M113">
        <v>1.1532</v>
      </c>
      <c r="P113">
        <v>71.38</v>
      </c>
      <c r="Q113">
        <v>25</v>
      </c>
      <c r="R113" s="54">
        <f t="shared" si="11"/>
        <v>161.55785934435417</v>
      </c>
      <c r="S113" s="54">
        <f t="shared" si="14"/>
        <v>0.28736723469291026</v>
      </c>
      <c r="T113" s="54">
        <f t="shared" si="12"/>
        <v>2.8552</v>
      </c>
      <c r="U113">
        <v>0.72499999999999998</v>
      </c>
      <c r="V113">
        <v>0.61229999999999996</v>
      </c>
      <c r="W113">
        <v>0.4844</v>
      </c>
      <c r="X113" s="54">
        <f t="shared" si="10"/>
        <v>1.1840601012575536</v>
      </c>
      <c r="Y113">
        <v>66.813793103448276</v>
      </c>
      <c r="Z113">
        <v>413</v>
      </c>
      <c r="AA113">
        <v>1197</v>
      </c>
      <c r="AB113">
        <v>0.34502923976608185</v>
      </c>
    </row>
    <row r="114" spans="1:28" hidden="1" x14ac:dyDescent="0.25">
      <c r="A114" t="s">
        <v>131</v>
      </c>
      <c r="B114">
        <v>451383</v>
      </c>
      <c r="C114" t="s">
        <v>27</v>
      </c>
      <c r="D114" t="s">
        <v>28</v>
      </c>
      <c r="F114">
        <v>3</v>
      </c>
      <c r="G114">
        <v>627</v>
      </c>
      <c r="H114">
        <v>436</v>
      </c>
      <c r="I114">
        <v>391</v>
      </c>
      <c r="J114">
        <v>500</v>
      </c>
      <c r="K114">
        <v>498</v>
      </c>
      <c r="L114" s="54">
        <f t="shared" si="13"/>
        <v>490.4</v>
      </c>
      <c r="M114">
        <v>1.2305999999999999</v>
      </c>
      <c r="P114">
        <v>80.67</v>
      </c>
      <c r="Q114">
        <v>32</v>
      </c>
      <c r="R114" s="54">
        <f t="shared" si="11"/>
        <v>152.547415396058</v>
      </c>
      <c r="S114" s="54">
        <f t="shared" si="14"/>
        <v>0.31106732340142335</v>
      </c>
      <c r="T114" s="54">
        <f t="shared" si="12"/>
        <v>2.5209375000000001</v>
      </c>
      <c r="U114">
        <v>1.4401999999999999</v>
      </c>
      <c r="V114">
        <v>1.2467999999999999</v>
      </c>
      <c r="W114">
        <v>1.0129999999999999</v>
      </c>
      <c r="X114" s="54">
        <f t="shared" si="10"/>
        <v>1.1551170997754252</v>
      </c>
      <c r="Y114">
        <v>70.337453131509506</v>
      </c>
      <c r="Z114">
        <v>413</v>
      </c>
      <c r="AA114">
        <v>1197</v>
      </c>
      <c r="AB114">
        <v>0.34502923976608185</v>
      </c>
    </row>
    <row r="115" spans="1:28" hidden="1" x14ac:dyDescent="0.25">
      <c r="A115" t="s">
        <v>131</v>
      </c>
      <c r="B115">
        <v>451383</v>
      </c>
      <c r="C115" t="s">
        <v>27</v>
      </c>
      <c r="D115" t="s">
        <v>28</v>
      </c>
      <c r="F115">
        <v>4</v>
      </c>
      <c r="G115">
        <v>415</v>
      </c>
      <c r="H115">
        <v>470</v>
      </c>
      <c r="I115">
        <v>454</v>
      </c>
      <c r="J115">
        <v>508</v>
      </c>
      <c r="K115">
        <v>519</v>
      </c>
      <c r="L115" s="54">
        <f t="shared" si="13"/>
        <v>473.2</v>
      </c>
      <c r="M115">
        <v>1.3984000000000001</v>
      </c>
      <c r="P115">
        <v>90.64</v>
      </c>
      <c r="Q115">
        <v>35</v>
      </c>
      <c r="R115" s="54">
        <f t="shared" si="11"/>
        <v>154.28067078552516</v>
      </c>
      <c r="S115" s="54">
        <f t="shared" si="14"/>
        <v>0.32603692051040822</v>
      </c>
      <c r="T115" s="54">
        <f t="shared" si="12"/>
        <v>2.5897142857142859</v>
      </c>
      <c r="U115">
        <v>1.1060000000000001</v>
      </c>
      <c r="V115">
        <v>1.0064</v>
      </c>
      <c r="W115">
        <v>0.76590000000000003</v>
      </c>
      <c r="X115" s="54">
        <f t="shared" si="10"/>
        <v>1.0989666136724963</v>
      </c>
      <c r="Y115">
        <v>69.249547920433997</v>
      </c>
      <c r="Z115">
        <v>413</v>
      </c>
      <c r="AA115">
        <v>1197</v>
      </c>
      <c r="AB115">
        <v>0.34502923976608185</v>
      </c>
    </row>
    <row r="116" spans="1:28" hidden="1" x14ac:dyDescent="0.25">
      <c r="A116" t="s">
        <v>120</v>
      </c>
      <c r="B116">
        <v>410273</v>
      </c>
      <c r="C116" t="s">
        <v>129</v>
      </c>
      <c r="D116" t="s">
        <v>130</v>
      </c>
      <c r="F116">
        <v>1</v>
      </c>
      <c r="G116">
        <v>243</v>
      </c>
      <c r="H116">
        <v>429</v>
      </c>
      <c r="I116">
        <v>235</v>
      </c>
      <c r="J116">
        <v>44</v>
      </c>
      <c r="K116">
        <v>531</v>
      </c>
      <c r="L116" s="54">
        <f t="shared" ref="L116:L147" si="15">AVERAGE(G116:K116)</f>
        <v>296.39999999999998</v>
      </c>
      <c r="M116">
        <v>0.22869999999999999</v>
      </c>
      <c r="P116">
        <v>24.56</v>
      </c>
      <c r="Q116">
        <v>8</v>
      </c>
      <c r="R116" s="54">
        <f t="shared" si="11"/>
        <v>93.118892508143318</v>
      </c>
      <c r="S116" s="54">
        <f t="shared" si="14"/>
        <v>0.3141663040085807</v>
      </c>
      <c r="T116" s="54">
        <f t="shared" si="12"/>
        <v>3.07</v>
      </c>
      <c r="U116">
        <v>0.32619999999999999</v>
      </c>
      <c r="V116">
        <v>0.29039999999999999</v>
      </c>
      <c r="W116">
        <v>0.1986</v>
      </c>
      <c r="X116" s="54">
        <f t="shared" si="10"/>
        <v>1.1232782369146006</v>
      </c>
      <c r="Y116">
        <v>60.882893930104231</v>
      </c>
      <c r="Z116">
        <v>654</v>
      </c>
      <c r="AA116">
        <v>1280</v>
      </c>
      <c r="AB116">
        <v>0.51093750000000004</v>
      </c>
    </row>
    <row r="117" spans="1:28" hidden="1" x14ac:dyDescent="0.25">
      <c r="A117" t="s">
        <v>120</v>
      </c>
      <c r="B117">
        <v>410273</v>
      </c>
      <c r="C117" t="s">
        <v>129</v>
      </c>
      <c r="D117" t="s">
        <v>130</v>
      </c>
      <c r="F117">
        <v>2</v>
      </c>
      <c r="G117">
        <v>263</v>
      </c>
      <c r="H117">
        <v>268</v>
      </c>
      <c r="I117">
        <v>230</v>
      </c>
      <c r="J117">
        <v>246</v>
      </c>
      <c r="K117">
        <v>240</v>
      </c>
      <c r="L117" s="54">
        <f t="shared" si="15"/>
        <v>249.4</v>
      </c>
      <c r="M117">
        <v>0.1356</v>
      </c>
      <c r="P117">
        <v>15.62</v>
      </c>
      <c r="Q117">
        <v>12</v>
      </c>
      <c r="R117" s="54">
        <f t="shared" si="11"/>
        <v>86.81177976952624</v>
      </c>
      <c r="S117" s="54">
        <f t="shared" si="14"/>
        <v>0.34808251711919103</v>
      </c>
      <c r="T117" s="54">
        <f t="shared" si="12"/>
        <v>1.3016666666666665</v>
      </c>
      <c r="U117">
        <v>0.54149999999999998</v>
      </c>
      <c r="V117">
        <v>0.45910000000000001</v>
      </c>
      <c r="W117">
        <v>0.32719999999999999</v>
      </c>
      <c r="X117" s="54">
        <f t="shared" si="10"/>
        <v>1.1794815944238728</v>
      </c>
      <c r="Y117">
        <v>60.424746075715611</v>
      </c>
      <c r="Z117">
        <v>654</v>
      </c>
      <c r="AA117">
        <v>1280</v>
      </c>
      <c r="AB117">
        <v>0.51093750000000004</v>
      </c>
    </row>
    <row r="118" spans="1:28" hidden="1" x14ac:dyDescent="0.25">
      <c r="A118" t="s">
        <v>120</v>
      </c>
      <c r="B118">
        <v>410273</v>
      </c>
      <c r="C118" t="s">
        <v>129</v>
      </c>
      <c r="D118" t="s">
        <v>130</v>
      </c>
      <c r="F118">
        <v>3</v>
      </c>
      <c r="G118">
        <v>273</v>
      </c>
      <c r="H118">
        <v>298</v>
      </c>
      <c r="I118">
        <v>263</v>
      </c>
      <c r="J118">
        <v>233</v>
      </c>
      <c r="K118">
        <v>283</v>
      </c>
      <c r="L118" s="54">
        <f t="shared" si="15"/>
        <v>270</v>
      </c>
      <c r="M118">
        <v>0.104</v>
      </c>
      <c r="P118">
        <v>15.31</v>
      </c>
      <c r="Q118">
        <v>6</v>
      </c>
      <c r="R118" s="54">
        <f t="shared" si="11"/>
        <v>67.929457870672763</v>
      </c>
      <c r="S118" s="54">
        <f t="shared" si="14"/>
        <v>0.25159058470619544</v>
      </c>
      <c r="T118" s="54">
        <f t="shared" si="12"/>
        <v>2.5516666666666667</v>
      </c>
      <c r="U118">
        <v>0.27789999999999998</v>
      </c>
      <c r="V118">
        <v>0.22700000000000001</v>
      </c>
      <c r="W118">
        <v>0.1211</v>
      </c>
      <c r="X118" s="54">
        <f t="shared" si="10"/>
        <v>1.2242290748898677</v>
      </c>
      <c r="Y118">
        <v>43.576826196473554</v>
      </c>
      <c r="Z118">
        <v>654</v>
      </c>
      <c r="AA118">
        <v>1280</v>
      </c>
      <c r="AB118">
        <v>0.51093750000000004</v>
      </c>
    </row>
    <row r="119" spans="1:28" hidden="1" x14ac:dyDescent="0.25">
      <c r="A119" t="s">
        <v>120</v>
      </c>
      <c r="B119">
        <v>410273</v>
      </c>
      <c r="C119" t="s">
        <v>129</v>
      </c>
      <c r="D119" t="s">
        <v>130</v>
      </c>
      <c r="F119">
        <v>4</v>
      </c>
      <c r="G119">
        <v>407</v>
      </c>
      <c r="H119">
        <v>327</v>
      </c>
      <c r="I119">
        <v>395</v>
      </c>
      <c r="J119">
        <v>342</v>
      </c>
      <c r="K119">
        <v>396</v>
      </c>
      <c r="L119" s="54">
        <f t="shared" si="15"/>
        <v>373.4</v>
      </c>
      <c r="M119">
        <v>0.3054</v>
      </c>
      <c r="P119">
        <v>31.34</v>
      </c>
      <c r="Q119">
        <v>13</v>
      </c>
      <c r="R119" s="54">
        <f t="shared" si="11"/>
        <v>97.447351627313338</v>
      </c>
      <c r="S119" s="54">
        <f t="shared" si="14"/>
        <v>0.26097308952146048</v>
      </c>
      <c r="T119" s="54">
        <f t="shared" si="12"/>
        <v>2.4107692307692306</v>
      </c>
      <c r="U119">
        <v>1.3395999999999999</v>
      </c>
      <c r="V119">
        <v>1.0691999999999999</v>
      </c>
      <c r="W119">
        <v>0.8548</v>
      </c>
      <c r="X119" s="54">
        <f t="shared" si="10"/>
        <v>1.2528993640104751</v>
      </c>
      <c r="Y119">
        <v>63.810092564944767</v>
      </c>
      <c r="Z119">
        <v>654</v>
      </c>
      <c r="AA119">
        <v>1280</v>
      </c>
      <c r="AB119">
        <v>0.51093750000000004</v>
      </c>
    </row>
    <row r="120" spans="1:28" hidden="1" x14ac:dyDescent="0.25">
      <c r="A120" t="s">
        <v>120</v>
      </c>
      <c r="B120">
        <v>410296</v>
      </c>
      <c r="C120" t="s">
        <v>129</v>
      </c>
      <c r="D120" t="s">
        <v>130</v>
      </c>
      <c r="F120">
        <v>1</v>
      </c>
      <c r="G120">
        <v>483</v>
      </c>
      <c r="H120">
        <v>385</v>
      </c>
      <c r="I120">
        <v>264</v>
      </c>
      <c r="J120">
        <v>378</v>
      </c>
      <c r="K120">
        <v>442</v>
      </c>
      <c r="L120" s="54">
        <f t="shared" si="15"/>
        <v>390.4</v>
      </c>
      <c r="M120">
        <v>0.2155</v>
      </c>
      <c r="P120">
        <v>30.01</v>
      </c>
      <c r="Q120">
        <v>7</v>
      </c>
      <c r="R120" s="54">
        <f t="shared" si="11"/>
        <v>71.80939686771076</v>
      </c>
      <c r="S120" s="54">
        <f t="shared" si="14"/>
        <v>0.18393800427180013</v>
      </c>
      <c r="T120" s="54">
        <f t="shared" si="12"/>
        <v>4.2871428571428574</v>
      </c>
      <c r="U120">
        <v>0.36159999999999998</v>
      </c>
      <c r="V120">
        <v>0.32750000000000001</v>
      </c>
      <c r="W120">
        <v>0.13950000000000001</v>
      </c>
      <c r="X120" s="54">
        <f t="shared" si="10"/>
        <v>1.10412213740458</v>
      </c>
      <c r="Y120">
        <v>38.578539823008853</v>
      </c>
      <c r="Z120">
        <v>685</v>
      </c>
      <c r="AA120">
        <v>1253</v>
      </c>
      <c r="AB120">
        <v>0.54668794892258576</v>
      </c>
    </row>
    <row r="121" spans="1:28" hidden="1" x14ac:dyDescent="0.25">
      <c r="A121" t="s">
        <v>120</v>
      </c>
      <c r="B121">
        <v>410296</v>
      </c>
      <c r="C121" t="s">
        <v>129</v>
      </c>
      <c r="D121" t="s">
        <v>130</v>
      </c>
      <c r="F121">
        <v>2</v>
      </c>
      <c r="G121">
        <v>403</v>
      </c>
      <c r="H121">
        <v>261</v>
      </c>
      <c r="I121">
        <v>203</v>
      </c>
      <c r="J121">
        <v>360</v>
      </c>
      <c r="K121">
        <v>393</v>
      </c>
      <c r="L121" s="54">
        <f t="shared" si="15"/>
        <v>324</v>
      </c>
      <c r="M121">
        <v>0.23619999999999999</v>
      </c>
      <c r="P121">
        <v>30.05</v>
      </c>
      <c r="Q121">
        <v>15</v>
      </c>
      <c r="R121" s="54">
        <f t="shared" si="11"/>
        <v>78.60232945091515</v>
      </c>
      <c r="S121" s="54">
        <f t="shared" si="14"/>
        <v>0.24259978225591095</v>
      </c>
      <c r="T121" s="54">
        <f t="shared" si="12"/>
        <v>2.0033333333333334</v>
      </c>
      <c r="U121">
        <v>0.56540000000000001</v>
      </c>
      <c r="V121">
        <v>0.4965</v>
      </c>
      <c r="W121">
        <v>0.31</v>
      </c>
      <c r="X121" s="54">
        <f t="shared" si="10"/>
        <v>1.1387713997985902</v>
      </c>
      <c r="Y121">
        <v>54.828440042447824</v>
      </c>
      <c r="Z121">
        <v>685</v>
      </c>
      <c r="AA121">
        <v>1253</v>
      </c>
      <c r="AB121">
        <v>0.54668794892258576</v>
      </c>
    </row>
    <row r="122" spans="1:28" hidden="1" x14ac:dyDescent="0.25">
      <c r="A122" t="s">
        <v>120</v>
      </c>
      <c r="B122">
        <v>410296</v>
      </c>
      <c r="C122" t="s">
        <v>129</v>
      </c>
      <c r="D122" s="54" t="s">
        <v>130</v>
      </c>
      <c r="E122" s="54"/>
      <c r="F122">
        <v>3</v>
      </c>
      <c r="G122">
        <v>404</v>
      </c>
      <c r="H122">
        <v>297</v>
      </c>
      <c r="I122">
        <v>363</v>
      </c>
      <c r="J122">
        <v>342</v>
      </c>
      <c r="K122">
        <v>282</v>
      </c>
      <c r="L122" s="54">
        <f t="shared" si="15"/>
        <v>337.6</v>
      </c>
      <c r="M122">
        <v>0.29859999999999998</v>
      </c>
      <c r="P122">
        <v>47.31</v>
      </c>
      <c r="Q122">
        <v>14</v>
      </c>
      <c r="R122" s="54">
        <f t="shared" si="11"/>
        <v>63.115620376241807</v>
      </c>
      <c r="S122" s="54">
        <f t="shared" si="14"/>
        <v>0.18695385182536078</v>
      </c>
      <c r="T122" s="54">
        <f t="shared" si="12"/>
        <v>3.3792857142857144</v>
      </c>
      <c r="U122">
        <v>0.24490000000000001</v>
      </c>
      <c r="V122">
        <v>0.22309999999999999</v>
      </c>
      <c r="W122">
        <v>0.1222</v>
      </c>
      <c r="X122" s="54">
        <f t="shared" si="10"/>
        <v>1.0977140295831467</v>
      </c>
      <c r="Y122">
        <v>49.897917517354024</v>
      </c>
      <c r="Z122">
        <v>685</v>
      </c>
      <c r="AA122">
        <v>1253</v>
      </c>
      <c r="AB122">
        <v>0.54668794892258576</v>
      </c>
    </row>
    <row r="123" spans="1:28" hidden="1" x14ac:dyDescent="0.25">
      <c r="A123" t="s">
        <v>120</v>
      </c>
      <c r="B123">
        <v>410296</v>
      </c>
      <c r="C123" t="s">
        <v>129</v>
      </c>
      <c r="D123" s="54" t="s">
        <v>130</v>
      </c>
      <c r="E123" s="54"/>
      <c r="F123">
        <v>4</v>
      </c>
      <c r="G123">
        <v>350</v>
      </c>
      <c r="H123">
        <v>345</v>
      </c>
      <c r="I123">
        <v>280</v>
      </c>
      <c r="J123">
        <v>274</v>
      </c>
      <c r="K123">
        <v>159</v>
      </c>
      <c r="L123" s="54">
        <f t="shared" si="15"/>
        <v>281.60000000000002</v>
      </c>
      <c r="M123">
        <v>0.1928</v>
      </c>
      <c r="P123">
        <v>31.02</v>
      </c>
      <c r="Q123">
        <v>10</v>
      </c>
      <c r="R123" s="54">
        <f t="shared" si="11"/>
        <v>62.153449387491939</v>
      </c>
      <c r="S123" s="54">
        <f t="shared" si="14"/>
        <v>0.22071537424535487</v>
      </c>
      <c r="T123" s="54">
        <f t="shared" si="12"/>
        <v>3.1019999999999999</v>
      </c>
      <c r="U123">
        <v>0.46089999999999998</v>
      </c>
      <c r="V123">
        <v>0.40200000000000002</v>
      </c>
      <c r="W123">
        <v>0.2349</v>
      </c>
      <c r="X123" s="54">
        <f t="shared" si="10"/>
        <v>1.1465174129353233</v>
      </c>
      <c r="Y123">
        <v>50.96550227815144</v>
      </c>
      <c r="Z123">
        <v>685</v>
      </c>
      <c r="AA123">
        <v>1253</v>
      </c>
      <c r="AB123">
        <v>0.54668794892258576</v>
      </c>
    </row>
    <row r="124" spans="1:28" hidden="1" x14ac:dyDescent="0.25">
      <c r="A124" t="s">
        <v>55</v>
      </c>
      <c r="B124">
        <v>140933</v>
      </c>
      <c r="C124" t="s">
        <v>136</v>
      </c>
      <c r="D124" s="54" t="s">
        <v>58</v>
      </c>
      <c r="E124" s="54"/>
      <c r="F124">
        <v>1</v>
      </c>
      <c r="G124">
        <v>550</v>
      </c>
      <c r="H124">
        <v>621</v>
      </c>
      <c r="I124">
        <v>547</v>
      </c>
      <c r="J124">
        <v>607</v>
      </c>
      <c r="K124">
        <v>604</v>
      </c>
      <c r="L124" s="54">
        <f t="shared" si="15"/>
        <v>585.79999999999995</v>
      </c>
      <c r="M124">
        <v>0.78169999999999995</v>
      </c>
      <c r="P124">
        <v>89.16</v>
      </c>
      <c r="Q124">
        <v>10</v>
      </c>
      <c r="R124" s="54">
        <f t="shared" si="11"/>
        <v>87.67384477344099</v>
      </c>
      <c r="S124" s="54">
        <f t="shared" si="14"/>
        <v>0.14966514983516729</v>
      </c>
      <c r="T124" s="54">
        <f t="shared" si="12"/>
        <v>8.9160000000000004</v>
      </c>
      <c r="U124">
        <v>1.2742</v>
      </c>
      <c r="V124">
        <v>1.1137999999999999</v>
      </c>
      <c r="W124">
        <v>0.73170000000000002</v>
      </c>
      <c r="X124" s="54">
        <f t="shared" si="10"/>
        <v>1.1440114921889029</v>
      </c>
      <c r="Y124">
        <v>57.424266206247054</v>
      </c>
      <c r="Z124">
        <v>592</v>
      </c>
      <c r="AA124">
        <v>1306</v>
      </c>
      <c r="AB124">
        <v>0.45329249617151607</v>
      </c>
    </row>
    <row r="125" spans="1:28" hidden="1" x14ac:dyDescent="0.25">
      <c r="A125" t="s">
        <v>55</v>
      </c>
      <c r="B125">
        <v>140933</v>
      </c>
      <c r="C125" t="s">
        <v>136</v>
      </c>
      <c r="D125" s="54" t="s">
        <v>58</v>
      </c>
      <c r="E125" s="54"/>
      <c r="F125">
        <v>2</v>
      </c>
      <c r="G125">
        <v>497</v>
      </c>
      <c r="H125">
        <v>491</v>
      </c>
      <c r="I125">
        <v>518</v>
      </c>
      <c r="J125">
        <v>516</v>
      </c>
      <c r="K125">
        <v>498</v>
      </c>
      <c r="L125" s="54">
        <f t="shared" si="15"/>
        <v>504</v>
      </c>
      <c r="M125">
        <v>0.91810000000000003</v>
      </c>
      <c r="P125">
        <v>49.03</v>
      </c>
      <c r="Q125">
        <v>8</v>
      </c>
      <c r="R125" s="54">
        <f t="shared" si="11"/>
        <v>187.25270242708547</v>
      </c>
      <c r="S125" s="54">
        <f t="shared" si="14"/>
        <v>0.37153313973628072</v>
      </c>
      <c r="T125" s="54">
        <f t="shared" si="12"/>
        <v>6.1287500000000001</v>
      </c>
      <c r="U125">
        <v>1.3080000000000001</v>
      </c>
      <c r="V125">
        <v>1.1706000000000001</v>
      </c>
      <c r="W125">
        <v>0.70569999999999999</v>
      </c>
      <c r="X125" s="54">
        <f t="shared" si="10"/>
        <v>1.1173757047667863</v>
      </c>
      <c r="Y125">
        <v>53.952599388379205</v>
      </c>
      <c r="Z125">
        <v>592</v>
      </c>
      <c r="AA125">
        <v>1306</v>
      </c>
      <c r="AB125">
        <v>0.45329249617151607</v>
      </c>
    </row>
    <row r="126" spans="1:28" hidden="1" x14ac:dyDescent="0.25">
      <c r="A126" t="s">
        <v>55</v>
      </c>
      <c r="B126">
        <v>140933</v>
      </c>
      <c r="C126" t="s">
        <v>136</v>
      </c>
      <c r="D126" s="54" t="s">
        <v>58</v>
      </c>
      <c r="E126" s="54"/>
      <c r="F126">
        <v>3</v>
      </c>
      <c r="G126">
        <v>572</v>
      </c>
      <c r="H126">
        <v>450</v>
      </c>
      <c r="I126">
        <v>470</v>
      </c>
      <c r="J126">
        <v>437</v>
      </c>
      <c r="K126">
        <v>490</v>
      </c>
      <c r="L126" s="54">
        <f t="shared" si="15"/>
        <v>483.8</v>
      </c>
      <c r="M126">
        <v>0.94</v>
      </c>
      <c r="P126">
        <v>54.26</v>
      </c>
      <c r="Q126">
        <v>7</v>
      </c>
      <c r="R126" s="54">
        <f t="shared" si="11"/>
        <v>173.23995576852195</v>
      </c>
      <c r="S126" s="54">
        <f t="shared" si="14"/>
        <v>0.35808176057983038</v>
      </c>
      <c r="T126" s="54">
        <f t="shared" si="12"/>
        <v>7.7514285714285709</v>
      </c>
      <c r="U126">
        <v>1.1297999999999999</v>
      </c>
      <c r="V126">
        <v>0.97050000000000003</v>
      </c>
      <c r="W126">
        <v>0.66420000000000001</v>
      </c>
      <c r="X126" s="54">
        <f t="shared" si="10"/>
        <v>1.1641421947449766</v>
      </c>
      <c r="Y126">
        <v>58.789166224110467</v>
      </c>
      <c r="Z126">
        <v>592</v>
      </c>
      <c r="AA126">
        <v>1306</v>
      </c>
      <c r="AB126">
        <v>0.45329249617151607</v>
      </c>
    </row>
    <row r="127" spans="1:28" hidden="1" x14ac:dyDescent="0.25">
      <c r="A127" t="s">
        <v>55</v>
      </c>
      <c r="B127">
        <v>140933</v>
      </c>
      <c r="C127" t="s">
        <v>136</v>
      </c>
      <c r="D127" t="s">
        <v>58</v>
      </c>
      <c r="F127">
        <v>4</v>
      </c>
      <c r="G127">
        <v>457</v>
      </c>
      <c r="H127">
        <v>422</v>
      </c>
      <c r="I127">
        <v>514</v>
      </c>
      <c r="J127">
        <v>381</v>
      </c>
      <c r="K127">
        <v>407</v>
      </c>
      <c r="L127" s="54">
        <f t="shared" si="15"/>
        <v>436.2</v>
      </c>
      <c r="M127">
        <v>0.64249999999999996</v>
      </c>
      <c r="P127">
        <v>40.83</v>
      </c>
      <c r="Q127">
        <v>9</v>
      </c>
      <c r="R127" s="54">
        <f t="shared" si="11"/>
        <v>157.3597844722018</v>
      </c>
      <c r="S127" s="54">
        <f t="shared" si="14"/>
        <v>0.36075145454424989</v>
      </c>
      <c r="T127" s="54">
        <f t="shared" si="12"/>
        <v>4.5366666666666662</v>
      </c>
      <c r="U127">
        <v>0.85519999999999996</v>
      </c>
      <c r="V127">
        <v>0.74399999999999999</v>
      </c>
      <c r="W127">
        <v>0.46529999999999999</v>
      </c>
      <c r="X127" s="54">
        <f t="shared" si="10"/>
        <v>1.1494623655913978</v>
      </c>
      <c r="Y127">
        <v>54.408325537885872</v>
      </c>
      <c r="Z127">
        <v>592</v>
      </c>
      <c r="AA127">
        <v>1306</v>
      </c>
      <c r="AB127">
        <v>0.45329249617151607</v>
      </c>
    </row>
    <row r="128" spans="1:28" hidden="1" x14ac:dyDescent="0.25">
      <c r="A128" t="s">
        <v>120</v>
      </c>
      <c r="B128">
        <v>410143</v>
      </c>
      <c r="C128" t="s">
        <v>136</v>
      </c>
      <c r="D128" t="s">
        <v>58</v>
      </c>
      <c r="F128">
        <v>1</v>
      </c>
      <c r="G128">
        <v>526</v>
      </c>
      <c r="H128">
        <v>550</v>
      </c>
      <c r="I128">
        <v>494</v>
      </c>
      <c r="J128">
        <v>387</v>
      </c>
      <c r="K128">
        <v>477</v>
      </c>
      <c r="L128" s="54">
        <f t="shared" si="15"/>
        <v>486.8</v>
      </c>
      <c r="M128">
        <v>1.1826000000000001</v>
      </c>
      <c r="P128">
        <v>71.03</v>
      </c>
      <c r="Q128">
        <v>10</v>
      </c>
      <c r="R128" s="54">
        <f t="shared" si="11"/>
        <v>166.49303111361399</v>
      </c>
      <c r="S128" s="54">
        <f t="shared" si="14"/>
        <v>0.342015265229281</v>
      </c>
      <c r="T128" s="54">
        <f t="shared" si="12"/>
        <v>7.1029999999999998</v>
      </c>
      <c r="U128">
        <v>2.2761999999999998</v>
      </c>
      <c r="V128">
        <v>1.9557</v>
      </c>
      <c r="W128">
        <v>1.4038999999999999</v>
      </c>
      <c r="X128" s="54">
        <f t="shared" si="10"/>
        <v>1.1638799406861993</v>
      </c>
      <c r="Y128">
        <v>61.677356998506284</v>
      </c>
      <c r="Z128">
        <v>662</v>
      </c>
      <c r="AA128">
        <v>1251</v>
      </c>
      <c r="AB128">
        <v>0.52917665867306152</v>
      </c>
    </row>
    <row r="129" spans="1:28" hidden="1" x14ac:dyDescent="0.25">
      <c r="A129" t="s">
        <v>120</v>
      </c>
      <c r="B129">
        <v>410143</v>
      </c>
      <c r="C129" t="s">
        <v>136</v>
      </c>
      <c r="D129" t="s">
        <v>58</v>
      </c>
      <c r="F129">
        <v>2</v>
      </c>
      <c r="G129">
        <v>517</v>
      </c>
      <c r="H129">
        <v>519</v>
      </c>
      <c r="I129">
        <v>622</v>
      </c>
      <c r="J129">
        <v>479</v>
      </c>
      <c r="K129">
        <v>460</v>
      </c>
      <c r="L129" s="54">
        <f t="shared" si="15"/>
        <v>519.4</v>
      </c>
      <c r="M129">
        <v>1.6862999999999999</v>
      </c>
      <c r="P129">
        <v>89.87</v>
      </c>
      <c r="Q129">
        <v>13</v>
      </c>
      <c r="R129" s="54">
        <f t="shared" si="11"/>
        <v>187.63769889840879</v>
      </c>
      <c r="S129" s="54">
        <f t="shared" si="14"/>
        <v>0.36125856545708279</v>
      </c>
      <c r="T129" s="54">
        <f t="shared" si="12"/>
        <v>6.9130769230769236</v>
      </c>
      <c r="U129">
        <v>1.3915999999999999</v>
      </c>
      <c r="V129">
        <v>1.167</v>
      </c>
      <c r="W129">
        <v>0.85960000000000003</v>
      </c>
      <c r="X129" s="54">
        <f t="shared" si="10"/>
        <v>1.1924592973436161</v>
      </c>
      <c r="Y129">
        <v>61.770623742454731</v>
      </c>
      <c r="Z129">
        <v>662</v>
      </c>
      <c r="AA129">
        <v>1251</v>
      </c>
      <c r="AB129">
        <v>0.52917665867306152</v>
      </c>
    </row>
    <row r="130" spans="1:28" hidden="1" x14ac:dyDescent="0.25">
      <c r="A130" t="s">
        <v>120</v>
      </c>
      <c r="B130">
        <v>410143</v>
      </c>
      <c r="C130" t="s">
        <v>136</v>
      </c>
      <c r="D130" t="s">
        <v>58</v>
      </c>
      <c r="F130">
        <v>3</v>
      </c>
      <c r="G130">
        <v>512</v>
      </c>
      <c r="H130">
        <v>383</v>
      </c>
      <c r="I130">
        <v>416</v>
      </c>
      <c r="J130">
        <v>462</v>
      </c>
      <c r="K130">
        <v>530</v>
      </c>
      <c r="L130" s="54">
        <f t="shared" si="15"/>
        <v>460.6</v>
      </c>
      <c r="M130">
        <v>1.4894000000000001</v>
      </c>
      <c r="P130">
        <v>82.47</v>
      </c>
      <c r="Q130">
        <v>9</v>
      </c>
      <c r="R130" s="54">
        <f t="shared" si="11"/>
        <v>180.5990056990421</v>
      </c>
      <c r="S130" s="54">
        <f t="shared" ref="S130:S161" si="16">R130/L130</f>
        <v>0.39209510572957468</v>
      </c>
      <c r="T130" s="54">
        <f t="shared" si="12"/>
        <v>9.163333333333334</v>
      </c>
      <c r="U130">
        <v>2.6842999999999999</v>
      </c>
      <c r="V130">
        <v>2.3864999999999998</v>
      </c>
      <c r="W130" s="54">
        <v>1.6907000000000001</v>
      </c>
      <c r="X130" s="54">
        <f t="shared" ref="X130:X193" si="17">U130/V130</f>
        <v>1.1247852503666458</v>
      </c>
      <c r="Y130" s="54">
        <v>62.984763252989616</v>
      </c>
      <c r="Z130">
        <v>662</v>
      </c>
      <c r="AA130">
        <v>1251</v>
      </c>
      <c r="AB130">
        <v>0.52917665867306152</v>
      </c>
    </row>
    <row r="131" spans="1:28" hidden="1" x14ac:dyDescent="0.25">
      <c r="A131" t="s">
        <v>120</v>
      </c>
      <c r="B131">
        <v>410143</v>
      </c>
      <c r="C131" t="s">
        <v>136</v>
      </c>
      <c r="D131" t="s">
        <v>58</v>
      </c>
      <c r="F131">
        <v>4</v>
      </c>
      <c r="G131">
        <v>459</v>
      </c>
      <c r="H131">
        <v>489</v>
      </c>
      <c r="I131">
        <v>652</v>
      </c>
      <c r="J131">
        <v>536</v>
      </c>
      <c r="K131">
        <v>597</v>
      </c>
      <c r="L131" s="54">
        <f t="shared" si="15"/>
        <v>546.6</v>
      </c>
      <c r="M131">
        <v>2.157</v>
      </c>
      <c r="P131">
        <v>102.24</v>
      </c>
      <c r="Q131">
        <v>8</v>
      </c>
      <c r="R131" s="54">
        <f t="shared" si="11"/>
        <v>210.9741784037559</v>
      </c>
      <c r="S131" s="54">
        <f t="shared" si="16"/>
        <v>0.38597544530507849</v>
      </c>
      <c r="T131" s="54">
        <f t="shared" si="12"/>
        <v>12.78</v>
      </c>
      <c r="U131">
        <v>1.8405</v>
      </c>
      <c r="V131">
        <v>1.6105</v>
      </c>
      <c r="W131">
        <v>1.101</v>
      </c>
      <c r="X131" s="54">
        <f t="shared" si="17"/>
        <v>1.1428127910586774</v>
      </c>
      <c r="Y131">
        <v>59.820700896495516</v>
      </c>
      <c r="Z131">
        <v>662</v>
      </c>
      <c r="AA131">
        <v>1251</v>
      </c>
      <c r="AB131">
        <v>0.52917665867306152</v>
      </c>
    </row>
    <row r="132" spans="1:28" hidden="1" x14ac:dyDescent="0.25">
      <c r="A132" t="s">
        <v>131</v>
      </c>
      <c r="B132">
        <v>450203</v>
      </c>
      <c r="C132" t="s">
        <v>136</v>
      </c>
      <c r="D132" t="s">
        <v>58</v>
      </c>
      <c r="F132">
        <v>1</v>
      </c>
      <c r="G132">
        <v>469</v>
      </c>
      <c r="H132">
        <v>472</v>
      </c>
      <c r="I132">
        <v>446</v>
      </c>
      <c r="J132">
        <v>547</v>
      </c>
      <c r="K132">
        <v>481</v>
      </c>
      <c r="L132" s="54">
        <f t="shared" si="15"/>
        <v>483</v>
      </c>
      <c r="M132">
        <v>1.7397</v>
      </c>
      <c r="P132">
        <v>77.36</v>
      </c>
      <c r="Q132">
        <v>20</v>
      </c>
      <c r="R132" s="54">
        <f t="shared" si="11"/>
        <v>224.88366080661842</v>
      </c>
      <c r="S132" s="54">
        <f t="shared" si="16"/>
        <v>0.46559764142157023</v>
      </c>
      <c r="T132" s="54">
        <f t="shared" si="12"/>
        <v>3.8679999999999999</v>
      </c>
      <c r="U132">
        <v>1.9994000000000001</v>
      </c>
      <c r="V132">
        <v>1.7179</v>
      </c>
      <c r="W132">
        <v>1.2649999999999999</v>
      </c>
      <c r="X132" s="54">
        <f t="shared" si="17"/>
        <v>1.163862855812329</v>
      </c>
      <c r="Y132">
        <v>63.268980694208253</v>
      </c>
      <c r="Z132">
        <v>370</v>
      </c>
      <c r="AA132">
        <v>1202</v>
      </c>
      <c r="AB132">
        <v>0.30782029950083195</v>
      </c>
    </row>
    <row r="133" spans="1:28" hidden="1" x14ac:dyDescent="0.25">
      <c r="A133" t="s">
        <v>131</v>
      </c>
      <c r="B133">
        <v>450203</v>
      </c>
      <c r="C133" t="s">
        <v>136</v>
      </c>
      <c r="D133" t="s">
        <v>58</v>
      </c>
      <c r="F133">
        <v>2</v>
      </c>
      <c r="G133">
        <v>456</v>
      </c>
      <c r="H133">
        <v>591</v>
      </c>
      <c r="I133">
        <v>510</v>
      </c>
      <c r="J133">
        <v>556</v>
      </c>
      <c r="K133">
        <v>584</v>
      </c>
      <c r="L133" s="54">
        <f t="shared" si="15"/>
        <v>539.4</v>
      </c>
      <c r="M133">
        <v>3.4205000000000001</v>
      </c>
      <c r="P133">
        <v>146.71</v>
      </c>
      <c r="Q133">
        <v>21</v>
      </c>
      <c r="R133" s="54">
        <f t="shared" si="11"/>
        <v>233.14702474268967</v>
      </c>
      <c r="S133" s="54">
        <f t="shared" si="16"/>
        <v>0.43223400953409286</v>
      </c>
      <c r="T133" s="54">
        <f t="shared" si="12"/>
        <v>6.986190476190477</v>
      </c>
      <c r="U133">
        <v>3.36</v>
      </c>
      <c r="V133">
        <v>2.8691</v>
      </c>
      <c r="W133">
        <v>2.1823000000000001</v>
      </c>
      <c r="X133" s="54">
        <f t="shared" si="17"/>
        <v>1.1710989508905232</v>
      </c>
      <c r="Y133">
        <v>64.949404761904773</v>
      </c>
      <c r="Z133">
        <v>370</v>
      </c>
      <c r="AA133">
        <v>1202</v>
      </c>
      <c r="AB133">
        <v>0.30782029950083195</v>
      </c>
    </row>
    <row r="134" spans="1:28" hidden="1" x14ac:dyDescent="0.25">
      <c r="A134" t="s">
        <v>131</v>
      </c>
      <c r="B134">
        <v>450203</v>
      </c>
      <c r="C134" t="s">
        <v>136</v>
      </c>
      <c r="D134" t="s">
        <v>58</v>
      </c>
      <c r="F134">
        <v>3</v>
      </c>
      <c r="G134">
        <v>538</v>
      </c>
      <c r="H134">
        <v>517</v>
      </c>
      <c r="I134">
        <v>463</v>
      </c>
      <c r="J134">
        <v>508</v>
      </c>
      <c r="K134">
        <v>549</v>
      </c>
      <c r="L134" s="54">
        <f t="shared" si="15"/>
        <v>515</v>
      </c>
      <c r="M134">
        <v>3.1326000000000001</v>
      </c>
      <c r="P134">
        <v>147.33000000000001</v>
      </c>
      <c r="Q134">
        <v>24</v>
      </c>
      <c r="R134" s="54">
        <f t="shared" si="11"/>
        <v>212.62472001628996</v>
      </c>
      <c r="S134" s="54">
        <f t="shared" si="16"/>
        <v>0.41286353401221348</v>
      </c>
      <c r="T134" s="54">
        <f t="shared" si="12"/>
        <v>6.1387500000000008</v>
      </c>
      <c r="U134">
        <v>1.5938000000000001</v>
      </c>
      <c r="V134">
        <v>1.3788</v>
      </c>
      <c r="W134">
        <v>0.98799999999999999</v>
      </c>
      <c r="X134" s="54">
        <f t="shared" si="17"/>
        <v>1.155932695097186</v>
      </c>
      <c r="Y134">
        <v>61.990212071778139</v>
      </c>
      <c r="Z134">
        <v>370</v>
      </c>
      <c r="AA134">
        <v>1202</v>
      </c>
      <c r="AB134">
        <v>0.30782029950083195</v>
      </c>
    </row>
    <row r="135" spans="1:28" hidden="1" x14ac:dyDescent="0.25">
      <c r="A135" t="s">
        <v>131</v>
      </c>
      <c r="B135">
        <v>450203</v>
      </c>
      <c r="C135" t="s">
        <v>136</v>
      </c>
      <c r="D135" t="s">
        <v>58</v>
      </c>
      <c r="F135">
        <v>4</v>
      </c>
      <c r="G135">
        <v>493</v>
      </c>
      <c r="H135">
        <v>392</v>
      </c>
      <c r="I135">
        <v>483</v>
      </c>
      <c r="J135">
        <v>549</v>
      </c>
      <c r="K135">
        <v>408</v>
      </c>
      <c r="L135" s="54">
        <f t="shared" si="15"/>
        <v>465</v>
      </c>
      <c r="M135">
        <v>1.3063</v>
      </c>
      <c r="P135">
        <v>67.53</v>
      </c>
      <c r="Q135">
        <v>21</v>
      </c>
      <c r="R135" s="54">
        <f t="shared" si="11"/>
        <v>193.43995261365319</v>
      </c>
      <c r="S135" s="54">
        <f t="shared" si="16"/>
        <v>0.41599989809387783</v>
      </c>
      <c r="T135" s="54">
        <f t="shared" si="12"/>
        <v>3.2157142857142857</v>
      </c>
      <c r="U135">
        <v>4.3377999999999997</v>
      </c>
      <c r="V135">
        <v>3.7323</v>
      </c>
      <c r="W135">
        <v>2.9293999999999998</v>
      </c>
      <c r="X135" s="54">
        <f t="shared" si="17"/>
        <v>1.162232403611714</v>
      </c>
      <c r="Y135">
        <v>67.531928627414814</v>
      </c>
      <c r="Z135">
        <v>370</v>
      </c>
      <c r="AA135">
        <v>1202</v>
      </c>
      <c r="AB135">
        <v>0.30782029950083195</v>
      </c>
    </row>
    <row r="136" spans="1:28" hidden="1" x14ac:dyDescent="0.25">
      <c r="A136" t="s">
        <v>131</v>
      </c>
      <c r="B136">
        <v>450265</v>
      </c>
      <c r="C136" t="s">
        <v>136</v>
      </c>
      <c r="D136" t="s">
        <v>58</v>
      </c>
      <c r="F136">
        <v>1</v>
      </c>
      <c r="G136">
        <v>357</v>
      </c>
      <c r="H136">
        <v>365</v>
      </c>
      <c r="I136">
        <v>389</v>
      </c>
      <c r="J136">
        <v>449</v>
      </c>
      <c r="K136">
        <v>403</v>
      </c>
      <c r="L136" s="54">
        <f t="shared" si="15"/>
        <v>392.6</v>
      </c>
      <c r="M136">
        <v>2.7770000000000001</v>
      </c>
      <c r="P136">
        <v>134.72</v>
      </c>
      <c r="Q136">
        <v>27</v>
      </c>
      <c r="R136" s="54">
        <f t="shared" si="11"/>
        <v>206.13123515439432</v>
      </c>
      <c r="S136" s="54">
        <f t="shared" si="16"/>
        <v>0.52504135291491161</v>
      </c>
      <c r="T136" s="54">
        <f t="shared" si="12"/>
        <v>4.9896296296296292</v>
      </c>
      <c r="U136">
        <v>1.607</v>
      </c>
      <c r="V136">
        <v>1.4414</v>
      </c>
      <c r="W136">
        <v>0.99450000000000005</v>
      </c>
      <c r="X136" s="54">
        <f t="shared" si="17"/>
        <v>1.1148883030387124</v>
      </c>
      <c r="Y136">
        <v>61.885500933416303</v>
      </c>
      <c r="Z136">
        <v>370</v>
      </c>
      <c r="AA136">
        <v>1167</v>
      </c>
      <c r="AB136">
        <v>0.31705227077977721</v>
      </c>
    </row>
    <row r="137" spans="1:28" hidden="1" x14ac:dyDescent="0.25">
      <c r="A137" t="s">
        <v>131</v>
      </c>
      <c r="B137">
        <v>450265</v>
      </c>
      <c r="C137" t="s">
        <v>136</v>
      </c>
      <c r="D137" t="s">
        <v>58</v>
      </c>
      <c r="F137">
        <v>2</v>
      </c>
      <c r="G137">
        <v>401</v>
      </c>
      <c r="H137">
        <v>451</v>
      </c>
      <c r="I137">
        <v>426</v>
      </c>
      <c r="J137">
        <v>478</v>
      </c>
      <c r="K137">
        <v>432</v>
      </c>
      <c r="L137" s="54">
        <f t="shared" si="15"/>
        <v>437.6</v>
      </c>
      <c r="M137">
        <v>3.0899000000000001</v>
      </c>
      <c r="P137">
        <v>146.77000000000001</v>
      </c>
      <c r="Q137">
        <v>25</v>
      </c>
      <c r="R137" s="54">
        <f t="shared" si="11"/>
        <v>210.526674388499</v>
      </c>
      <c r="S137" s="54">
        <f t="shared" si="16"/>
        <v>0.48109386286220063</v>
      </c>
      <c r="T137" s="54">
        <f t="shared" si="12"/>
        <v>5.8708</v>
      </c>
      <c r="U137">
        <v>1.9901</v>
      </c>
      <c r="V137">
        <v>1.6706000000000001</v>
      </c>
      <c r="W137">
        <v>1.341</v>
      </c>
      <c r="X137" s="54">
        <f t="shared" si="17"/>
        <v>1.1912486531784987</v>
      </c>
      <c r="Y137">
        <v>67.383548565398726</v>
      </c>
      <c r="Z137">
        <v>370</v>
      </c>
      <c r="AA137">
        <v>1167</v>
      </c>
      <c r="AB137">
        <v>0.31705227077977721</v>
      </c>
    </row>
    <row r="138" spans="1:28" hidden="1" x14ac:dyDescent="0.25">
      <c r="A138" t="s">
        <v>131</v>
      </c>
      <c r="B138">
        <v>450265</v>
      </c>
      <c r="C138" t="s">
        <v>136</v>
      </c>
      <c r="D138" t="s">
        <v>58</v>
      </c>
      <c r="F138">
        <v>3</v>
      </c>
      <c r="G138">
        <v>440</v>
      </c>
      <c r="H138">
        <v>690</v>
      </c>
      <c r="I138">
        <v>513</v>
      </c>
      <c r="J138">
        <v>589</v>
      </c>
      <c r="K138">
        <v>438</v>
      </c>
      <c r="L138" s="54">
        <f t="shared" si="15"/>
        <v>534</v>
      </c>
      <c r="M138">
        <v>3.11</v>
      </c>
      <c r="P138">
        <v>144.52000000000001</v>
      </c>
      <c r="Q138">
        <v>32</v>
      </c>
      <c r="R138" s="54">
        <f t="shared" ref="R138:R201" si="18">M138/(P138/10000)</f>
        <v>215.19512870190974</v>
      </c>
      <c r="S138" s="54">
        <f t="shared" si="16"/>
        <v>0.40298713240058004</v>
      </c>
      <c r="T138" s="54">
        <f t="shared" ref="T138:T201" si="19">P138/Q138</f>
        <v>4.5162500000000003</v>
      </c>
      <c r="U138">
        <v>1.7855000000000001</v>
      </c>
      <c r="V138">
        <v>1.6112</v>
      </c>
      <c r="W138">
        <v>1.1355999999999999</v>
      </c>
      <c r="X138" s="54">
        <f t="shared" si="17"/>
        <v>1.1081802383316783</v>
      </c>
      <c r="Y138">
        <v>63.601232147857736</v>
      </c>
      <c r="Z138">
        <v>370</v>
      </c>
      <c r="AA138">
        <v>1167</v>
      </c>
      <c r="AB138">
        <v>0.31705227077977721</v>
      </c>
    </row>
    <row r="139" spans="1:28" hidden="1" x14ac:dyDescent="0.25">
      <c r="A139" t="s">
        <v>131</v>
      </c>
      <c r="B139">
        <v>450265</v>
      </c>
      <c r="C139" t="s">
        <v>136</v>
      </c>
      <c r="D139" t="s">
        <v>58</v>
      </c>
      <c r="F139">
        <v>4</v>
      </c>
      <c r="G139">
        <v>459</v>
      </c>
      <c r="H139">
        <v>508</v>
      </c>
      <c r="I139">
        <v>584</v>
      </c>
      <c r="J139">
        <v>468</v>
      </c>
      <c r="K139">
        <v>523</v>
      </c>
      <c r="L139" s="54">
        <f t="shared" si="15"/>
        <v>508.4</v>
      </c>
      <c r="M139">
        <v>3.032</v>
      </c>
      <c r="P139">
        <v>124.21</v>
      </c>
      <c r="Q139">
        <v>24</v>
      </c>
      <c r="R139" s="54">
        <f t="shared" si="18"/>
        <v>244.10272924885277</v>
      </c>
      <c r="S139" s="54">
        <f t="shared" si="16"/>
        <v>0.48013912126052866</v>
      </c>
      <c r="T139" s="54">
        <f t="shared" si="19"/>
        <v>5.1754166666666661</v>
      </c>
      <c r="U139">
        <v>2.3399000000000001</v>
      </c>
      <c r="V139">
        <v>1.992</v>
      </c>
      <c r="W139">
        <v>1.5449999999999999</v>
      </c>
      <c r="X139" s="54">
        <f t="shared" si="17"/>
        <v>1.17464859437751</v>
      </c>
      <c r="Y139">
        <v>66.028462754818577</v>
      </c>
      <c r="Z139">
        <v>370</v>
      </c>
      <c r="AA139">
        <v>1167</v>
      </c>
      <c r="AB139">
        <v>0.31705227077977721</v>
      </c>
    </row>
    <row r="140" spans="1:28" hidden="1" x14ac:dyDescent="0.25">
      <c r="A140" t="s">
        <v>131</v>
      </c>
      <c r="B140">
        <v>451383</v>
      </c>
      <c r="C140" t="s">
        <v>136</v>
      </c>
      <c r="D140" t="s">
        <v>58</v>
      </c>
      <c r="F140">
        <v>1</v>
      </c>
      <c r="G140">
        <v>423</v>
      </c>
      <c r="H140">
        <v>469</v>
      </c>
      <c r="I140">
        <v>441</v>
      </c>
      <c r="J140">
        <v>474</v>
      </c>
      <c r="K140">
        <v>446</v>
      </c>
      <c r="L140" s="54">
        <f t="shared" si="15"/>
        <v>450.6</v>
      </c>
      <c r="M140">
        <v>1.7306999999999999</v>
      </c>
      <c r="P140">
        <v>65.91</v>
      </c>
      <c r="Q140">
        <v>28</v>
      </c>
      <c r="R140" s="54">
        <f t="shared" si="18"/>
        <v>262.58534365043243</v>
      </c>
      <c r="S140" s="54">
        <f t="shared" si="16"/>
        <v>0.58274599123487003</v>
      </c>
      <c r="T140" s="54">
        <f t="shared" si="19"/>
        <v>2.3539285714285714</v>
      </c>
      <c r="U140">
        <v>0.73860000000000003</v>
      </c>
      <c r="V140">
        <v>0.61409999999999998</v>
      </c>
      <c r="W140">
        <v>0.48470000000000002</v>
      </c>
      <c r="X140" s="54">
        <f t="shared" si="17"/>
        <v>1.2027357107962873</v>
      </c>
      <c r="Y140">
        <v>65.624153804494995</v>
      </c>
      <c r="Z140">
        <v>413</v>
      </c>
      <c r="AA140">
        <v>1197</v>
      </c>
      <c r="AB140">
        <v>0.34502923976608185</v>
      </c>
    </row>
    <row r="141" spans="1:28" hidden="1" x14ac:dyDescent="0.25">
      <c r="A141" t="s">
        <v>131</v>
      </c>
      <c r="B141">
        <v>451383</v>
      </c>
      <c r="C141" t="s">
        <v>136</v>
      </c>
      <c r="D141" t="s">
        <v>58</v>
      </c>
      <c r="F141">
        <v>2</v>
      </c>
      <c r="G141">
        <v>452</v>
      </c>
      <c r="H141">
        <v>484</v>
      </c>
      <c r="I141">
        <v>454</v>
      </c>
      <c r="J141">
        <v>442</v>
      </c>
      <c r="K141">
        <v>481</v>
      </c>
      <c r="L141" s="54">
        <f t="shared" si="15"/>
        <v>462.6</v>
      </c>
      <c r="M141">
        <v>1.4581999999999999</v>
      </c>
      <c r="P141">
        <v>44.68</v>
      </c>
      <c r="Q141">
        <v>29</v>
      </c>
      <c r="R141" s="54">
        <f t="shared" si="18"/>
        <v>326.36526410026858</v>
      </c>
      <c r="S141" s="54">
        <f t="shared" si="16"/>
        <v>0.70550208409050708</v>
      </c>
      <c r="T141" s="54">
        <f t="shared" si="19"/>
        <v>1.5406896551724139</v>
      </c>
      <c r="U141">
        <v>1.6581999999999999</v>
      </c>
      <c r="V141">
        <v>1.4830000000000001</v>
      </c>
      <c r="W141">
        <v>1.1071</v>
      </c>
      <c r="X141" s="54">
        <f t="shared" si="17"/>
        <v>1.1181389076196897</v>
      </c>
      <c r="Y141">
        <v>66.765167048606926</v>
      </c>
      <c r="Z141">
        <v>413</v>
      </c>
      <c r="AA141">
        <v>1197</v>
      </c>
      <c r="AB141">
        <v>0.34502923976608185</v>
      </c>
    </row>
    <row r="142" spans="1:28" hidden="1" x14ac:dyDescent="0.25">
      <c r="A142" t="s">
        <v>131</v>
      </c>
      <c r="B142">
        <v>451383</v>
      </c>
      <c r="C142" t="s">
        <v>136</v>
      </c>
      <c r="D142" t="s">
        <v>58</v>
      </c>
      <c r="F142">
        <v>3</v>
      </c>
      <c r="G142">
        <v>530</v>
      </c>
      <c r="H142">
        <v>579</v>
      </c>
      <c r="I142">
        <v>508</v>
      </c>
      <c r="J142">
        <v>532</v>
      </c>
      <c r="K142">
        <v>588</v>
      </c>
      <c r="L142" s="54">
        <f t="shared" si="15"/>
        <v>547.4</v>
      </c>
      <c r="M142">
        <v>3.0303</v>
      </c>
      <c r="P142">
        <v>93.38</v>
      </c>
      <c r="Q142">
        <v>34</v>
      </c>
      <c r="R142" s="54">
        <f t="shared" si="18"/>
        <v>324.51274362818594</v>
      </c>
      <c r="S142" s="54">
        <f t="shared" si="16"/>
        <v>0.59282561861195826</v>
      </c>
      <c r="T142" s="54">
        <f t="shared" si="19"/>
        <v>2.7464705882352938</v>
      </c>
      <c r="U142">
        <v>1.3672</v>
      </c>
      <c r="V142">
        <v>1.1319999999999999</v>
      </c>
      <c r="W142">
        <v>0.94679999999999997</v>
      </c>
      <c r="X142" s="54">
        <f t="shared" si="17"/>
        <v>1.2077738515901062</v>
      </c>
      <c r="Y142">
        <v>69.25102399063779</v>
      </c>
      <c r="Z142">
        <v>413</v>
      </c>
      <c r="AA142">
        <v>1197</v>
      </c>
      <c r="AB142">
        <v>0.34502923976608185</v>
      </c>
    </row>
    <row r="143" spans="1:28" hidden="1" x14ac:dyDescent="0.25">
      <c r="A143" t="s">
        <v>131</v>
      </c>
      <c r="B143">
        <v>451383</v>
      </c>
      <c r="C143" t="s">
        <v>136</v>
      </c>
      <c r="D143" t="s">
        <v>58</v>
      </c>
      <c r="F143">
        <v>4</v>
      </c>
      <c r="G143">
        <v>600</v>
      </c>
      <c r="H143">
        <v>594</v>
      </c>
      <c r="I143">
        <v>692</v>
      </c>
      <c r="J143">
        <v>609</v>
      </c>
      <c r="K143">
        <v>630</v>
      </c>
      <c r="L143" s="54">
        <f t="shared" si="15"/>
        <v>625</v>
      </c>
      <c r="M143">
        <v>2.9043000000000001</v>
      </c>
      <c r="P143">
        <v>105.06</v>
      </c>
      <c r="Q143">
        <v>31</v>
      </c>
      <c r="R143" s="54">
        <f t="shared" si="18"/>
        <v>276.44203312392921</v>
      </c>
      <c r="S143" s="54">
        <f t="shared" si="16"/>
        <v>0.44230725299828672</v>
      </c>
      <c r="T143" s="54">
        <f t="shared" si="19"/>
        <v>3.3890322580645162</v>
      </c>
      <c r="U143">
        <v>1.2516</v>
      </c>
      <c r="V143">
        <v>1.0165</v>
      </c>
      <c r="W143">
        <v>0.82740000000000002</v>
      </c>
      <c r="X143" s="54">
        <f t="shared" si="17"/>
        <v>1.2312838170191835</v>
      </c>
      <c r="Y143">
        <v>66.107382550335572</v>
      </c>
      <c r="Z143">
        <v>413</v>
      </c>
      <c r="AA143">
        <v>1197</v>
      </c>
      <c r="AB143">
        <v>0.34502923976608185</v>
      </c>
    </row>
    <row r="144" spans="1:28" hidden="1" x14ac:dyDescent="0.25">
      <c r="A144" t="s">
        <v>144</v>
      </c>
      <c r="B144">
        <v>490299</v>
      </c>
      <c r="C144" t="s">
        <v>136</v>
      </c>
      <c r="D144" t="s">
        <v>58</v>
      </c>
      <c r="F144">
        <v>1</v>
      </c>
      <c r="G144">
        <v>372</v>
      </c>
      <c r="H144">
        <v>327</v>
      </c>
      <c r="I144">
        <v>454</v>
      </c>
      <c r="J144">
        <v>417</v>
      </c>
      <c r="K144">
        <v>390</v>
      </c>
      <c r="L144" s="54">
        <f t="shared" si="15"/>
        <v>392</v>
      </c>
      <c r="M144">
        <v>2.2090000000000001</v>
      </c>
      <c r="P144">
        <v>77.430000000000007</v>
      </c>
      <c r="Q144">
        <v>20</v>
      </c>
      <c r="R144" s="54">
        <f t="shared" si="18"/>
        <v>285.28993930001292</v>
      </c>
      <c r="S144" s="54">
        <f t="shared" si="16"/>
        <v>0.72778045739799213</v>
      </c>
      <c r="T144" s="54">
        <f t="shared" si="19"/>
        <v>3.8715000000000002</v>
      </c>
      <c r="U144">
        <v>1.7315</v>
      </c>
      <c r="V144">
        <v>1.4638</v>
      </c>
      <c r="W144">
        <v>0.92800000000000005</v>
      </c>
      <c r="X144" s="54">
        <f t="shared" si="17"/>
        <v>1.1828801748872797</v>
      </c>
      <c r="Y144">
        <v>53.595148714987005</v>
      </c>
      <c r="Z144">
        <v>768</v>
      </c>
      <c r="AA144">
        <v>1038</v>
      </c>
      <c r="AB144">
        <v>0.73988439306358378</v>
      </c>
    </row>
    <row r="145" spans="1:28" hidden="1" x14ac:dyDescent="0.25">
      <c r="A145" t="s">
        <v>144</v>
      </c>
      <c r="B145">
        <v>490299</v>
      </c>
      <c r="C145" t="s">
        <v>136</v>
      </c>
      <c r="D145" t="s">
        <v>58</v>
      </c>
      <c r="F145">
        <v>2</v>
      </c>
      <c r="G145">
        <v>304</v>
      </c>
      <c r="H145">
        <v>321</v>
      </c>
      <c r="I145">
        <v>390</v>
      </c>
      <c r="J145">
        <v>370</v>
      </c>
      <c r="K145">
        <v>346</v>
      </c>
      <c r="L145" s="54">
        <f t="shared" si="15"/>
        <v>346.2</v>
      </c>
      <c r="M145">
        <v>1.9278</v>
      </c>
      <c r="P145">
        <v>90.01</v>
      </c>
      <c r="Q145">
        <v>24</v>
      </c>
      <c r="R145" s="54">
        <f t="shared" si="18"/>
        <v>214.17620264415064</v>
      </c>
      <c r="S145" s="54">
        <f t="shared" si="16"/>
        <v>0.61864876558102444</v>
      </c>
      <c r="T145" s="54">
        <f t="shared" si="19"/>
        <v>3.7504166666666667</v>
      </c>
      <c r="U145">
        <v>1.5821000000000001</v>
      </c>
      <c r="V145">
        <v>1.3573999999999999</v>
      </c>
      <c r="W145">
        <v>0.85870000000000002</v>
      </c>
      <c r="X145" s="54">
        <f t="shared" si="17"/>
        <v>1.165537056136732</v>
      </c>
      <c r="Y145">
        <v>54.275962328550662</v>
      </c>
      <c r="Z145">
        <v>768</v>
      </c>
      <c r="AA145">
        <v>1038</v>
      </c>
      <c r="AB145">
        <v>0.73988439306358378</v>
      </c>
    </row>
    <row r="146" spans="1:28" hidden="1" x14ac:dyDescent="0.25">
      <c r="A146" t="s">
        <v>144</v>
      </c>
      <c r="B146">
        <v>490299</v>
      </c>
      <c r="C146" t="s">
        <v>136</v>
      </c>
      <c r="D146" t="s">
        <v>58</v>
      </c>
      <c r="F146">
        <v>3</v>
      </c>
      <c r="G146">
        <v>508</v>
      </c>
      <c r="H146">
        <v>425</v>
      </c>
      <c r="I146">
        <v>451</v>
      </c>
      <c r="J146">
        <v>440</v>
      </c>
      <c r="K146">
        <v>400</v>
      </c>
      <c r="L146" s="54">
        <f t="shared" si="15"/>
        <v>444.8</v>
      </c>
      <c r="M146">
        <v>1.9954000000000001</v>
      </c>
      <c r="P146">
        <v>76.48</v>
      </c>
      <c r="Q146">
        <v>20</v>
      </c>
      <c r="R146" s="54">
        <f t="shared" si="18"/>
        <v>260.90481171548117</v>
      </c>
      <c r="S146" s="54">
        <f t="shared" si="16"/>
        <v>0.58656657310135152</v>
      </c>
      <c r="T146" s="54">
        <f t="shared" si="19"/>
        <v>3.8240000000000003</v>
      </c>
      <c r="U146">
        <v>1.4375</v>
      </c>
      <c r="V146">
        <v>1.1671</v>
      </c>
      <c r="W146">
        <v>0.80659999999999998</v>
      </c>
      <c r="X146" s="54">
        <f t="shared" si="17"/>
        <v>1.2316853740039413</v>
      </c>
      <c r="Y146">
        <v>56.111304347826085</v>
      </c>
      <c r="Z146">
        <v>768</v>
      </c>
      <c r="AA146">
        <v>1038</v>
      </c>
      <c r="AB146">
        <v>0.73988439306358378</v>
      </c>
    </row>
    <row r="147" spans="1:28" hidden="1" x14ac:dyDescent="0.25">
      <c r="A147" t="s">
        <v>144</v>
      </c>
      <c r="B147">
        <v>490299</v>
      </c>
      <c r="C147" t="s">
        <v>136</v>
      </c>
      <c r="D147" t="s">
        <v>58</v>
      </c>
      <c r="F147">
        <v>4</v>
      </c>
      <c r="G147">
        <v>391</v>
      </c>
      <c r="H147">
        <v>402</v>
      </c>
      <c r="I147">
        <v>400</v>
      </c>
      <c r="J147">
        <v>453</v>
      </c>
      <c r="K147">
        <v>459</v>
      </c>
      <c r="L147" s="54">
        <f t="shared" si="15"/>
        <v>421</v>
      </c>
      <c r="M147">
        <v>2.0615000000000001</v>
      </c>
      <c r="P147">
        <v>77.7</v>
      </c>
      <c r="Q147">
        <v>27</v>
      </c>
      <c r="R147" s="54">
        <f t="shared" si="18"/>
        <v>265.31531531531533</v>
      </c>
      <c r="S147" s="54">
        <f t="shared" si="16"/>
        <v>0.63020264920502456</v>
      </c>
      <c r="T147" s="54">
        <f t="shared" si="19"/>
        <v>2.8777777777777778</v>
      </c>
      <c r="U147">
        <v>1.9998</v>
      </c>
      <c r="V147">
        <v>1.6759999999999999</v>
      </c>
      <c r="W147">
        <v>1.119</v>
      </c>
      <c r="X147" s="54">
        <f t="shared" si="17"/>
        <v>1.1931980906921242</v>
      </c>
      <c r="Y147">
        <v>55.95559555955596</v>
      </c>
      <c r="Z147">
        <v>768</v>
      </c>
      <c r="AA147">
        <v>1038</v>
      </c>
      <c r="AB147">
        <v>0.73988439306358378</v>
      </c>
    </row>
    <row r="148" spans="1:28" hidden="1" x14ac:dyDescent="0.25">
      <c r="A148" t="s">
        <v>144</v>
      </c>
      <c r="B148">
        <v>490300</v>
      </c>
      <c r="C148" t="s">
        <v>136</v>
      </c>
      <c r="D148" t="s">
        <v>58</v>
      </c>
      <c r="F148">
        <v>1</v>
      </c>
      <c r="G148">
        <v>371</v>
      </c>
      <c r="H148">
        <v>465</v>
      </c>
      <c r="I148">
        <v>453</v>
      </c>
      <c r="J148">
        <v>460</v>
      </c>
      <c r="K148">
        <v>473</v>
      </c>
      <c r="L148" s="54">
        <f t="shared" ref="L148:L179" si="20">AVERAGE(G148:K148)</f>
        <v>444.4</v>
      </c>
      <c r="M148">
        <v>2.0865</v>
      </c>
      <c r="P148">
        <v>90.85</v>
      </c>
      <c r="Q148">
        <v>33</v>
      </c>
      <c r="R148" s="54">
        <f t="shared" si="18"/>
        <v>229.66428178315908</v>
      </c>
      <c r="S148" s="54">
        <f t="shared" si="16"/>
        <v>0.51679631364347234</v>
      </c>
      <c r="T148" s="54">
        <f t="shared" si="19"/>
        <v>2.7530303030303029</v>
      </c>
      <c r="U148">
        <v>1.3152999999999999</v>
      </c>
      <c r="V148">
        <v>1.1121000000000001</v>
      </c>
      <c r="W148">
        <v>0.75690000000000002</v>
      </c>
      <c r="X148" s="54">
        <f t="shared" si="17"/>
        <v>1.1827173815304377</v>
      </c>
      <c r="Y148">
        <v>57.545807040218968</v>
      </c>
      <c r="Z148">
        <v>754</v>
      </c>
      <c r="AA148">
        <v>1043</v>
      </c>
      <c r="AB148">
        <v>0.72291466922339409</v>
      </c>
    </row>
    <row r="149" spans="1:28" hidden="1" x14ac:dyDescent="0.25">
      <c r="A149" t="s">
        <v>144</v>
      </c>
      <c r="B149">
        <v>490300</v>
      </c>
      <c r="C149" t="s">
        <v>136</v>
      </c>
      <c r="D149" t="s">
        <v>58</v>
      </c>
      <c r="F149">
        <v>2</v>
      </c>
      <c r="G149">
        <v>474</v>
      </c>
      <c r="H149">
        <v>497</v>
      </c>
      <c r="I149">
        <v>524</v>
      </c>
      <c r="J149">
        <v>493</v>
      </c>
      <c r="K149">
        <v>471</v>
      </c>
      <c r="L149" s="54">
        <f t="shared" si="20"/>
        <v>491.8</v>
      </c>
      <c r="M149">
        <v>1.8028</v>
      </c>
      <c r="P149">
        <v>71.260000000000005</v>
      </c>
      <c r="Q149">
        <v>31</v>
      </c>
      <c r="R149" s="54">
        <f t="shared" si="18"/>
        <v>252.98905416783609</v>
      </c>
      <c r="S149" s="54">
        <f t="shared" si="16"/>
        <v>0.51441450623797491</v>
      </c>
      <c r="T149" s="54">
        <f t="shared" si="19"/>
        <v>2.2987096774193549</v>
      </c>
      <c r="U149">
        <v>1.1424000000000001</v>
      </c>
      <c r="V149">
        <v>1.0458000000000001</v>
      </c>
      <c r="W149">
        <v>0.64939999999999998</v>
      </c>
      <c r="X149" s="54">
        <f t="shared" si="17"/>
        <v>1.0923694779116466</v>
      </c>
      <c r="Y149">
        <v>56.845238095238095</v>
      </c>
      <c r="Z149">
        <v>754</v>
      </c>
      <c r="AA149">
        <v>1043</v>
      </c>
      <c r="AB149">
        <v>0.72291466922339409</v>
      </c>
    </row>
    <row r="150" spans="1:28" hidden="1" x14ac:dyDescent="0.25">
      <c r="A150" t="s">
        <v>144</v>
      </c>
      <c r="B150">
        <v>490300</v>
      </c>
      <c r="C150" t="s">
        <v>136</v>
      </c>
      <c r="D150" t="s">
        <v>58</v>
      </c>
      <c r="F150">
        <v>3</v>
      </c>
      <c r="G150">
        <v>462</v>
      </c>
      <c r="H150">
        <v>443</v>
      </c>
      <c r="I150">
        <v>395</v>
      </c>
      <c r="J150">
        <v>437</v>
      </c>
      <c r="K150">
        <v>491</v>
      </c>
      <c r="L150" s="54">
        <f t="shared" si="20"/>
        <v>445.6</v>
      </c>
      <c r="M150">
        <v>1.3086</v>
      </c>
      <c r="P150">
        <v>58.19</v>
      </c>
      <c r="Q150">
        <v>35</v>
      </c>
      <c r="R150" s="54">
        <f t="shared" si="18"/>
        <v>224.88400068740336</v>
      </c>
      <c r="S150" s="54">
        <f t="shared" si="16"/>
        <v>0.50467684175808647</v>
      </c>
      <c r="T150" s="54">
        <f t="shared" si="19"/>
        <v>1.6625714285714286</v>
      </c>
      <c r="U150">
        <v>1.2799</v>
      </c>
      <c r="V150">
        <v>1.1714</v>
      </c>
      <c r="W150">
        <v>0.77559999999999996</v>
      </c>
      <c r="X150" s="54">
        <f t="shared" si="17"/>
        <v>1.092624210346594</v>
      </c>
      <c r="Y150">
        <v>60.598484256582537</v>
      </c>
      <c r="Z150">
        <v>754</v>
      </c>
      <c r="AA150">
        <v>1043</v>
      </c>
      <c r="AB150">
        <v>0.72291466922339409</v>
      </c>
    </row>
    <row r="151" spans="1:28" hidden="1" x14ac:dyDescent="0.25">
      <c r="A151" t="s">
        <v>144</v>
      </c>
      <c r="B151">
        <v>490300</v>
      </c>
      <c r="C151" t="s">
        <v>136</v>
      </c>
      <c r="D151" t="s">
        <v>58</v>
      </c>
      <c r="F151">
        <v>4</v>
      </c>
      <c r="G151">
        <v>466</v>
      </c>
      <c r="H151">
        <v>495</v>
      </c>
      <c r="I151">
        <v>506</v>
      </c>
      <c r="J151">
        <v>478</v>
      </c>
      <c r="K151">
        <v>502</v>
      </c>
      <c r="L151" s="54">
        <f t="shared" si="20"/>
        <v>489.4</v>
      </c>
      <c r="M151">
        <v>1.6101000000000001</v>
      </c>
      <c r="P151">
        <v>68.52</v>
      </c>
      <c r="Q151">
        <v>27</v>
      </c>
      <c r="R151" s="54">
        <f t="shared" si="18"/>
        <v>234.9824868651489</v>
      </c>
      <c r="S151" s="54">
        <f t="shared" si="16"/>
        <v>0.48014402710492216</v>
      </c>
      <c r="T151" s="54">
        <f t="shared" si="19"/>
        <v>2.5377777777777775</v>
      </c>
      <c r="U151">
        <v>1.4301999999999999</v>
      </c>
      <c r="V151">
        <v>1.3363</v>
      </c>
      <c r="W151">
        <v>0.875</v>
      </c>
      <c r="X151" s="54">
        <f t="shared" si="17"/>
        <v>1.0702686522487463</v>
      </c>
      <c r="Y151">
        <v>61.18025450985877</v>
      </c>
      <c r="Z151">
        <v>754</v>
      </c>
      <c r="AA151">
        <v>1043</v>
      </c>
      <c r="AB151">
        <v>0.72291466922339409</v>
      </c>
    </row>
    <row r="152" spans="1:28" hidden="1" x14ac:dyDescent="0.25">
      <c r="A152" t="s">
        <v>144</v>
      </c>
      <c r="B152">
        <v>490525</v>
      </c>
      <c r="C152" t="s">
        <v>136</v>
      </c>
      <c r="D152" t="s">
        <v>58</v>
      </c>
      <c r="F152">
        <v>1</v>
      </c>
      <c r="G152">
        <v>536</v>
      </c>
      <c r="H152">
        <v>510</v>
      </c>
      <c r="I152">
        <v>525</v>
      </c>
      <c r="J152">
        <v>469</v>
      </c>
      <c r="K152">
        <v>512</v>
      </c>
      <c r="L152" s="54">
        <f t="shared" si="20"/>
        <v>510.4</v>
      </c>
      <c r="M152">
        <v>3.5722999999999998</v>
      </c>
      <c r="P152">
        <v>113.09</v>
      </c>
      <c r="Q152">
        <v>27</v>
      </c>
      <c r="R152" s="54">
        <f t="shared" si="18"/>
        <v>315.88115660093729</v>
      </c>
      <c r="S152" s="54">
        <f t="shared" si="16"/>
        <v>0.61888941340309034</v>
      </c>
      <c r="T152" s="54">
        <f t="shared" si="19"/>
        <v>4.188518518518519</v>
      </c>
      <c r="U152">
        <v>1.8563000000000001</v>
      </c>
      <c r="V152">
        <v>1.5820000000000001</v>
      </c>
      <c r="W152">
        <v>1.2355</v>
      </c>
      <c r="X152" s="54">
        <f t="shared" si="17"/>
        <v>1.1733881163084703</v>
      </c>
      <c r="Y152">
        <v>66.557129774282174</v>
      </c>
      <c r="Z152">
        <v>761</v>
      </c>
      <c r="AA152">
        <v>1041</v>
      </c>
      <c r="AB152">
        <v>0.73102785782901059</v>
      </c>
    </row>
    <row r="153" spans="1:28" hidden="1" x14ac:dyDescent="0.25">
      <c r="A153" t="s">
        <v>144</v>
      </c>
      <c r="B153">
        <v>490525</v>
      </c>
      <c r="C153" t="s">
        <v>136</v>
      </c>
      <c r="D153" t="s">
        <v>58</v>
      </c>
      <c r="F153">
        <v>2</v>
      </c>
      <c r="G153">
        <v>453</v>
      </c>
      <c r="H153">
        <v>495</v>
      </c>
      <c r="I153">
        <v>420</v>
      </c>
      <c r="J153">
        <v>435</v>
      </c>
      <c r="K153">
        <v>416</v>
      </c>
      <c r="L153" s="54">
        <f t="shared" si="20"/>
        <v>443.8</v>
      </c>
      <c r="M153">
        <v>1.2868999999999999</v>
      </c>
      <c r="P153">
        <v>44.49</v>
      </c>
      <c r="Q153">
        <v>14</v>
      </c>
      <c r="R153" s="54">
        <f t="shared" si="18"/>
        <v>289.25601258709821</v>
      </c>
      <c r="S153" s="54">
        <f t="shared" si="16"/>
        <v>0.65177109641076658</v>
      </c>
      <c r="T153" s="54">
        <f t="shared" si="19"/>
        <v>3.1778571428571429</v>
      </c>
      <c r="U153">
        <v>1.6694</v>
      </c>
      <c r="V153">
        <v>1.4339</v>
      </c>
      <c r="W153">
        <v>1.0821000000000001</v>
      </c>
      <c r="X153" s="54">
        <f t="shared" si="17"/>
        <v>1.1642373945184463</v>
      </c>
      <c r="Y153">
        <v>64.819695699053554</v>
      </c>
      <c r="Z153">
        <v>761</v>
      </c>
      <c r="AA153">
        <v>1041</v>
      </c>
      <c r="AB153">
        <v>0.73102785782901059</v>
      </c>
    </row>
    <row r="154" spans="1:28" hidden="1" x14ac:dyDescent="0.25">
      <c r="A154" t="s">
        <v>144</v>
      </c>
      <c r="B154">
        <v>490525</v>
      </c>
      <c r="C154" t="s">
        <v>136</v>
      </c>
      <c r="D154" t="s">
        <v>58</v>
      </c>
      <c r="F154">
        <v>3</v>
      </c>
      <c r="G154">
        <v>460</v>
      </c>
      <c r="H154">
        <v>472</v>
      </c>
      <c r="I154">
        <v>430</v>
      </c>
      <c r="J154">
        <v>472</v>
      </c>
      <c r="K154">
        <v>451</v>
      </c>
      <c r="L154" s="54">
        <f t="shared" si="20"/>
        <v>457</v>
      </c>
      <c r="M154">
        <v>2.2033999999999998</v>
      </c>
      <c r="P154">
        <v>83.79</v>
      </c>
      <c r="Q154">
        <v>26</v>
      </c>
      <c r="R154" s="54">
        <f t="shared" si="18"/>
        <v>262.9669411624298</v>
      </c>
      <c r="S154" s="54">
        <f t="shared" si="16"/>
        <v>0.57542000254361003</v>
      </c>
      <c r="T154" s="54">
        <f t="shared" si="19"/>
        <v>3.222692307692308</v>
      </c>
      <c r="U154">
        <v>1.7164999999999999</v>
      </c>
      <c r="V154">
        <v>1.4161999999999999</v>
      </c>
      <c r="W154">
        <v>1.1500999999999999</v>
      </c>
      <c r="X154" s="54">
        <f t="shared" si="17"/>
        <v>1.2120463211410817</v>
      </c>
      <c r="Y154">
        <v>67.0026216137489</v>
      </c>
      <c r="Z154">
        <v>761</v>
      </c>
      <c r="AA154">
        <v>1041</v>
      </c>
      <c r="AB154">
        <v>0.73102785782901059</v>
      </c>
    </row>
    <row r="155" spans="1:28" hidden="1" x14ac:dyDescent="0.25">
      <c r="A155" t="s">
        <v>144</v>
      </c>
      <c r="B155">
        <v>490525</v>
      </c>
      <c r="C155" t="s">
        <v>136</v>
      </c>
      <c r="D155" t="s">
        <v>58</v>
      </c>
      <c r="F155">
        <v>4</v>
      </c>
      <c r="G155">
        <v>438</v>
      </c>
      <c r="H155">
        <v>456</v>
      </c>
      <c r="I155">
        <v>424</v>
      </c>
      <c r="J155">
        <v>388</v>
      </c>
      <c r="K155">
        <v>475</v>
      </c>
      <c r="L155" s="54">
        <f t="shared" si="20"/>
        <v>436.2</v>
      </c>
      <c r="M155">
        <v>1.8295999999999999</v>
      </c>
      <c r="P155">
        <v>66.31</v>
      </c>
      <c r="Q155">
        <v>21</v>
      </c>
      <c r="R155" s="54">
        <f t="shared" si="18"/>
        <v>275.91615141004371</v>
      </c>
      <c r="S155" s="54">
        <f t="shared" si="16"/>
        <v>0.63254505137561601</v>
      </c>
      <c r="T155" s="54">
        <f t="shared" si="19"/>
        <v>3.1576190476190478</v>
      </c>
      <c r="U155">
        <v>1.4753000000000001</v>
      </c>
      <c r="V155">
        <v>1.2887999999999999</v>
      </c>
      <c r="W155">
        <v>0.996</v>
      </c>
      <c r="X155" s="54">
        <f t="shared" si="17"/>
        <v>1.1447082557417754</v>
      </c>
      <c r="Y155">
        <v>67.511692537111088</v>
      </c>
      <c r="Z155">
        <v>761</v>
      </c>
      <c r="AA155">
        <v>1041</v>
      </c>
      <c r="AB155">
        <v>0.73102785782901059</v>
      </c>
    </row>
    <row r="156" spans="1:28" hidden="1" x14ac:dyDescent="0.25">
      <c r="A156" t="s">
        <v>144</v>
      </c>
      <c r="B156">
        <v>490813</v>
      </c>
      <c r="C156" t="s">
        <v>136</v>
      </c>
      <c r="D156" t="s">
        <v>58</v>
      </c>
      <c r="F156">
        <v>1</v>
      </c>
      <c r="G156">
        <v>283</v>
      </c>
      <c r="H156">
        <v>331</v>
      </c>
      <c r="I156">
        <v>211</v>
      </c>
      <c r="J156">
        <v>314</v>
      </c>
      <c r="K156">
        <v>281</v>
      </c>
      <c r="L156" s="54">
        <f t="shared" si="20"/>
        <v>284</v>
      </c>
      <c r="M156">
        <v>0.87450000000000006</v>
      </c>
      <c r="P156">
        <v>59.55</v>
      </c>
      <c r="Q156">
        <v>16</v>
      </c>
      <c r="R156" s="54">
        <f t="shared" si="18"/>
        <v>146.85138539042825</v>
      </c>
      <c r="S156" s="54">
        <f t="shared" si="16"/>
        <v>0.51708234292404309</v>
      </c>
      <c r="T156" s="54">
        <f t="shared" si="19"/>
        <v>3.7218749999999998</v>
      </c>
      <c r="U156">
        <v>1.3085</v>
      </c>
      <c r="V156">
        <v>1.1198999999999999</v>
      </c>
      <c r="W156">
        <v>0.70889999999999997</v>
      </c>
      <c r="X156" s="54">
        <f t="shared" si="17"/>
        <v>1.1684078935619253</v>
      </c>
      <c r="Y156">
        <v>54.176538020634311</v>
      </c>
      <c r="Z156">
        <v>867</v>
      </c>
      <c r="AA156">
        <v>1064</v>
      </c>
      <c r="AB156">
        <v>0.81484962406015038</v>
      </c>
    </row>
    <row r="157" spans="1:28" hidden="1" x14ac:dyDescent="0.25">
      <c r="A157" t="s">
        <v>144</v>
      </c>
      <c r="B157">
        <v>490813</v>
      </c>
      <c r="C157" t="s">
        <v>136</v>
      </c>
      <c r="D157" t="s">
        <v>58</v>
      </c>
      <c r="F157">
        <v>2</v>
      </c>
      <c r="G157">
        <v>258</v>
      </c>
      <c r="H157">
        <v>195</v>
      </c>
      <c r="I157">
        <v>197</v>
      </c>
      <c r="J157">
        <v>185</v>
      </c>
      <c r="K157">
        <v>188</v>
      </c>
      <c r="L157" s="54">
        <f t="shared" si="20"/>
        <v>204.6</v>
      </c>
      <c r="M157">
        <v>0.45500000000000002</v>
      </c>
      <c r="P157">
        <v>38.799999999999997</v>
      </c>
      <c r="Q157">
        <v>12</v>
      </c>
      <c r="R157" s="54">
        <f t="shared" si="18"/>
        <v>117.26804123711341</v>
      </c>
      <c r="S157" s="54">
        <f t="shared" si="16"/>
        <v>0.57315758180407339</v>
      </c>
      <c r="T157" s="54">
        <f t="shared" si="19"/>
        <v>3.2333333333333329</v>
      </c>
      <c r="U157">
        <v>0.8639</v>
      </c>
      <c r="V157">
        <v>0.7238</v>
      </c>
      <c r="W157">
        <v>0.4758</v>
      </c>
      <c r="X157" s="54">
        <f t="shared" si="17"/>
        <v>1.1935617573915447</v>
      </c>
      <c r="Y157">
        <v>55.075818960527833</v>
      </c>
      <c r="Z157">
        <v>867</v>
      </c>
      <c r="AA157">
        <v>1064</v>
      </c>
      <c r="AB157">
        <v>0.81484962406015038</v>
      </c>
    </row>
    <row r="158" spans="1:28" hidden="1" x14ac:dyDescent="0.25">
      <c r="A158" t="s">
        <v>144</v>
      </c>
      <c r="B158">
        <v>490813</v>
      </c>
      <c r="C158" t="s">
        <v>136</v>
      </c>
      <c r="D158" t="s">
        <v>58</v>
      </c>
      <c r="F158">
        <v>3</v>
      </c>
      <c r="G158">
        <v>262</v>
      </c>
      <c r="H158">
        <v>423</v>
      </c>
      <c r="I158">
        <v>297</v>
      </c>
      <c r="J158">
        <v>401</v>
      </c>
      <c r="K158">
        <v>390</v>
      </c>
      <c r="L158" s="54">
        <f t="shared" si="20"/>
        <v>354.6</v>
      </c>
      <c r="M158">
        <v>0.94699999999999995</v>
      </c>
      <c r="P158">
        <v>59.43</v>
      </c>
      <c r="Q158">
        <v>15</v>
      </c>
      <c r="R158" s="54">
        <f t="shared" si="18"/>
        <v>159.34713107857982</v>
      </c>
      <c r="S158" s="54">
        <f t="shared" si="16"/>
        <v>0.44937149204337229</v>
      </c>
      <c r="T158" s="54">
        <f t="shared" si="19"/>
        <v>3.9620000000000002</v>
      </c>
      <c r="U158">
        <v>0.99780000000000002</v>
      </c>
      <c r="V158">
        <v>0.86519999999999997</v>
      </c>
      <c r="W158">
        <v>0.53220000000000001</v>
      </c>
      <c r="X158" s="54">
        <f t="shared" si="17"/>
        <v>1.1532593619972262</v>
      </c>
      <c r="Y158">
        <v>53.337342152736021</v>
      </c>
      <c r="Z158">
        <v>867</v>
      </c>
      <c r="AA158">
        <v>1064</v>
      </c>
      <c r="AB158">
        <v>0.81484962406015038</v>
      </c>
    </row>
    <row r="159" spans="1:28" hidden="1" x14ac:dyDescent="0.25">
      <c r="A159" t="s">
        <v>144</v>
      </c>
      <c r="B159">
        <v>490813</v>
      </c>
      <c r="C159" t="s">
        <v>136</v>
      </c>
      <c r="D159" t="s">
        <v>58</v>
      </c>
      <c r="F159">
        <v>4</v>
      </c>
      <c r="G159">
        <v>347</v>
      </c>
      <c r="H159">
        <v>245</v>
      </c>
      <c r="I159">
        <v>394</v>
      </c>
      <c r="J159">
        <v>363</v>
      </c>
      <c r="K159">
        <v>261</v>
      </c>
      <c r="L159" s="54">
        <f t="shared" si="20"/>
        <v>322</v>
      </c>
      <c r="M159">
        <v>0.52459999999999996</v>
      </c>
      <c r="P159">
        <v>36.979999999999997</v>
      </c>
      <c r="Q159">
        <v>11</v>
      </c>
      <c r="R159" s="54">
        <f t="shared" si="18"/>
        <v>141.86046511627907</v>
      </c>
      <c r="S159" s="54">
        <f t="shared" si="16"/>
        <v>0.44056045067167415</v>
      </c>
      <c r="T159" s="54">
        <f t="shared" si="19"/>
        <v>3.3618181818181814</v>
      </c>
      <c r="U159">
        <v>0.95450000000000002</v>
      </c>
      <c r="V159">
        <v>0.85699999999999998</v>
      </c>
      <c r="W159">
        <v>0.48770000000000002</v>
      </c>
      <c r="X159" s="54">
        <f t="shared" si="17"/>
        <v>1.1137689614935824</v>
      </c>
      <c r="Y159">
        <v>51.094814038763744</v>
      </c>
      <c r="Z159">
        <v>867</v>
      </c>
      <c r="AA159">
        <v>1064</v>
      </c>
      <c r="AB159">
        <v>0.81484962406015038</v>
      </c>
    </row>
    <row r="160" spans="1:28" hidden="1" x14ac:dyDescent="0.25">
      <c r="A160" t="s">
        <v>144</v>
      </c>
      <c r="B160">
        <v>490125</v>
      </c>
      <c r="C160" t="s">
        <v>145</v>
      </c>
      <c r="D160" t="s">
        <v>146</v>
      </c>
      <c r="F160">
        <v>1</v>
      </c>
      <c r="G160">
        <v>302</v>
      </c>
      <c r="H160">
        <v>310</v>
      </c>
      <c r="I160">
        <v>358</v>
      </c>
      <c r="J160">
        <v>318</v>
      </c>
      <c r="K160">
        <v>324</v>
      </c>
      <c r="L160" s="54">
        <f t="shared" si="20"/>
        <v>322.39999999999998</v>
      </c>
      <c r="M160">
        <v>2.7679999999999998</v>
      </c>
      <c r="P160">
        <v>187.73</v>
      </c>
      <c r="Q160">
        <v>27</v>
      </c>
      <c r="R160" s="54">
        <f t="shared" si="18"/>
        <v>147.44579981888884</v>
      </c>
      <c r="S160" s="54">
        <f t="shared" si="16"/>
        <v>0.4573380887682657</v>
      </c>
      <c r="T160" s="54">
        <f t="shared" si="19"/>
        <v>6.952962962962963</v>
      </c>
      <c r="U160">
        <v>1.3603000000000001</v>
      </c>
      <c r="V160">
        <v>1.3185</v>
      </c>
      <c r="W160">
        <v>0.87190000000000001</v>
      </c>
      <c r="X160" s="54">
        <f t="shared" si="17"/>
        <v>1.0317026924535457</v>
      </c>
      <c r="Y160">
        <v>64.09615525986915</v>
      </c>
      <c r="Z160">
        <v>812</v>
      </c>
      <c r="AA160">
        <v>1016</v>
      </c>
      <c r="AB160">
        <v>0.79921259842519687</v>
      </c>
    </row>
    <row r="161" spans="1:28" hidden="1" x14ac:dyDescent="0.25">
      <c r="A161" t="s">
        <v>144</v>
      </c>
      <c r="B161">
        <v>490125</v>
      </c>
      <c r="C161" t="s">
        <v>145</v>
      </c>
      <c r="D161" t="s">
        <v>146</v>
      </c>
      <c r="F161">
        <v>2</v>
      </c>
      <c r="G161">
        <v>344</v>
      </c>
      <c r="H161">
        <v>336</v>
      </c>
      <c r="I161">
        <v>353</v>
      </c>
      <c r="J161">
        <v>354</v>
      </c>
      <c r="K161">
        <v>353</v>
      </c>
      <c r="L161" s="54">
        <f t="shared" si="20"/>
        <v>348</v>
      </c>
      <c r="M161">
        <v>3.1825000000000001</v>
      </c>
      <c r="P161">
        <v>171.05</v>
      </c>
      <c r="Q161">
        <v>25</v>
      </c>
      <c r="R161" s="54">
        <f t="shared" si="18"/>
        <v>186.05670856474714</v>
      </c>
      <c r="S161" s="54">
        <f t="shared" si="16"/>
        <v>0.53464571426651475</v>
      </c>
      <c r="T161" s="54">
        <f t="shared" si="19"/>
        <v>6.8420000000000005</v>
      </c>
      <c r="U161">
        <v>1.9939</v>
      </c>
      <c r="V161">
        <v>2.0114000000000001</v>
      </c>
      <c r="W161">
        <v>1.2841</v>
      </c>
      <c r="X161" s="54">
        <f t="shared" si="17"/>
        <v>0.99129959232375453</v>
      </c>
      <c r="Y161">
        <v>64.401424344249961</v>
      </c>
      <c r="Z161">
        <v>812</v>
      </c>
      <c r="AA161">
        <v>1016</v>
      </c>
      <c r="AB161">
        <v>0.79921259842519687</v>
      </c>
    </row>
    <row r="162" spans="1:28" hidden="1" x14ac:dyDescent="0.25">
      <c r="A162" t="s">
        <v>144</v>
      </c>
      <c r="B162">
        <v>490125</v>
      </c>
      <c r="C162" t="s">
        <v>145</v>
      </c>
      <c r="D162" t="s">
        <v>146</v>
      </c>
      <c r="F162">
        <v>3</v>
      </c>
      <c r="G162">
        <v>338</v>
      </c>
      <c r="H162">
        <v>323</v>
      </c>
      <c r="I162">
        <v>345</v>
      </c>
      <c r="J162">
        <v>328</v>
      </c>
      <c r="K162">
        <v>303</v>
      </c>
      <c r="L162" s="54">
        <f t="shared" si="20"/>
        <v>327.39999999999998</v>
      </c>
      <c r="M162">
        <v>2.7650000000000001</v>
      </c>
      <c r="P162">
        <v>151.61000000000001</v>
      </c>
      <c r="Q162">
        <v>21</v>
      </c>
      <c r="R162" s="54">
        <f t="shared" si="18"/>
        <v>182.37583272871183</v>
      </c>
      <c r="S162" s="54">
        <f t="shared" ref="S162:S193" si="21">R162/L162</f>
        <v>0.55704286111396406</v>
      </c>
      <c r="T162" s="54">
        <f t="shared" si="19"/>
        <v>7.2195238095238103</v>
      </c>
      <c r="U162">
        <v>2.6238999999999999</v>
      </c>
      <c r="V162">
        <v>2.6920000000000002</v>
      </c>
      <c r="W162">
        <v>1.7293000000000001</v>
      </c>
      <c r="X162" s="54">
        <f t="shared" si="17"/>
        <v>0.97470282317979184</v>
      </c>
      <c r="Y162">
        <v>65.905712870155114</v>
      </c>
      <c r="Z162">
        <v>812</v>
      </c>
      <c r="AA162">
        <v>1016</v>
      </c>
      <c r="AB162">
        <v>0.79921259842519687</v>
      </c>
    </row>
    <row r="163" spans="1:28" hidden="1" x14ac:dyDescent="0.25">
      <c r="A163" t="s">
        <v>144</v>
      </c>
      <c r="B163">
        <v>490125</v>
      </c>
      <c r="C163" t="s">
        <v>145</v>
      </c>
      <c r="D163" t="s">
        <v>146</v>
      </c>
      <c r="F163">
        <v>4</v>
      </c>
      <c r="G163">
        <v>368</v>
      </c>
      <c r="H163">
        <v>371</v>
      </c>
      <c r="I163">
        <v>378</v>
      </c>
      <c r="J163">
        <v>362</v>
      </c>
      <c r="K163">
        <v>358</v>
      </c>
      <c r="L163" s="54">
        <f t="shared" si="20"/>
        <v>367.4</v>
      </c>
      <c r="M163">
        <v>2.3117999999999999</v>
      </c>
      <c r="P163">
        <v>131.65</v>
      </c>
      <c r="Q163">
        <v>24</v>
      </c>
      <c r="R163" s="54">
        <f t="shared" si="18"/>
        <v>175.60197493353587</v>
      </c>
      <c r="S163" s="54">
        <f t="shared" si="21"/>
        <v>0.47795855997151848</v>
      </c>
      <c r="T163" s="54">
        <f t="shared" si="19"/>
        <v>5.4854166666666666</v>
      </c>
      <c r="U163">
        <v>1.4471000000000001</v>
      </c>
      <c r="V163">
        <v>1.3126</v>
      </c>
      <c r="W163">
        <v>0.94869999999999999</v>
      </c>
      <c r="X163" s="54">
        <f t="shared" si="17"/>
        <v>1.1024683833612678</v>
      </c>
      <c r="Y163">
        <v>65.558703614124809</v>
      </c>
      <c r="Z163">
        <v>812</v>
      </c>
      <c r="AA163">
        <v>1016</v>
      </c>
      <c r="AB163">
        <v>0.79921259842519687</v>
      </c>
    </row>
    <row r="164" spans="1:28" hidden="1" x14ac:dyDescent="0.25">
      <c r="A164" t="s">
        <v>55</v>
      </c>
      <c r="B164">
        <v>140897</v>
      </c>
      <c r="C164" t="s">
        <v>56</v>
      </c>
      <c r="D164" t="s">
        <v>57</v>
      </c>
      <c r="F164">
        <v>1</v>
      </c>
      <c r="G164">
        <v>336</v>
      </c>
      <c r="H164">
        <v>348</v>
      </c>
      <c r="I164">
        <v>406</v>
      </c>
      <c r="J164">
        <v>402</v>
      </c>
      <c r="K164">
        <v>389</v>
      </c>
      <c r="L164" s="54">
        <f t="shared" si="20"/>
        <v>376.2</v>
      </c>
      <c r="M164">
        <v>0.54949999999999999</v>
      </c>
      <c r="P164">
        <v>46.85</v>
      </c>
      <c r="Q164">
        <v>14</v>
      </c>
      <c r="R164" s="54">
        <f t="shared" si="18"/>
        <v>117.28922091782283</v>
      </c>
      <c r="S164" s="54">
        <f t="shared" si="21"/>
        <v>0.31177358032382463</v>
      </c>
      <c r="T164" s="54">
        <f t="shared" si="19"/>
        <v>3.3464285714285715</v>
      </c>
      <c r="U164">
        <v>0.78920000000000001</v>
      </c>
      <c r="V164">
        <v>0.70989999999999998</v>
      </c>
      <c r="W164">
        <v>0.4602</v>
      </c>
      <c r="X164" s="54">
        <f t="shared" si="17"/>
        <v>1.11170587406677</v>
      </c>
      <c r="Y164">
        <v>58.312214901165738</v>
      </c>
      <c r="Z164">
        <v>567</v>
      </c>
      <c r="AA164">
        <v>1313</v>
      </c>
      <c r="AB164">
        <v>0.43183549124143183</v>
      </c>
    </row>
    <row r="165" spans="1:28" hidden="1" x14ac:dyDescent="0.25">
      <c r="A165" t="s">
        <v>55</v>
      </c>
      <c r="B165">
        <v>140897</v>
      </c>
      <c r="C165" t="s">
        <v>56</v>
      </c>
      <c r="D165" t="s">
        <v>57</v>
      </c>
      <c r="F165">
        <v>2</v>
      </c>
      <c r="G165">
        <v>293</v>
      </c>
      <c r="H165">
        <v>341</v>
      </c>
      <c r="I165">
        <v>495</v>
      </c>
      <c r="J165">
        <v>346</v>
      </c>
      <c r="K165">
        <v>433</v>
      </c>
      <c r="L165" s="54">
        <f t="shared" si="20"/>
        <v>381.6</v>
      </c>
      <c r="M165">
        <v>0.41</v>
      </c>
      <c r="P165">
        <v>26.48</v>
      </c>
      <c r="Q165">
        <v>15</v>
      </c>
      <c r="R165" s="54">
        <f t="shared" si="18"/>
        <v>154.83383685800601</v>
      </c>
      <c r="S165" s="54">
        <f t="shared" si="21"/>
        <v>0.40574904837003667</v>
      </c>
      <c r="T165" s="54">
        <f t="shared" si="19"/>
        <v>1.7653333333333334</v>
      </c>
      <c r="U165">
        <v>0.73060000000000003</v>
      </c>
      <c r="V165">
        <v>0.64090000000000003</v>
      </c>
      <c r="W165">
        <v>0.40200000000000002</v>
      </c>
      <c r="X165" s="54">
        <f t="shared" si="17"/>
        <v>1.1399594320486814</v>
      </c>
      <c r="Y165">
        <v>55.023268546400217</v>
      </c>
      <c r="Z165">
        <v>567</v>
      </c>
      <c r="AA165">
        <v>1313</v>
      </c>
      <c r="AB165">
        <v>0.43183549124143183</v>
      </c>
    </row>
    <row r="166" spans="1:28" hidden="1" x14ac:dyDescent="0.25">
      <c r="A166" t="s">
        <v>55</v>
      </c>
      <c r="B166">
        <v>140897</v>
      </c>
      <c r="C166" t="s">
        <v>56</v>
      </c>
      <c r="D166" t="s">
        <v>57</v>
      </c>
      <c r="F166">
        <v>3</v>
      </c>
      <c r="G166">
        <v>233</v>
      </c>
      <c r="H166">
        <v>306</v>
      </c>
      <c r="I166">
        <v>294</v>
      </c>
      <c r="J166">
        <v>332</v>
      </c>
      <c r="K166">
        <v>296</v>
      </c>
      <c r="L166" s="54">
        <f t="shared" si="20"/>
        <v>292.2</v>
      </c>
      <c r="M166">
        <v>0.53949999999999998</v>
      </c>
      <c r="P166">
        <v>54.8</v>
      </c>
      <c r="Q166">
        <v>20</v>
      </c>
      <c r="R166" s="54">
        <f t="shared" si="18"/>
        <v>98.448905109489047</v>
      </c>
      <c r="S166" s="54">
        <f t="shared" si="21"/>
        <v>0.33692301543288516</v>
      </c>
      <c r="T166" s="54">
        <f t="shared" si="19"/>
        <v>2.7399999999999998</v>
      </c>
      <c r="U166">
        <v>0.34810000000000002</v>
      </c>
      <c r="V166">
        <v>0.29220000000000002</v>
      </c>
      <c r="W166">
        <v>0.16719999999999999</v>
      </c>
      <c r="X166" s="54">
        <f t="shared" si="17"/>
        <v>1.1913073237508556</v>
      </c>
      <c r="Y166">
        <v>48.032174662453315</v>
      </c>
      <c r="Z166">
        <v>567</v>
      </c>
      <c r="AA166">
        <v>1313</v>
      </c>
      <c r="AB166">
        <v>0.43183549124143183</v>
      </c>
    </row>
    <row r="167" spans="1:28" hidden="1" x14ac:dyDescent="0.25">
      <c r="A167" t="s">
        <v>55</v>
      </c>
      <c r="B167">
        <v>140897</v>
      </c>
      <c r="C167" t="s">
        <v>56</v>
      </c>
      <c r="D167" t="s">
        <v>57</v>
      </c>
      <c r="F167">
        <v>4</v>
      </c>
      <c r="G167">
        <v>288</v>
      </c>
      <c r="H167">
        <v>280</v>
      </c>
      <c r="I167">
        <v>307</v>
      </c>
      <c r="J167">
        <v>308</v>
      </c>
      <c r="K167">
        <v>421</v>
      </c>
      <c r="L167" s="54">
        <f t="shared" si="20"/>
        <v>320.8</v>
      </c>
      <c r="M167">
        <v>0.32090000000000002</v>
      </c>
      <c r="P167">
        <v>32</v>
      </c>
      <c r="Q167">
        <v>9</v>
      </c>
      <c r="R167" s="54">
        <f t="shared" si="18"/>
        <v>100.28125</v>
      </c>
      <c r="S167" s="54">
        <f t="shared" si="21"/>
        <v>0.31259741271820446</v>
      </c>
      <c r="T167" s="54">
        <f t="shared" si="19"/>
        <v>3.5555555555555554</v>
      </c>
      <c r="U167">
        <v>0.34079999999999999</v>
      </c>
      <c r="V167">
        <v>0.317</v>
      </c>
      <c r="W167">
        <v>0.16309999999999999</v>
      </c>
      <c r="X167" s="54">
        <f t="shared" si="17"/>
        <v>1.0750788643533122</v>
      </c>
      <c r="Y167">
        <v>47.857981220657273</v>
      </c>
      <c r="Z167">
        <v>567</v>
      </c>
      <c r="AA167">
        <v>1313</v>
      </c>
      <c r="AB167">
        <v>0.43183549124143183</v>
      </c>
    </row>
    <row r="168" spans="1:28" hidden="1" x14ac:dyDescent="0.25">
      <c r="A168" t="s">
        <v>55</v>
      </c>
      <c r="B168">
        <v>140933</v>
      </c>
      <c r="C168" t="s">
        <v>56</v>
      </c>
      <c r="D168" t="s">
        <v>57</v>
      </c>
      <c r="F168">
        <v>1</v>
      </c>
      <c r="G168">
        <v>434</v>
      </c>
      <c r="H168">
        <v>493</v>
      </c>
      <c r="I168">
        <v>391</v>
      </c>
      <c r="J168">
        <v>439</v>
      </c>
      <c r="K168">
        <v>482</v>
      </c>
      <c r="L168" s="54">
        <f t="shared" si="20"/>
        <v>447.8</v>
      </c>
      <c r="M168">
        <v>0.27839999999999998</v>
      </c>
      <c r="P168">
        <v>18.84</v>
      </c>
      <c r="Q168">
        <v>40</v>
      </c>
      <c r="R168" s="54">
        <f t="shared" si="18"/>
        <v>147.77070063694265</v>
      </c>
      <c r="S168" s="54">
        <f t="shared" si="21"/>
        <v>0.32999263206105994</v>
      </c>
      <c r="T168" s="54">
        <f t="shared" si="19"/>
        <v>0.47099999999999997</v>
      </c>
      <c r="U168">
        <v>0.74199999999999999</v>
      </c>
      <c r="V168">
        <v>0.65180000000000005</v>
      </c>
      <c r="W168">
        <v>0.43680000000000002</v>
      </c>
      <c r="X168" s="54">
        <f t="shared" si="17"/>
        <v>1.1383860079779073</v>
      </c>
      <c r="Y168">
        <v>58.867924528301884</v>
      </c>
      <c r="Z168">
        <v>592</v>
      </c>
      <c r="AA168">
        <v>1306</v>
      </c>
      <c r="AB168">
        <v>0.45329249617151607</v>
      </c>
    </row>
    <row r="169" spans="1:28" hidden="1" x14ac:dyDescent="0.25">
      <c r="A169" t="s">
        <v>55</v>
      </c>
      <c r="B169">
        <v>140933</v>
      </c>
      <c r="C169" t="s">
        <v>56</v>
      </c>
      <c r="D169" t="s">
        <v>57</v>
      </c>
      <c r="F169">
        <v>2</v>
      </c>
      <c r="G169">
        <v>361</v>
      </c>
      <c r="H169">
        <v>291</v>
      </c>
      <c r="I169">
        <v>347</v>
      </c>
      <c r="J169">
        <v>422</v>
      </c>
      <c r="K169">
        <v>325</v>
      </c>
      <c r="L169" s="54">
        <f t="shared" si="20"/>
        <v>349.2</v>
      </c>
      <c r="M169">
        <v>0.47649999999999998</v>
      </c>
      <c r="P169">
        <v>44.67</v>
      </c>
      <c r="Q169">
        <v>27</v>
      </c>
      <c r="R169" s="54">
        <f t="shared" si="18"/>
        <v>106.67114394448174</v>
      </c>
      <c r="S169" s="54">
        <f t="shared" si="21"/>
        <v>0.30547292080321231</v>
      </c>
      <c r="T169" s="54">
        <f t="shared" si="19"/>
        <v>1.6544444444444446</v>
      </c>
      <c r="U169">
        <v>0.46660000000000001</v>
      </c>
      <c r="V169">
        <v>0.37359999999999999</v>
      </c>
      <c r="W169">
        <v>0.2727</v>
      </c>
      <c r="X169" s="54">
        <f t="shared" si="17"/>
        <v>1.2489293361884368</v>
      </c>
      <c r="Y169">
        <v>58.444063437633943</v>
      </c>
      <c r="Z169">
        <v>592</v>
      </c>
      <c r="AA169">
        <v>1306</v>
      </c>
      <c r="AB169">
        <v>0.45329249617151607</v>
      </c>
    </row>
    <row r="170" spans="1:28" hidden="1" x14ac:dyDescent="0.25">
      <c r="A170" t="s">
        <v>55</v>
      </c>
      <c r="B170">
        <v>140933</v>
      </c>
      <c r="C170" t="s">
        <v>56</v>
      </c>
      <c r="D170" t="s">
        <v>57</v>
      </c>
      <c r="F170">
        <v>3</v>
      </c>
      <c r="G170">
        <v>207</v>
      </c>
      <c r="H170">
        <v>302</v>
      </c>
      <c r="I170">
        <v>538</v>
      </c>
      <c r="J170">
        <v>477</v>
      </c>
      <c r="K170">
        <v>338</v>
      </c>
      <c r="L170" s="54">
        <f t="shared" si="20"/>
        <v>372.4</v>
      </c>
      <c r="M170">
        <v>0.2676</v>
      </c>
      <c r="P170">
        <v>27.43</v>
      </c>
      <c r="Q170">
        <v>19</v>
      </c>
      <c r="R170" s="54">
        <f t="shared" si="18"/>
        <v>97.557418884433119</v>
      </c>
      <c r="S170" s="54">
        <f t="shared" si="21"/>
        <v>0.26196943846518023</v>
      </c>
      <c r="T170" s="54">
        <f t="shared" si="19"/>
        <v>1.4436842105263157</v>
      </c>
      <c r="U170">
        <v>0.47549999999999998</v>
      </c>
      <c r="V170">
        <v>0.45429999999999998</v>
      </c>
      <c r="W170">
        <v>0.2712</v>
      </c>
      <c r="X170" s="54">
        <f t="shared" si="17"/>
        <v>1.0466651992075722</v>
      </c>
      <c r="Y170">
        <v>57.034700315457421</v>
      </c>
      <c r="Z170">
        <v>592</v>
      </c>
      <c r="AA170">
        <v>1306</v>
      </c>
      <c r="AB170">
        <v>0.45329249617151607</v>
      </c>
    </row>
    <row r="171" spans="1:28" hidden="1" x14ac:dyDescent="0.25">
      <c r="A171" t="s">
        <v>55</v>
      </c>
      <c r="B171">
        <v>140933</v>
      </c>
      <c r="C171" t="s">
        <v>56</v>
      </c>
      <c r="D171" t="s">
        <v>57</v>
      </c>
      <c r="F171">
        <v>4</v>
      </c>
      <c r="G171">
        <v>597</v>
      </c>
      <c r="H171">
        <v>618</v>
      </c>
      <c r="I171">
        <v>568</v>
      </c>
      <c r="J171">
        <v>285</v>
      </c>
      <c r="K171">
        <v>375</v>
      </c>
      <c r="L171" s="54">
        <f t="shared" si="20"/>
        <v>488.6</v>
      </c>
      <c r="M171">
        <v>0.39879999999999999</v>
      </c>
      <c r="P171">
        <v>24.42</v>
      </c>
      <c r="Q171">
        <v>16</v>
      </c>
      <c r="R171" s="54">
        <f t="shared" si="18"/>
        <v>163.3087633087633</v>
      </c>
      <c r="S171" s="54">
        <f t="shared" si="21"/>
        <v>0.33423815658772676</v>
      </c>
      <c r="T171" s="54">
        <f t="shared" si="19"/>
        <v>1.5262500000000001</v>
      </c>
      <c r="U171">
        <v>0.51149999999999995</v>
      </c>
      <c r="V171">
        <v>0.4783</v>
      </c>
      <c r="W171">
        <v>0.26500000000000001</v>
      </c>
      <c r="X171" s="54">
        <f t="shared" si="17"/>
        <v>1.0694125026134225</v>
      </c>
      <c r="Y171">
        <v>51.808406647116335</v>
      </c>
      <c r="Z171">
        <v>592</v>
      </c>
      <c r="AA171">
        <v>1306</v>
      </c>
      <c r="AB171">
        <v>0.45329249617151607</v>
      </c>
    </row>
    <row r="172" spans="1:28" hidden="1" x14ac:dyDescent="0.25">
      <c r="A172" t="s">
        <v>55</v>
      </c>
      <c r="B172">
        <v>141364</v>
      </c>
      <c r="C172" t="s">
        <v>56</v>
      </c>
      <c r="D172" t="s">
        <v>57</v>
      </c>
      <c r="F172">
        <v>1</v>
      </c>
      <c r="G172">
        <v>283</v>
      </c>
      <c r="H172">
        <v>327</v>
      </c>
      <c r="I172">
        <v>352</v>
      </c>
      <c r="J172">
        <v>382</v>
      </c>
      <c r="K172">
        <v>482</v>
      </c>
      <c r="L172" s="54">
        <f t="shared" si="20"/>
        <v>365.2</v>
      </c>
      <c r="M172">
        <v>0.22009999999999999</v>
      </c>
      <c r="P172">
        <v>24.59</v>
      </c>
      <c r="Q172">
        <v>17</v>
      </c>
      <c r="R172" s="54">
        <f t="shared" si="18"/>
        <v>89.507930052867025</v>
      </c>
      <c r="S172" s="54">
        <f t="shared" si="21"/>
        <v>0.24509290814038068</v>
      </c>
      <c r="T172" s="54">
        <f t="shared" si="19"/>
        <v>1.4464705882352942</v>
      </c>
      <c r="U172">
        <v>0.27300000000000002</v>
      </c>
      <c r="V172">
        <v>0.245</v>
      </c>
      <c r="W172">
        <v>0.14050000000000001</v>
      </c>
      <c r="X172" s="54">
        <f t="shared" si="17"/>
        <v>1.1142857142857143</v>
      </c>
      <c r="Y172">
        <v>51.465201465201474</v>
      </c>
      <c r="Z172">
        <v>549</v>
      </c>
      <c r="AA172">
        <v>1320</v>
      </c>
      <c r="AB172">
        <v>0.41590909090909089</v>
      </c>
    </row>
    <row r="173" spans="1:28" hidden="1" x14ac:dyDescent="0.25">
      <c r="A173" t="s">
        <v>55</v>
      </c>
      <c r="B173">
        <v>141364</v>
      </c>
      <c r="C173" t="s">
        <v>56</v>
      </c>
      <c r="D173" t="s">
        <v>57</v>
      </c>
      <c r="F173">
        <v>2</v>
      </c>
      <c r="G173">
        <v>207</v>
      </c>
      <c r="H173">
        <v>365</v>
      </c>
      <c r="I173">
        <v>152</v>
      </c>
      <c r="J173">
        <v>306</v>
      </c>
      <c r="K173">
        <v>310</v>
      </c>
      <c r="L173" s="54">
        <f t="shared" si="20"/>
        <v>268</v>
      </c>
      <c r="M173">
        <v>0.1842</v>
      </c>
      <c r="P173">
        <v>18.18</v>
      </c>
      <c r="Q173">
        <v>18</v>
      </c>
      <c r="R173" s="54">
        <f t="shared" si="18"/>
        <v>101.32013201320133</v>
      </c>
      <c r="S173" s="54">
        <f t="shared" si="21"/>
        <v>0.37806019407910946</v>
      </c>
      <c r="T173" s="54">
        <f t="shared" si="19"/>
        <v>1.01</v>
      </c>
      <c r="U173">
        <v>0.15429999999999999</v>
      </c>
      <c r="V173">
        <v>0.11360000000000001</v>
      </c>
      <c r="W173">
        <v>8.8800000000000004E-2</v>
      </c>
      <c r="X173" s="54">
        <f t="shared" si="17"/>
        <v>1.3582746478873238</v>
      </c>
      <c r="Y173">
        <v>57.550226830849006</v>
      </c>
      <c r="Z173">
        <v>549</v>
      </c>
      <c r="AA173">
        <v>1320</v>
      </c>
      <c r="AB173">
        <v>0.41590909090909089</v>
      </c>
    </row>
    <row r="174" spans="1:28" hidden="1" x14ac:dyDescent="0.25">
      <c r="A174" t="s">
        <v>55</v>
      </c>
      <c r="B174">
        <v>141364</v>
      </c>
      <c r="C174" t="s">
        <v>56</v>
      </c>
      <c r="D174" t="s">
        <v>57</v>
      </c>
      <c r="F174">
        <v>3</v>
      </c>
      <c r="G174">
        <v>429</v>
      </c>
      <c r="H174">
        <v>573</v>
      </c>
      <c r="I174">
        <v>551</v>
      </c>
      <c r="J174">
        <v>586</v>
      </c>
      <c r="K174">
        <v>554</v>
      </c>
      <c r="L174" s="54">
        <f t="shared" si="20"/>
        <v>538.6</v>
      </c>
      <c r="M174">
        <v>0.41010000000000002</v>
      </c>
      <c r="P174">
        <v>31.76</v>
      </c>
      <c r="Q174">
        <v>18</v>
      </c>
      <c r="R174" s="54">
        <f t="shared" si="18"/>
        <v>129.12468513853904</v>
      </c>
      <c r="S174" s="54">
        <f t="shared" si="21"/>
        <v>0.23974133891299484</v>
      </c>
      <c r="T174" s="54">
        <f t="shared" si="19"/>
        <v>1.7644444444444445</v>
      </c>
      <c r="U174">
        <v>0.37640000000000001</v>
      </c>
      <c r="V174">
        <v>0.38240000000000002</v>
      </c>
      <c r="W174">
        <v>0.17929999999999999</v>
      </c>
      <c r="X174" s="54">
        <f t="shared" si="17"/>
        <v>0.98430962343096229</v>
      </c>
      <c r="Y174">
        <v>47.635494155154085</v>
      </c>
      <c r="Z174">
        <v>549</v>
      </c>
      <c r="AA174">
        <v>1320</v>
      </c>
      <c r="AB174">
        <v>0.41590909090909089</v>
      </c>
    </row>
    <row r="175" spans="1:28" hidden="1" x14ac:dyDescent="0.25">
      <c r="A175" t="s">
        <v>55</v>
      </c>
      <c r="B175">
        <v>141364</v>
      </c>
      <c r="C175" t="s">
        <v>56</v>
      </c>
      <c r="D175" t="s">
        <v>57</v>
      </c>
      <c r="F175">
        <v>4</v>
      </c>
      <c r="G175">
        <v>395</v>
      </c>
      <c r="H175">
        <v>298</v>
      </c>
      <c r="I175">
        <v>409</v>
      </c>
      <c r="J175">
        <v>343</v>
      </c>
      <c r="K175">
        <v>366</v>
      </c>
      <c r="L175" s="54">
        <f t="shared" si="20"/>
        <v>362.2</v>
      </c>
      <c r="M175">
        <v>0.2268</v>
      </c>
      <c r="P175">
        <v>19.61</v>
      </c>
      <c r="Q175">
        <v>20</v>
      </c>
      <c r="R175" s="54">
        <f t="shared" si="18"/>
        <v>115.65527791942885</v>
      </c>
      <c r="S175" s="54">
        <f t="shared" si="21"/>
        <v>0.31931330182062079</v>
      </c>
      <c r="T175" s="54">
        <f t="shared" si="19"/>
        <v>0.98049999999999993</v>
      </c>
      <c r="U175">
        <v>0.2422</v>
      </c>
      <c r="V175">
        <v>0.25829999999999997</v>
      </c>
      <c r="W175">
        <v>0.13059999999999999</v>
      </c>
      <c r="X175" s="54">
        <f t="shared" si="17"/>
        <v>0.93766937669376704</v>
      </c>
      <c r="Y175">
        <v>53.922378199834839</v>
      </c>
      <c r="Z175">
        <v>549</v>
      </c>
      <c r="AA175">
        <v>1320</v>
      </c>
      <c r="AB175">
        <v>0.41590909090909089</v>
      </c>
    </row>
    <row r="176" spans="1:28" hidden="1" x14ac:dyDescent="0.25">
      <c r="A176" t="s">
        <v>55</v>
      </c>
      <c r="B176">
        <v>140933</v>
      </c>
      <c r="C176" t="s">
        <v>205</v>
      </c>
      <c r="D176" t="s">
        <v>60</v>
      </c>
      <c r="F176">
        <v>1</v>
      </c>
      <c r="G176">
        <v>626</v>
      </c>
      <c r="H176">
        <v>355</v>
      </c>
      <c r="I176">
        <v>437</v>
      </c>
      <c r="J176">
        <v>354</v>
      </c>
      <c r="K176">
        <v>243</v>
      </c>
      <c r="L176" s="54">
        <f t="shared" si="20"/>
        <v>403</v>
      </c>
      <c r="M176">
        <v>0.61919999999999997</v>
      </c>
      <c r="N176">
        <v>3.0200000000000001E-2</v>
      </c>
      <c r="O176">
        <v>10</v>
      </c>
      <c r="P176">
        <v>66.78</v>
      </c>
      <c r="Q176">
        <v>16</v>
      </c>
      <c r="R176" s="54">
        <f t="shared" si="18"/>
        <v>92.722371967654979</v>
      </c>
      <c r="S176" s="54">
        <f t="shared" si="21"/>
        <v>0.23008032746316373</v>
      </c>
      <c r="T176" s="54">
        <f t="shared" si="19"/>
        <v>4.1737500000000001</v>
      </c>
      <c r="U176">
        <v>1.4605999999999999</v>
      </c>
      <c r="V176">
        <v>1.387</v>
      </c>
      <c r="W176">
        <v>0.77290000000000003</v>
      </c>
      <c r="X176" s="54">
        <f t="shared" si="17"/>
        <v>1.0530641672674836</v>
      </c>
      <c r="Y176">
        <v>52.916609612488017</v>
      </c>
      <c r="Z176">
        <v>592</v>
      </c>
      <c r="AA176">
        <v>1306</v>
      </c>
      <c r="AB176">
        <v>0.45329249617151607</v>
      </c>
    </row>
    <row r="177" spans="1:28" hidden="1" x14ac:dyDescent="0.25">
      <c r="A177" t="s">
        <v>55</v>
      </c>
      <c r="B177">
        <v>140933</v>
      </c>
      <c r="C177" t="s">
        <v>205</v>
      </c>
      <c r="D177" t="s">
        <v>60</v>
      </c>
      <c r="F177">
        <v>2</v>
      </c>
      <c r="G177">
        <v>227</v>
      </c>
      <c r="H177">
        <v>250</v>
      </c>
      <c r="I177">
        <v>294</v>
      </c>
      <c r="J177">
        <v>259</v>
      </c>
      <c r="K177">
        <v>259</v>
      </c>
      <c r="L177" s="54">
        <f t="shared" si="20"/>
        <v>257.8</v>
      </c>
      <c r="M177">
        <v>0.3508</v>
      </c>
      <c r="N177">
        <v>1.4999999999999999E-2</v>
      </c>
      <c r="O177">
        <v>10</v>
      </c>
      <c r="P177">
        <v>46.43</v>
      </c>
      <c r="Q177">
        <v>13</v>
      </c>
      <c r="R177" s="54">
        <f t="shared" si="18"/>
        <v>75.554598320051696</v>
      </c>
      <c r="S177" s="54">
        <f t="shared" si="21"/>
        <v>0.2930744698217676</v>
      </c>
      <c r="T177" s="54">
        <f t="shared" si="19"/>
        <v>3.5715384615384616</v>
      </c>
      <c r="U177">
        <v>0.50700000000000001</v>
      </c>
      <c r="V177">
        <v>0.46200000000000002</v>
      </c>
      <c r="W177">
        <v>0.2631</v>
      </c>
      <c r="X177" s="54">
        <f t="shared" si="17"/>
        <v>1.0974025974025974</v>
      </c>
      <c r="Y177">
        <v>51.89349112426035</v>
      </c>
      <c r="Z177">
        <v>592</v>
      </c>
      <c r="AA177">
        <v>1306</v>
      </c>
      <c r="AB177">
        <v>0.45329249617151607</v>
      </c>
    </row>
    <row r="178" spans="1:28" hidden="1" x14ac:dyDescent="0.25">
      <c r="A178" t="s">
        <v>55</v>
      </c>
      <c r="B178">
        <v>140933</v>
      </c>
      <c r="C178" t="s">
        <v>205</v>
      </c>
      <c r="D178" t="s">
        <v>60</v>
      </c>
      <c r="F178">
        <v>3</v>
      </c>
      <c r="G178">
        <v>289</v>
      </c>
      <c r="H178">
        <v>206</v>
      </c>
      <c r="I178">
        <v>291</v>
      </c>
      <c r="J178">
        <v>341</v>
      </c>
      <c r="K178">
        <v>297</v>
      </c>
      <c r="L178" s="54">
        <f t="shared" si="20"/>
        <v>284.8</v>
      </c>
      <c r="M178">
        <v>0.47699999999999998</v>
      </c>
      <c r="N178">
        <v>2.9899999999999999E-2</v>
      </c>
      <c r="O178">
        <v>10</v>
      </c>
      <c r="P178">
        <v>57.91</v>
      </c>
      <c r="Q178">
        <v>10</v>
      </c>
      <c r="R178" s="54">
        <f t="shared" si="18"/>
        <v>82.369193576238999</v>
      </c>
      <c r="S178" s="54">
        <f t="shared" si="21"/>
        <v>0.28921767407387289</v>
      </c>
      <c r="T178" s="54">
        <f t="shared" si="19"/>
        <v>5.7909999999999995</v>
      </c>
      <c r="U178">
        <v>0.6704</v>
      </c>
      <c r="V178">
        <v>0.57830000000000004</v>
      </c>
      <c r="W178">
        <v>0.34649999999999997</v>
      </c>
      <c r="X178" s="54">
        <f t="shared" si="17"/>
        <v>1.1592598997060348</v>
      </c>
      <c r="Y178">
        <v>51.685560859188541</v>
      </c>
      <c r="Z178">
        <v>592</v>
      </c>
      <c r="AA178">
        <v>1306</v>
      </c>
      <c r="AB178">
        <v>0.45329249617151607</v>
      </c>
    </row>
    <row r="179" spans="1:28" hidden="1" x14ac:dyDescent="0.25">
      <c r="A179" t="s">
        <v>55</v>
      </c>
      <c r="B179">
        <v>140933</v>
      </c>
      <c r="C179" t="s">
        <v>205</v>
      </c>
      <c r="D179" t="s">
        <v>60</v>
      </c>
      <c r="F179">
        <v>4</v>
      </c>
      <c r="G179">
        <v>345</v>
      </c>
      <c r="H179">
        <v>387</v>
      </c>
      <c r="I179">
        <v>281</v>
      </c>
      <c r="J179">
        <v>245</v>
      </c>
      <c r="K179">
        <v>254</v>
      </c>
      <c r="L179" s="54">
        <f t="shared" si="20"/>
        <v>302.39999999999998</v>
      </c>
      <c r="M179">
        <v>0.28260000000000002</v>
      </c>
      <c r="N179">
        <v>1.8800000000000001E-2</v>
      </c>
      <c r="O179">
        <v>10</v>
      </c>
      <c r="P179">
        <v>28.36</v>
      </c>
      <c r="Q179">
        <v>10</v>
      </c>
      <c r="R179" s="54">
        <f t="shared" si="18"/>
        <v>99.647390691114254</v>
      </c>
      <c r="S179" s="54">
        <f t="shared" si="21"/>
        <v>0.32952179461347308</v>
      </c>
      <c r="T179" s="54">
        <f t="shared" si="19"/>
        <v>2.8359999999999999</v>
      </c>
      <c r="U179">
        <v>0.67879999999999996</v>
      </c>
      <c r="V179">
        <v>0.61480000000000001</v>
      </c>
      <c r="W179">
        <v>0.36249999999999999</v>
      </c>
      <c r="X179" s="54">
        <f t="shared" si="17"/>
        <v>1.1040988939492518</v>
      </c>
      <c r="Y179">
        <v>53.403064230995881</v>
      </c>
      <c r="Z179">
        <v>592</v>
      </c>
      <c r="AA179">
        <v>1306</v>
      </c>
      <c r="AB179">
        <v>0.45329249617151607</v>
      </c>
    </row>
    <row r="180" spans="1:28" hidden="1" x14ac:dyDescent="0.25">
      <c r="A180" t="s">
        <v>55</v>
      </c>
      <c r="B180">
        <v>141364</v>
      </c>
      <c r="C180" t="s">
        <v>205</v>
      </c>
      <c r="D180" t="s">
        <v>60</v>
      </c>
      <c r="F180">
        <v>1</v>
      </c>
      <c r="G180">
        <v>275</v>
      </c>
      <c r="H180">
        <v>306</v>
      </c>
      <c r="I180">
        <v>267</v>
      </c>
      <c r="J180">
        <v>224</v>
      </c>
      <c r="K180">
        <v>175</v>
      </c>
      <c r="L180" s="54">
        <f t="shared" ref="L180:L194" si="22">AVERAGE(G180:K180)</f>
        <v>249.4</v>
      </c>
      <c r="M180">
        <v>0.3236</v>
      </c>
      <c r="N180">
        <v>8.3999999999999995E-3</v>
      </c>
      <c r="O180">
        <v>10</v>
      </c>
      <c r="P180">
        <v>30.69</v>
      </c>
      <c r="Q180">
        <v>33</v>
      </c>
      <c r="R180" s="54">
        <f t="shared" si="18"/>
        <v>105.4415118931248</v>
      </c>
      <c r="S180" s="54">
        <f t="shared" si="21"/>
        <v>0.42278072130362787</v>
      </c>
      <c r="T180" s="54">
        <f t="shared" si="19"/>
        <v>0.93</v>
      </c>
      <c r="U180">
        <v>0.35720000000000002</v>
      </c>
      <c r="V180">
        <v>0.3211</v>
      </c>
      <c r="W180">
        <v>0.2326</v>
      </c>
      <c r="X180" s="54">
        <f t="shared" si="17"/>
        <v>1.1124260355029587</v>
      </c>
      <c r="Y180">
        <v>65.117581187010074</v>
      </c>
      <c r="Z180">
        <v>549</v>
      </c>
      <c r="AA180">
        <v>1320</v>
      </c>
      <c r="AB180">
        <v>0.41590909090909089</v>
      </c>
    </row>
    <row r="181" spans="1:28" hidden="1" x14ac:dyDescent="0.25">
      <c r="A181" t="s">
        <v>55</v>
      </c>
      <c r="B181">
        <v>141364</v>
      </c>
      <c r="C181" t="s">
        <v>205</v>
      </c>
      <c r="D181" t="s">
        <v>60</v>
      </c>
      <c r="F181">
        <v>2</v>
      </c>
      <c r="G181">
        <v>212</v>
      </c>
      <c r="H181">
        <v>361</v>
      </c>
      <c r="I181">
        <v>404</v>
      </c>
      <c r="J181">
        <v>478</v>
      </c>
      <c r="K181">
        <v>420</v>
      </c>
      <c r="L181" s="54">
        <f t="shared" si="22"/>
        <v>375</v>
      </c>
      <c r="M181">
        <v>0.51629999999999998</v>
      </c>
      <c r="N181">
        <v>2.0899999999999998E-2</v>
      </c>
      <c r="O181">
        <v>10</v>
      </c>
      <c r="P181">
        <v>39.36</v>
      </c>
      <c r="Q181">
        <v>22</v>
      </c>
      <c r="R181" s="54">
        <f t="shared" si="18"/>
        <v>131.17378048780486</v>
      </c>
      <c r="S181" s="54">
        <f t="shared" si="21"/>
        <v>0.34979674796747962</v>
      </c>
      <c r="T181" s="54">
        <f t="shared" si="19"/>
        <v>1.7890909090909091</v>
      </c>
      <c r="U181">
        <v>0.40899999999999997</v>
      </c>
      <c r="V181">
        <v>0.33650000000000002</v>
      </c>
      <c r="W181">
        <v>0.1983</v>
      </c>
      <c r="X181" s="54">
        <f t="shared" si="17"/>
        <v>1.2154531946508171</v>
      </c>
      <c r="Y181">
        <v>48.484107579462105</v>
      </c>
      <c r="Z181">
        <v>549</v>
      </c>
      <c r="AA181">
        <v>1320</v>
      </c>
      <c r="AB181">
        <v>0.41590909090909089</v>
      </c>
    </row>
    <row r="182" spans="1:28" hidden="1" x14ac:dyDescent="0.25">
      <c r="A182" t="s">
        <v>55</v>
      </c>
      <c r="B182">
        <v>141364</v>
      </c>
      <c r="C182" t="s">
        <v>205</v>
      </c>
      <c r="D182" t="s">
        <v>60</v>
      </c>
      <c r="F182">
        <v>3</v>
      </c>
      <c r="G182">
        <v>407</v>
      </c>
      <c r="H182">
        <v>410</v>
      </c>
      <c r="I182">
        <v>502</v>
      </c>
      <c r="J182">
        <v>462</v>
      </c>
      <c r="K182">
        <v>221</v>
      </c>
      <c r="L182" s="54">
        <f t="shared" si="22"/>
        <v>400.4</v>
      </c>
      <c r="M182">
        <v>0.27429999999999999</v>
      </c>
      <c r="N182">
        <v>9.1999999999999998E-3</v>
      </c>
      <c r="O182">
        <v>10</v>
      </c>
      <c r="P182">
        <v>24.96</v>
      </c>
      <c r="Q182">
        <v>17</v>
      </c>
      <c r="R182" s="54">
        <f t="shared" si="18"/>
        <v>109.89583333333333</v>
      </c>
      <c r="S182" s="54">
        <f t="shared" si="21"/>
        <v>0.27446511821511821</v>
      </c>
      <c r="T182" s="54">
        <f t="shared" si="19"/>
        <v>1.4682352941176471</v>
      </c>
      <c r="U182">
        <v>0.1913</v>
      </c>
      <c r="V182">
        <v>0.12920000000000001</v>
      </c>
      <c r="W182">
        <v>8.5900000000000004E-2</v>
      </c>
      <c r="X182" s="54">
        <f t="shared" si="17"/>
        <v>1.4806501547987614</v>
      </c>
      <c r="Y182">
        <v>44.903293256664931</v>
      </c>
      <c r="Z182">
        <v>549</v>
      </c>
      <c r="AA182">
        <v>1320</v>
      </c>
      <c r="AB182">
        <v>0.41590909090909089</v>
      </c>
    </row>
    <row r="183" spans="1:28" hidden="1" x14ac:dyDescent="0.25">
      <c r="A183" t="s">
        <v>55</v>
      </c>
      <c r="B183">
        <v>141364</v>
      </c>
      <c r="C183" s="54" t="s">
        <v>205</v>
      </c>
      <c r="D183" t="s">
        <v>60</v>
      </c>
      <c r="F183">
        <v>4</v>
      </c>
      <c r="G183">
        <v>264</v>
      </c>
      <c r="H183">
        <v>241</v>
      </c>
      <c r="I183">
        <v>255</v>
      </c>
      <c r="J183">
        <v>266</v>
      </c>
      <c r="K183">
        <v>252</v>
      </c>
      <c r="L183" s="54">
        <f t="shared" si="22"/>
        <v>255.6</v>
      </c>
      <c r="M183">
        <v>0.17730000000000001</v>
      </c>
      <c r="N183">
        <v>7.0000000000000001E-3</v>
      </c>
      <c r="O183">
        <v>10</v>
      </c>
      <c r="P183">
        <v>24.43</v>
      </c>
      <c r="Q183">
        <v>22</v>
      </c>
      <c r="R183" s="54">
        <f t="shared" si="18"/>
        <v>72.574703233729025</v>
      </c>
      <c r="S183" s="54">
        <f t="shared" si="21"/>
        <v>0.2839385885513655</v>
      </c>
      <c r="T183" s="54">
        <f t="shared" si="19"/>
        <v>1.1104545454545454</v>
      </c>
      <c r="U183">
        <v>0.17330000000000001</v>
      </c>
      <c r="V183">
        <v>0.1366</v>
      </c>
      <c r="W183">
        <v>0.1057</v>
      </c>
      <c r="X183" s="54">
        <f t="shared" si="17"/>
        <v>1.2686676427525623</v>
      </c>
      <c r="Y183">
        <v>60.992498557414891</v>
      </c>
      <c r="Z183">
        <v>549</v>
      </c>
      <c r="AA183">
        <v>1320</v>
      </c>
      <c r="AB183">
        <v>0.41590909090909089</v>
      </c>
    </row>
    <row r="184" spans="1:28" hidden="1" x14ac:dyDescent="0.25">
      <c r="A184" t="s">
        <v>55</v>
      </c>
      <c r="B184">
        <v>141372</v>
      </c>
      <c r="C184" s="54" t="s">
        <v>205</v>
      </c>
      <c r="D184" t="s">
        <v>60</v>
      </c>
      <c r="F184">
        <v>1</v>
      </c>
      <c r="G184">
        <v>207</v>
      </c>
      <c r="H184">
        <v>288</v>
      </c>
      <c r="I184">
        <v>216</v>
      </c>
      <c r="J184">
        <v>172</v>
      </c>
      <c r="K184">
        <v>199</v>
      </c>
      <c r="L184" s="54">
        <f t="shared" si="22"/>
        <v>216.4</v>
      </c>
      <c r="M184">
        <v>0.499</v>
      </c>
      <c r="P184">
        <v>89.83</v>
      </c>
      <c r="Q184">
        <v>38</v>
      </c>
      <c r="R184" s="54">
        <f t="shared" si="18"/>
        <v>55.549371034175664</v>
      </c>
      <c r="S184" s="54">
        <f t="shared" si="21"/>
        <v>0.25669764803223505</v>
      </c>
      <c r="T184" s="54">
        <f t="shared" si="19"/>
        <v>2.3639473684210528</v>
      </c>
      <c r="U184">
        <v>0.2203</v>
      </c>
      <c r="V184">
        <v>0.21429999999999999</v>
      </c>
      <c r="W184">
        <v>0.1045</v>
      </c>
      <c r="X184" s="54">
        <f t="shared" si="17"/>
        <v>1.0279981334577695</v>
      </c>
      <c r="Y184">
        <v>47.43531547889242</v>
      </c>
      <c r="Z184">
        <v>541</v>
      </c>
      <c r="AA184">
        <v>1334</v>
      </c>
      <c r="AB184">
        <v>0.40554722638680657</v>
      </c>
    </row>
    <row r="185" spans="1:28" hidden="1" x14ac:dyDescent="0.25">
      <c r="A185" t="s">
        <v>55</v>
      </c>
      <c r="B185">
        <v>141372</v>
      </c>
      <c r="C185" s="54" t="s">
        <v>205</v>
      </c>
      <c r="D185" t="s">
        <v>60</v>
      </c>
      <c r="F185">
        <v>2</v>
      </c>
      <c r="G185">
        <v>367</v>
      </c>
      <c r="H185">
        <v>402</v>
      </c>
      <c r="I185">
        <v>410</v>
      </c>
      <c r="J185">
        <v>324</v>
      </c>
      <c r="K185">
        <v>468</v>
      </c>
      <c r="L185" s="54">
        <f t="shared" si="22"/>
        <v>394.2</v>
      </c>
      <c r="M185">
        <v>0.62450000000000006</v>
      </c>
      <c r="P185">
        <v>75.36</v>
      </c>
      <c r="Q185">
        <v>47</v>
      </c>
      <c r="R185" s="54">
        <f t="shared" si="18"/>
        <v>82.868895966029726</v>
      </c>
      <c r="S185" s="54">
        <f t="shared" si="21"/>
        <v>0.21022043624056247</v>
      </c>
      <c r="T185" s="54">
        <f t="shared" si="19"/>
        <v>1.603404255319149</v>
      </c>
      <c r="U185">
        <v>0.81499999999999995</v>
      </c>
      <c r="V185">
        <v>0.746</v>
      </c>
      <c r="W185">
        <v>0.44230000000000003</v>
      </c>
      <c r="X185" s="54">
        <f t="shared" si="17"/>
        <v>1.0924932975871313</v>
      </c>
      <c r="Y185">
        <v>54.269938650306756</v>
      </c>
      <c r="Z185">
        <v>541</v>
      </c>
      <c r="AA185">
        <v>1334</v>
      </c>
      <c r="AB185">
        <v>0.40554722638680657</v>
      </c>
    </row>
    <row r="186" spans="1:28" hidden="1" x14ac:dyDescent="0.25">
      <c r="A186" t="s">
        <v>55</v>
      </c>
      <c r="B186">
        <v>141372</v>
      </c>
      <c r="C186" t="s">
        <v>205</v>
      </c>
      <c r="D186" t="s">
        <v>60</v>
      </c>
      <c r="F186">
        <v>3</v>
      </c>
      <c r="G186">
        <v>354</v>
      </c>
      <c r="H186">
        <v>237</v>
      </c>
      <c r="I186">
        <v>315</v>
      </c>
      <c r="J186">
        <v>286</v>
      </c>
      <c r="K186">
        <v>292</v>
      </c>
      <c r="L186" s="54">
        <f t="shared" si="22"/>
        <v>296.8</v>
      </c>
      <c r="M186">
        <v>0.44030000000000002</v>
      </c>
      <c r="P186">
        <v>51.9</v>
      </c>
      <c r="Q186">
        <v>46</v>
      </c>
      <c r="R186" s="54">
        <f t="shared" si="18"/>
        <v>84.836223506743735</v>
      </c>
      <c r="S186" s="54">
        <f t="shared" si="21"/>
        <v>0.28583633256989127</v>
      </c>
      <c r="T186" s="54">
        <f t="shared" si="19"/>
        <v>1.1282608695652174</v>
      </c>
      <c r="U186">
        <v>0.3029</v>
      </c>
      <c r="V186">
        <v>0.26579999999999998</v>
      </c>
      <c r="W186">
        <v>0.15129999999999999</v>
      </c>
      <c r="X186" s="54">
        <f t="shared" si="17"/>
        <v>1.1395786305492852</v>
      </c>
      <c r="Y186">
        <v>49.950478705843508</v>
      </c>
      <c r="Z186">
        <v>541</v>
      </c>
      <c r="AA186">
        <v>1334</v>
      </c>
      <c r="AB186">
        <v>0.40554722638680657</v>
      </c>
    </row>
    <row r="187" spans="1:28" hidden="1" x14ac:dyDescent="0.25">
      <c r="A187" t="s">
        <v>55</v>
      </c>
      <c r="B187">
        <v>141372</v>
      </c>
      <c r="C187" t="s">
        <v>205</v>
      </c>
      <c r="D187" t="s">
        <v>60</v>
      </c>
      <c r="F187">
        <v>4</v>
      </c>
      <c r="G187">
        <v>376</v>
      </c>
      <c r="H187">
        <v>296</v>
      </c>
      <c r="I187">
        <v>331</v>
      </c>
      <c r="J187">
        <v>256</v>
      </c>
      <c r="K187">
        <v>349</v>
      </c>
      <c r="L187" s="54">
        <f t="shared" si="22"/>
        <v>321.60000000000002</v>
      </c>
      <c r="M187">
        <v>0.70009999999999994</v>
      </c>
      <c r="P187">
        <v>69.23</v>
      </c>
      <c r="Q187">
        <v>49</v>
      </c>
      <c r="R187" s="54">
        <f t="shared" si="18"/>
        <v>101.12667918532426</v>
      </c>
      <c r="S187" s="54">
        <f t="shared" si="21"/>
        <v>0.31444862930760031</v>
      </c>
      <c r="T187" s="54">
        <f t="shared" si="19"/>
        <v>1.412857142857143</v>
      </c>
      <c r="U187">
        <v>1.0402</v>
      </c>
      <c r="V187">
        <v>0.88490000000000002</v>
      </c>
      <c r="W187">
        <v>0.56010000000000004</v>
      </c>
      <c r="X187" s="54">
        <f t="shared" si="17"/>
        <v>1.1755000565035598</v>
      </c>
      <c r="Y187">
        <v>53.845414343395504</v>
      </c>
      <c r="Z187">
        <v>541</v>
      </c>
      <c r="AA187">
        <v>1334</v>
      </c>
      <c r="AB187">
        <v>0.40554722638680657</v>
      </c>
    </row>
    <row r="188" spans="1:28" hidden="1" x14ac:dyDescent="0.25">
      <c r="A188" t="s">
        <v>69</v>
      </c>
      <c r="B188">
        <v>272894</v>
      </c>
      <c r="C188" t="s">
        <v>205</v>
      </c>
      <c r="D188" t="s">
        <v>60</v>
      </c>
      <c r="F188">
        <v>1</v>
      </c>
      <c r="G188">
        <v>225</v>
      </c>
      <c r="H188">
        <v>199</v>
      </c>
      <c r="I188">
        <v>144</v>
      </c>
      <c r="J188">
        <v>119</v>
      </c>
      <c r="K188">
        <v>185</v>
      </c>
      <c r="L188" s="54">
        <f t="shared" si="22"/>
        <v>174.4</v>
      </c>
      <c r="M188">
        <v>0.19620000000000001</v>
      </c>
      <c r="N188">
        <v>6.7000000000000002E-3</v>
      </c>
      <c r="P188">
        <v>29.32</v>
      </c>
      <c r="Q188">
        <v>21</v>
      </c>
      <c r="R188" s="54">
        <f t="shared" si="18"/>
        <v>66.916780354706688</v>
      </c>
      <c r="S188" s="54">
        <f t="shared" si="21"/>
        <v>0.38369713506139153</v>
      </c>
      <c r="T188" s="54">
        <f t="shared" si="19"/>
        <v>1.3961904761904762</v>
      </c>
      <c r="U188">
        <v>0.45119999999999999</v>
      </c>
      <c r="V188">
        <v>0.4148</v>
      </c>
      <c r="W188">
        <v>0.2467</v>
      </c>
      <c r="X188" s="54">
        <f t="shared" si="17"/>
        <v>1.0877531340405013</v>
      </c>
      <c r="Y188">
        <v>54.676418439716315</v>
      </c>
      <c r="Z188">
        <v>1543</v>
      </c>
      <c r="AA188">
        <v>990</v>
      </c>
      <c r="AB188">
        <v>1.5585858585858585</v>
      </c>
    </row>
    <row r="189" spans="1:28" hidden="1" x14ac:dyDescent="0.25">
      <c r="A189" t="s">
        <v>69</v>
      </c>
      <c r="B189">
        <v>272894</v>
      </c>
      <c r="C189" t="s">
        <v>205</v>
      </c>
      <c r="D189" t="s">
        <v>60</v>
      </c>
      <c r="F189">
        <v>2</v>
      </c>
      <c r="G189">
        <v>293</v>
      </c>
      <c r="H189">
        <v>263</v>
      </c>
      <c r="I189">
        <v>298</v>
      </c>
      <c r="J189">
        <v>270</v>
      </c>
      <c r="K189">
        <v>272</v>
      </c>
      <c r="L189" s="54">
        <f t="shared" si="22"/>
        <v>279.2</v>
      </c>
      <c r="M189">
        <v>0.41830000000000001</v>
      </c>
      <c r="N189">
        <v>1.6500000000000001E-2</v>
      </c>
      <c r="P189">
        <v>45.01</v>
      </c>
      <c r="Q189">
        <v>15</v>
      </c>
      <c r="R189" s="54">
        <f t="shared" si="18"/>
        <v>92.934903354810046</v>
      </c>
      <c r="S189" s="54">
        <f t="shared" si="21"/>
        <v>0.33286140170060907</v>
      </c>
      <c r="T189" s="54">
        <f t="shared" si="19"/>
        <v>3.0006666666666666</v>
      </c>
      <c r="U189">
        <v>0.55569999999999997</v>
      </c>
      <c r="V189">
        <v>0.48899999999999999</v>
      </c>
      <c r="W189">
        <v>0.30919999999999997</v>
      </c>
      <c r="X189" s="54">
        <f t="shared" si="17"/>
        <v>1.13640081799591</v>
      </c>
      <c r="Y189">
        <v>55.641533201367643</v>
      </c>
      <c r="Z189">
        <v>1543</v>
      </c>
      <c r="AA189">
        <v>990</v>
      </c>
      <c r="AB189">
        <v>1.5585858585858585</v>
      </c>
    </row>
    <row r="190" spans="1:28" hidden="1" x14ac:dyDescent="0.25">
      <c r="A190" t="s">
        <v>69</v>
      </c>
      <c r="B190">
        <v>272894</v>
      </c>
      <c r="C190" t="s">
        <v>205</v>
      </c>
      <c r="D190" t="s">
        <v>60</v>
      </c>
      <c r="F190">
        <v>3</v>
      </c>
      <c r="G190">
        <v>284</v>
      </c>
      <c r="H190">
        <v>158</v>
      </c>
      <c r="I190">
        <v>269</v>
      </c>
      <c r="J190">
        <v>279</v>
      </c>
      <c r="K190">
        <v>220</v>
      </c>
      <c r="L190" s="54">
        <f t="shared" si="22"/>
        <v>242</v>
      </c>
      <c r="M190">
        <v>0.32140000000000002</v>
      </c>
      <c r="N190">
        <v>1.0800000000000001E-2</v>
      </c>
      <c r="P190">
        <v>26.44</v>
      </c>
      <c r="Q190">
        <v>19</v>
      </c>
      <c r="R190" s="54">
        <f t="shared" si="18"/>
        <v>121.55824508320727</v>
      </c>
      <c r="S190" s="54">
        <f t="shared" si="21"/>
        <v>0.50230679786449284</v>
      </c>
      <c r="T190" s="54">
        <f t="shared" si="19"/>
        <v>1.391578947368421</v>
      </c>
      <c r="U190">
        <v>0.38929999999999998</v>
      </c>
      <c r="V190">
        <v>0.33100000000000002</v>
      </c>
      <c r="W190">
        <v>0.22270000000000001</v>
      </c>
      <c r="X190" s="54">
        <f t="shared" si="17"/>
        <v>1.176132930513595</v>
      </c>
      <c r="Y190">
        <v>57.20524017467249</v>
      </c>
      <c r="Z190">
        <v>1543</v>
      </c>
      <c r="AA190">
        <v>990</v>
      </c>
      <c r="AB190">
        <v>1.5585858585858585</v>
      </c>
    </row>
    <row r="191" spans="1:28" hidden="1" x14ac:dyDescent="0.25">
      <c r="A191" t="s">
        <v>69</v>
      </c>
      <c r="B191">
        <v>272894</v>
      </c>
      <c r="C191" t="s">
        <v>205</v>
      </c>
      <c r="D191" t="s">
        <v>60</v>
      </c>
      <c r="F191">
        <v>4</v>
      </c>
      <c r="G191">
        <v>178</v>
      </c>
      <c r="H191">
        <v>199</v>
      </c>
      <c r="I191">
        <v>214</v>
      </c>
      <c r="J191">
        <v>150</v>
      </c>
      <c r="K191">
        <v>142</v>
      </c>
      <c r="L191" s="54">
        <f t="shared" si="22"/>
        <v>176.6</v>
      </c>
      <c r="M191">
        <v>0.24479999999999999</v>
      </c>
      <c r="N191">
        <v>1.26E-2</v>
      </c>
      <c r="P191">
        <v>34.46</v>
      </c>
      <c r="Q191">
        <v>18</v>
      </c>
      <c r="R191" s="54">
        <f t="shared" si="18"/>
        <v>71.038885664538583</v>
      </c>
      <c r="S191" s="54">
        <f t="shared" si="21"/>
        <v>0.40225869572218903</v>
      </c>
      <c r="T191" s="54">
        <f t="shared" si="19"/>
        <v>1.9144444444444444</v>
      </c>
      <c r="U191">
        <v>0.81789999999999996</v>
      </c>
      <c r="V191">
        <v>0.71589999999999998</v>
      </c>
      <c r="W191">
        <v>0.45829999999999999</v>
      </c>
      <c r="X191" s="54">
        <f t="shared" si="17"/>
        <v>1.1424779997206314</v>
      </c>
      <c r="Y191">
        <v>56.033744956596166</v>
      </c>
      <c r="Z191">
        <v>1543</v>
      </c>
      <c r="AA191">
        <v>990</v>
      </c>
      <c r="AB191">
        <v>1.5585858585858585</v>
      </c>
    </row>
    <row r="192" spans="1:28" hidden="1" x14ac:dyDescent="0.25">
      <c r="A192" t="s">
        <v>69</v>
      </c>
      <c r="B192">
        <v>320580</v>
      </c>
      <c r="C192" t="s">
        <v>205</v>
      </c>
      <c r="D192" t="s">
        <v>60</v>
      </c>
      <c r="F192">
        <v>1</v>
      </c>
      <c r="G192">
        <v>252</v>
      </c>
      <c r="H192">
        <v>279</v>
      </c>
      <c r="I192">
        <v>235</v>
      </c>
      <c r="J192">
        <v>301</v>
      </c>
      <c r="K192">
        <v>457</v>
      </c>
      <c r="L192" s="54">
        <f t="shared" si="22"/>
        <v>304.8</v>
      </c>
      <c r="M192">
        <v>0.66269999999999996</v>
      </c>
      <c r="N192">
        <v>8.8999999999999999E-3</v>
      </c>
      <c r="O192">
        <v>10</v>
      </c>
      <c r="P192">
        <v>57.05</v>
      </c>
      <c r="Q192">
        <v>38</v>
      </c>
      <c r="R192" s="54">
        <f t="shared" si="18"/>
        <v>116.16126205083259</v>
      </c>
      <c r="S192" s="54">
        <f t="shared" si="21"/>
        <v>0.38110650279144548</v>
      </c>
      <c r="T192" s="54">
        <f t="shared" si="19"/>
        <v>1.5013157894736842</v>
      </c>
      <c r="U192">
        <v>0.78500000000000003</v>
      </c>
      <c r="V192">
        <v>0.64559999999999995</v>
      </c>
      <c r="W192">
        <v>0.45350000000000001</v>
      </c>
      <c r="X192" s="54">
        <f t="shared" si="17"/>
        <v>1.2159231722428749</v>
      </c>
      <c r="Y192">
        <v>57.770700636942671</v>
      </c>
      <c r="Z192">
        <v>1470</v>
      </c>
      <c r="AA192">
        <v>992</v>
      </c>
      <c r="AB192">
        <v>1.4818548387096775</v>
      </c>
    </row>
    <row r="193" spans="1:28" hidden="1" x14ac:dyDescent="0.25">
      <c r="A193" t="s">
        <v>69</v>
      </c>
      <c r="B193">
        <v>320580</v>
      </c>
      <c r="C193" t="s">
        <v>205</v>
      </c>
      <c r="D193" t="s">
        <v>60</v>
      </c>
      <c r="F193">
        <v>2</v>
      </c>
      <c r="G193">
        <v>330</v>
      </c>
      <c r="H193">
        <v>307</v>
      </c>
      <c r="I193">
        <v>355</v>
      </c>
      <c r="J193">
        <v>276</v>
      </c>
      <c r="K193">
        <v>345</v>
      </c>
      <c r="L193" s="54">
        <f t="shared" si="22"/>
        <v>322.60000000000002</v>
      </c>
      <c r="M193">
        <v>0.50509999999999999</v>
      </c>
      <c r="N193">
        <v>1.2699999999999999E-2</v>
      </c>
      <c r="O193">
        <v>10</v>
      </c>
      <c r="P193">
        <v>34.409999999999997</v>
      </c>
      <c r="Q193">
        <v>31</v>
      </c>
      <c r="R193" s="54">
        <f t="shared" si="18"/>
        <v>146.78872420807906</v>
      </c>
      <c r="S193" s="54">
        <f t="shared" si="21"/>
        <v>0.45501774398040623</v>
      </c>
      <c r="T193" s="54">
        <f t="shared" si="19"/>
        <v>1.1099999999999999</v>
      </c>
      <c r="U193">
        <v>1.0236000000000001</v>
      </c>
      <c r="V193">
        <v>0.86909999999999998</v>
      </c>
      <c r="W193">
        <v>0.5726</v>
      </c>
      <c r="X193" s="54">
        <f t="shared" si="17"/>
        <v>1.177770107007249</v>
      </c>
      <c r="Y193">
        <v>55.939820242282131</v>
      </c>
      <c r="Z193">
        <v>1470</v>
      </c>
      <c r="AA193">
        <v>992</v>
      </c>
      <c r="AB193">
        <v>1.4818548387096775</v>
      </c>
    </row>
    <row r="194" spans="1:28" hidden="1" x14ac:dyDescent="0.25">
      <c r="A194" t="s">
        <v>69</v>
      </c>
      <c r="B194">
        <v>320580</v>
      </c>
      <c r="C194" t="s">
        <v>205</v>
      </c>
      <c r="D194" t="s">
        <v>60</v>
      </c>
      <c r="F194">
        <v>3</v>
      </c>
      <c r="G194">
        <v>211</v>
      </c>
      <c r="H194">
        <v>335</v>
      </c>
      <c r="I194">
        <v>379</v>
      </c>
      <c r="J194">
        <v>307</v>
      </c>
      <c r="K194">
        <v>326</v>
      </c>
      <c r="L194" s="54">
        <f t="shared" si="22"/>
        <v>311.60000000000002</v>
      </c>
      <c r="M194">
        <v>0.60840000000000005</v>
      </c>
      <c r="N194">
        <v>1.01E-2</v>
      </c>
      <c r="O194">
        <v>10</v>
      </c>
      <c r="P194">
        <v>50.81</v>
      </c>
      <c r="Q194">
        <v>49</v>
      </c>
      <c r="R194" s="54">
        <f t="shared" si="18"/>
        <v>119.74020862035033</v>
      </c>
      <c r="S194" s="54">
        <f t="shared" ref="S194" si="23">R194/L194</f>
        <v>0.3842753806814837</v>
      </c>
      <c r="T194" s="54">
        <f t="shared" si="19"/>
        <v>1.0369387755102042</v>
      </c>
      <c r="U194">
        <v>0.74329999999999996</v>
      </c>
      <c r="V194">
        <v>0.60199999999999998</v>
      </c>
      <c r="W194">
        <v>0.42380000000000001</v>
      </c>
      <c r="X194" s="54">
        <f t="shared" ref="X194:X257" si="24">U194/V194</f>
        <v>1.2347176079734219</v>
      </c>
      <c r="Y194">
        <v>57.016009686533032</v>
      </c>
      <c r="Z194">
        <v>1470</v>
      </c>
      <c r="AA194">
        <v>992</v>
      </c>
      <c r="AB194">
        <v>1.4818548387096775</v>
      </c>
    </row>
    <row r="195" spans="1:28" hidden="1" x14ac:dyDescent="0.25">
      <c r="A195" t="s">
        <v>69</v>
      </c>
      <c r="B195">
        <v>320580</v>
      </c>
      <c r="C195" t="s">
        <v>205</v>
      </c>
      <c r="D195" t="s">
        <v>60</v>
      </c>
      <c r="F195">
        <v>4</v>
      </c>
      <c r="L195" s="54"/>
      <c r="M195">
        <v>0.59489999999999998</v>
      </c>
      <c r="N195">
        <v>1.2800000000000001E-2</v>
      </c>
      <c r="O195">
        <v>10</v>
      </c>
      <c r="P195">
        <v>50.74</v>
      </c>
      <c r="Q195">
        <v>42</v>
      </c>
      <c r="R195" s="54">
        <f t="shared" si="18"/>
        <v>117.24477729601891</v>
      </c>
      <c r="S195" s="54"/>
      <c r="T195" s="54">
        <f t="shared" si="19"/>
        <v>1.2080952380952381</v>
      </c>
      <c r="U195">
        <v>0.71599999999999997</v>
      </c>
      <c r="V195">
        <v>0.57340000000000002</v>
      </c>
      <c r="W195">
        <v>0.3997</v>
      </c>
      <c r="X195" s="54">
        <f t="shared" si="24"/>
        <v>1.2486920125566794</v>
      </c>
      <c r="Y195">
        <v>55.824022346368722</v>
      </c>
      <c r="Z195">
        <v>1470</v>
      </c>
      <c r="AA195">
        <v>992</v>
      </c>
      <c r="AB195">
        <v>1.4818548387096775</v>
      </c>
    </row>
    <row r="196" spans="1:28" hidden="1" x14ac:dyDescent="0.25">
      <c r="A196" t="s">
        <v>120</v>
      </c>
      <c r="B196">
        <v>410143</v>
      </c>
      <c r="C196" t="s">
        <v>205</v>
      </c>
      <c r="D196" t="s">
        <v>60</v>
      </c>
      <c r="F196">
        <v>1</v>
      </c>
      <c r="G196">
        <v>288</v>
      </c>
      <c r="H196">
        <v>347</v>
      </c>
      <c r="I196">
        <v>364</v>
      </c>
      <c r="J196">
        <v>301</v>
      </c>
      <c r="K196">
        <v>328</v>
      </c>
      <c r="L196" s="54">
        <f t="shared" ref="L196:L259" si="25">AVERAGE(G196:K196)</f>
        <v>325.60000000000002</v>
      </c>
      <c r="M196">
        <v>0.25700000000000001</v>
      </c>
      <c r="N196">
        <v>1.5599999999999999E-2</v>
      </c>
      <c r="O196">
        <v>7</v>
      </c>
      <c r="P196">
        <v>32.090000000000003</v>
      </c>
      <c r="Q196">
        <v>9</v>
      </c>
      <c r="R196" s="54">
        <f t="shared" si="18"/>
        <v>80.08725459644748</v>
      </c>
      <c r="S196" s="54">
        <f t="shared" ref="S196:S259" si="26">R196/L196</f>
        <v>0.24596822664756596</v>
      </c>
      <c r="T196" s="54">
        <f t="shared" si="19"/>
        <v>3.565555555555556</v>
      </c>
      <c r="U196">
        <v>0.44190000000000002</v>
      </c>
      <c r="V196">
        <v>0.35110000000000002</v>
      </c>
      <c r="W196">
        <v>0.21049999999999999</v>
      </c>
      <c r="X196" s="54">
        <f t="shared" si="24"/>
        <v>1.2586157789803474</v>
      </c>
      <c r="Y196">
        <v>47.635211586331742</v>
      </c>
      <c r="Z196">
        <v>662</v>
      </c>
      <c r="AA196">
        <v>1251</v>
      </c>
      <c r="AB196">
        <v>0.52917665867306152</v>
      </c>
    </row>
    <row r="197" spans="1:28" hidden="1" x14ac:dyDescent="0.25">
      <c r="A197" t="s">
        <v>120</v>
      </c>
      <c r="B197">
        <v>410143</v>
      </c>
      <c r="C197" t="s">
        <v>205</v>
      </c>
      <c r="D197" t="s">
        <v>60</v>
      </c>
      <c r="F197">
        <v>2</v>
      </c>
      <c r="G197">
        <v>330</v>
      </c>
      <c r="H197">
        <v>221</v>
      </c>
      <c r="I197">
        <v>349</v>
      </c>
      <c r="J197">
        <v>310</v>
      </c>
      <c r="K197">
        <v>346</v>
      </c>
      <c r="L197" s="54">
        <f t="shared" si="25"/>
        <v>311.2</v>
      </c>
      <c r="M197">
        <v>0.3498</v>
      </c>
      <c r="N197">
        <v>2.1700000000000001E-2</v>
      </c>
      <c r="O197">
        <v>10</v>
      </c>
      <c r="P197">
        <v>38.880000000000003</v>
      </c>
      <c r="Q197">
        <v>14</v>
      </c>
      <c r="R197" s="54">
        <f t="shared" si="18"/>
        <v>89.969135802469125</v>
      </c>
      <c r="S197" s="54">
        <f t="shared" si="26"/>
        <v>0.28910390682027354</v>
      </c>
      <c r="T197" s="54">
        <f t="shared" si="19"/>
        <v>2.7771428571428571</v>
      </c>
      <c r="U197">
        <v>0.47520000000000001</v>
      </c>
      <c r="V197">
        <v>0.38250000000000001</v>
      </c>
      <c r="W197">
        <v>0.26590000000000003</v>
      </c>
      <c r="X197" s="54">
        <f t="shared" si="24"/>
        <v>1.2423529411764707</v>
      </c>
      <c r="Y197">
        <v>55.955387205387211</v>
      </c>
      <c r="Z197">
        <v>662</v>
      </c>
      <c r="AA197">
        <v>1251</v>
      </c>
      <c r="AB197">
        <v>0.52917665867306152</v>
      </c>
    </row>
    <row r="198" spans="1:28" hidden="1" x14ac:dyDescent="0.25">
      <c r="A198" t="s">
        <v>120</v>
      </c>
      <c r="B198">
        <v>410143</v>
      </c>
      <c r="C198" t="s">
        <v>205</v>
      </c>
      <c r="D198" t="s">
        <v>60</v>
      </c>
      <c r="F198">
        <v>3</v>
      </c>
      <c r="G198">
        <v>324</v>
      </c>
      <c r="H198">
        <v>320</v>
      </c>
      <c r="I198">
        <v>320</v>
      </c>
      <c r="J198">
        <v>434</v>
      </c>
      <c r="K198">
        <v>402</v>
      </c>
      <c r="L198" s="54">
        <f t="shared" si="25"/>
        <v>360</v>
      </c>
      <c r="M198">
        <v>0.35210000000000002</v>
      </c>
      <c r="N198">
        <v>2.3300000000000001E-2</v>
      </c>
      <c r="O198">
        <v>10</v>
      </c>
      <c r="P198">
        <v>32.619999999999997</v>
      </c>
      <c r="Q198">
        <v>11</v>
      </c>
      <c r="R198" s="54">
        <f t="shared" si="18"/>
        <v>107.93991416309015</v>
      </c>
      <c r="S198" s="54">
        <f t="shared" si="26"/>
        <v>0.29983309489747262</v>
      </c>
      <c r="T198" s="54">
        <f t="shared" si="19"/>
        <v>2.9654545454545453</v>
      </c>
      <c r="U198">
        <v>0.86699999999999999</v>
      </c>
      <c r="V198">
        <v>0.72470000000000001</v>
      </c>
      <c r="W198">
        <v>0.49099999999999999</v>
      </c>
      <c r="X198" s="54">
        <f t="shared" si="24"/>
        <v>1.1963571132882571</v>
      </c>
      <c r="Y198">
        <v>56.6320645905421</v>
      </c>
      <c r="Z198">
        <v>662</v>
      </c>
      <c r="AA198">
        <v>1251</v>
      </c>
      <c r="AB198">
        <v>0.52917665867306152</v>
      </c>
    </row>
    <row r="199" spans="1:28" hidden="1" x14ac:dyDescent="0.25">
      <c r="A199" t="s">
        <v>120</v>
      </c>
      <c r="B199">
        <v>410143</v>
      </c>
      <c r="C199" t="s">
        <v>205</v>
      </c>
      <c r="D199" t="s">
        <v>60</v>
      </c>
      <c r="F199">
        <v>4</v>
      </c>
      <c r="G199">
        <v>296</v>
      </c>
      <c r="H199">
        <v>472</v>
      </c>
      <c r="I199">
        <v>504</v>
      </c>
      <c r="J199">
        <v>431</v>
      </c>
      <c r="K199">
        <v>387</v>
      </c>
      <c r="L199" s="54">
        <f t="shared" si="25"/>
        <v>418</v>
      </c>
      <c r="M199">
        <v>0.7288</v>
      </c>
      <c r="N199">
        <v>2.6800000000000001E-2</v>
      </c>
      <c r="O199">
        <v>10</v>
      </c>
      <c r="P199">
        <v>67</v>
      </c>
      <c r="Q199">
        <v>16</v>
      </c>
      <c r="R199" s="54">
        <f t="shared" si="18"/>
        <v>108.77611940298507</v>
      </c>
      <c r="S199" s="54">
        <f t="shared" si="26"/>
        <v>0.26022995072484467</v>
      </c>
      <c r="T199" s="54">
        <f t="shared" si="19"/>
        <v>4.1875</v>
      </c>
      <c r="U199">
        <v>0.77439999999999998</v>
      </c>
      <c r="V199">
        <v>0.64319999999999999</v>
      </c>
      <c r="W199">
        <v>0.42309999999999998</v>
      </c>
      <c r="X199" s="54">
        <f t="shared" si="24"/>
        <v>1.2039800995024876</v>
      </c>
      <c r="Y199">
        <v>54.635847107438018</v>
      </c>
      <c r="Z199">
        <v>662</v>
      </c>
      <c r="AA199">
        <v>1251</v>
      </c>
      <c r="AB199">
        <v>0.52917665867306152</v>
      </c>
    </row>
    <row r="200" spans="1:28" hidden="1" x14ac:dyDescent="0.25">
      <c r="A200" t="s">
        <v>120</v>
      </c>
      <c r="B200">
        <v>410273</v>
      </c>
      <c r="C200" s="54" t="s">
        <v>205</v>
      </c>
      <c r="D200" t="s">
        <v>60</v>
      </c>
      <c r="F200">
        <v>1</v>
      </c>
      <c r="G200">
        <v>253</v>
      </c>
      <c r="H200">
        <v>337</v>
      </c>
      <c r="I200">
        <v>343</v>
      </c>
      <c r="J200">
        <v>211</v>
      </c>
      <c r="K200">
        <v>204</v>
      </c>
      <c r="L200" s="54">
        <f t="shared" si="25"/>
        <v>269.60000000000002</v>
      </c>
      <c r="M200">
        <v>0.2029</v>
      </c>
      <c r="N200">
        <v>8.9999999999999993E-3</v>
      </c>
      <c r="O200">
        <v>10</v>
      </c>
      <c r="P200">
        <v>31.31</v>
      </c>
      <c r="Q200">
        <v>9</v>
      </c>
      <c r="R200" s="54">
        <f t="shared" si="18"/>
        <v>64.803577131906749</v>
      </c>
      <c r="S200" s="54">
        <f t="shared" si="26"/>
        <v>0.24036935137947604</v>
      </c>
      <c r="T200" s="54">
        <f t="shared" si="19"/>
        <v>3.4788888888888887</v>
      </c>
      <c r="U200">
        <v>0.25180000000000002</v>
      </c>
      <c r="V200">
        <v>0.20469999999999999</v>
      </c>
      <c r="W200">
        <v>0.111</v>
      </c>
      <c r="X200" s="54">
        <f t="shared" si="24"/>
        <v>1.23009281875916</v>
      </c>
      <c r="Y200">
        <v>44.082605242255759</v>
      </c>
      <c r="Z200">
        <v>654</v>
      </c>
      <c r="AA200">
        <v>1280</v>
      </c>
      <c r="AB200">
        <v>0.51093750000000004</v>
      </c>
    </row>
    <row r="201" spans="1:28" hidden="1" x14ac:dyDescent="0.25">
      <c r="A201" t="s">
        <v>120</v>
      </c>
      <c r="B201">
        <v>410273</v>
      </c>
      <c r="C201" s="54" t="s">
        <v>205</v>
      </c>
      <c r="D201" t="s">
        <v>60</v>
      </c>
      <c r="F201">
        <v>2</v>
      </c>
      <c r="G201">
        <v>332</v>
      </c>
      <c r="H201">
        <v>282</v>
      </c>
      <c r="I201">
        <v>430</v>
      </c>
      <c r="J201">
        <v>401</v>
      </c>
      <c r="K201">
        <v>311</v>
      </c>
      <c r="L201" s="54">
        <f t="shared" si="25"/>
        <v>351.2</v>
      </c>
      <c r="M201">
        <v>0.38829999999999998</v>
      </c>
      <c r="N201">
        <v>1.6899999999999998E-2</v>
      </c>
      <c r="O201">
        <v>9</v>
      </c>
      <c r="P201">
        <v>44.64</v>
      </c>
      <c r="Q201">
        <v>9</v>
      </c>
      <c r="R201" s="54">
        <f t="shared" si="18"/>
        <v>86.984767025089596</v>
      </c>
      <c r="S201" s="54">
        <f t="shared" si="26"/>
        <v>0.24767872159763554</v>
      </c>
      <c r="T201" s="54">
        <f t="shared" si="19"/>
        <v>4.96</v>
      </c>
      <c r="U201">
        <v>0.2077</v>
      </c>
      <c r="V201">
        <v>0.16470000000000001</v>
      </c>
      <c r="W201">
        <v>6.59E-2</v>
      </c>
      <c r="X201" s="54">
        <f t="shared" si="24"/>
        <v>1.2610807528840315</v>
      </c>
      <c r="Y201">
        <v>31.728454501685121</v>
      </c>
      <c r="Z201">
        <v>654</v>
      </c>
      <c r="AA201">
        <v>1280</v>
      </c>
      <c r="AB201">
        <v>0.51093750000000004</v>
      </c>
    </row>
    <row r="202" spans="1:28" hidden="1" x14ac:dyDescent="0.25">
      <c r="A202" t="s">
        <v>120</v>
      </c>
      <c r="B202">
        <v>410273</v>
      </c>
      <c r="C202" s="54" t="s">
        <v>205</v>
      </c>
      <c r="D202" t="s">
        <v>60</v>
      </c>
      <c r="F202">
        <v>3</v>
      </c>
      <c r="G202">
        <v>354</v>
      </c>
      <c r="H202">
        <v>483</v>
      </c>
      <c r="I202">
        <v>310</v>
      </c>
      <c r="J202">
        <v>361</v>
      </c>
      <c r="K202">
        <v>351</v>
      </c>
      <c r="L202" s="54">
        <f t="shared" si="25"/>
        <v>371.8</v>
      </c>
      <c r="M202">
        <v>0.1966</v>
      </c>
      <c r="N202">
        <v>6.3E-3</v>
      </c>
      <c r="O202">
        <v>6</v>
      </c>
      <c r="P202">
        <v>28.49</v>
      </c>
      <c r="Q202">
        <v>7</v>
      </c>
      <c r="R202" s="54">
        <f t="shared" ref="R202:R265" si="27">M202/(P202/10000)</f>
        <v>69.006669006669</v>
      </c>
      <c r="S202" s="54">
        <f t="shared" si="26"/>
        <v>0.18560158420298278</v>
      </c>
      <c r="T202" s="54">
        <f t="shared" ref="T202:T265" si="28">P202/Q202</f>
        <v>4.0699999999999994</v>
      </c>
      <c r="U202">
        <v>0.29070000000000001</v>
      </c>
      <c r="V202">
        <v>0.24759999999999999</v>
      </c>
      <c r="W202">
        <v>0.11119999999999999</v>
      </c>
      <c r="X202" s="54">
        <f t="shared" si="24"/>
        <v>1.1740710823909533</v>
      </c>
      <c r="Y202">
        <v>38.252493980048158</v>
      </c>
      <c r="Z202">
        <v>654</v>
      </c>
      <c r="AA202">
        <v>1280</v>
      </c>
      <c r="AB202">
        <v>0.51093750000000004</v>
      </c>
    </row>
    <row r="203" spans="1:28" hidden="1" x14ac:dyDescent="0.25">
      <c r="A203" t="s">
        <v>120</v>
      </c>
      <c r="B203">
        <v>410273</v>
      </c>
      <c r="C203" s="54" t="s">
        <v>205</v>
      </c>
      <c r="D203" t="s">
        <v>60</v>
      </c>
      <c r="F203">
        <v>4</v>
      </c>
      <c r="G203">
        <v>198</v>
      </c>
      <c r="H203">
        <v>233</v>
      </c>
      <c r="I203">
        <v>168</v>
      </c>
      <c r="J203">
        <v>236</v>
      </c>
      <c r="K203">
        <v>153</v>
      </c>
      <c r="L203" s="54">
        <f t="shared" si="25"/>
        <v>197.6</v>
      </c>
      <c r="M203">
        <v>0.15029999999999999</v>
      </c>
      <c r="N203">
        <v>3.5999999999999999E-3</v>
      </c>
      <c r="O203">
        <v>6</v>
      </c>
      <c r="P203">
        <v>26.78</v>
      </c>
      <c r="Q203">
        <v>9</v>
      </c>
      <c r="R203" s="54">
        <f t="shared" si="27"/>
        <v>56.123973114264366</v>
      </c>
      <c r="S203" s="54">
        <f t="shared" si="26"/>
        <v>0.28402820401955653</v>
      </c>
      <c r="T203" s="54">
        <f t="shared" si="28"/>
        <v>2.9755555555555557</v>
      </c>
      <c r="U203">
        <v>0.15740000000000001</v>
      </c>
      <c r="V203">
        <v>0.1094</v>
      </c>
      <c r="W203">
        <v>7.4200000000000002E-2</v>
      </c>
      <c r="X203" s="54">
        <f t="shared" si="24"/>
        <v>1.4387568555758685</v>
      </c>
      <c r="Y203">
        <v>47.141041931385004</v>
      </c>
      <c r="Z203">
        <v>654</v>
      </c>
      <c r="AA203">
        <v>1280</v>
      </c>
      <c r="AB203">
        <v>0.51093750000000004</v>
      </c>
    </row>
    <row r="204" spans="1:28" hidden="1" x14ac:dyDescent="0.25">
      <c r="A204" t="s">
        <v>120</v>
      </c>
      <c r="B204">
        <v>410296</v>
      </c>
      <c r="C204" t="s">
        <v>205</v>
      </c>
      <c r="D204" t="s">
        <v>60</v>
      </c>
      <c r="F204">
        <v>1</v>
      </c>
      <c r="G204">
        <v>360</v>
      </c>
      <c r="H204">
        <v>320</v>
      </c>
      <c r="I204">
        <v>346</v>
      </c>
      <c r="J204">
        <v>335</v>
      </c>
      <c r="K204">
        <v>467</v>
      </c>
      <c r="L204" s="54">
        <f t="shared" si="25"/>
        <v>365.6</v>
      </c>
      <c r="M204">
        <v>0.46660000000000001</v>
      </c>
      <c r="N204">
        <v>3.0300000000000001E-2</v>
      </c>
      <c r="O204">
        <v>10</v>
      </c>
      <c r="P204">
        <v>63.21</v>
      </c>
      <c r="Q204">
        <v>11</v>
      </c>
      <c r="R204" s="54">
        <f t="shared" si="27"/>
        <v>73.817433950324315</v>
      </c>
      <c r="S204" s="54">
        <f t="shared" si="26"/>
        <v>0.20190764209607306</v>
      </c>
      <c r="T204" s="54">
        <f t="shared" si="28"/>
        <v>5.7463636363636361</v>
      </c>
      <c r="U204">
        <v>1.9563999999999999</v>
      </c>
      <c r="V204">
        <v>1.7150000000000001</v>
      </c>
      <c r="W204">
        <v>0.98240000000000005</v>
      </c>
      <c r="X204" s="54">
        <f t="shared" si="24"/>
        <v>1.1407580174927112</v>
      </c>
      <c r="Y204">
        <v>50.214680024534864</v>
      </c>
      <c r="Z204">
        <v>685</v>
      </c>
      <c r="AA204">
        <v>1253</v>
      </c>
      <c r="AB204">
        <v>0.54668794892258576</v>
      </c>
    </row>
    <row r="205" spans="1:28" hidden="1" x14ac:dyDescent="0.25">
      <c r="A205" t="s">
        <v>120</v>
      </c>
      <c r="B205">
        <v>410296</v>
      </c>
      <c r="C205" t="s">
        <v>205</v>
      </c>
      <c r="D205" t="s">
        <v>60</v>
      </c>
      <c r="F205">
        <v>2</v>
      </c>
      <c r="G205">
        <v>246</v>
      </c>
      <c r="H205">
        <v>301</v>
      </c>
      <c r="I205">
        <v>351</v>
      </c>
      <c r="J205">
        <v>292</v>
      </c>
      <c r="K205">
        <v>403</v>
      </c>
      <c r="L205" s="54">
        <f t="shared" si="25"/>
        <v>318.60000000000002</v>
      </c>
      <c r="M205">
        <v>0.36599999999999999</v>
      </c>
      <c r="N205">
        <v>1.7999999999999999E-2</v>
      </c>
      <c r="O205">
        <v>10</v>
      </c>
      <c r="P205">
        <v>57.78</v>
      </c>
      <c r="Q205">
        <v>15</v>
      </c>
      <c r="R205" s="54">
        <f t="shared" si="27"/>
        <v>63.343717549325021</v>
      </c>
      <c r="S205" s="54">
        <f t="shared" si="26"/>
        <v>0.19881895024897997</v>
      </c>
      <c r="T205" s="54">
        <f t="shared" si="28"/>
        <v>3.8519999999999999</v>
      </c>
      <c r="U205">
        <v>1.4127000000000001</v>
      </c>
      <c r="V205">
        <v>1.2575000000000001</v>
      </c>
      <c r="W205">
        <v>0.69589999999999996</v>
      </c>
      <c r="X205" s="54">
        <f t="shared" si="24"/>
        <v>1.1234194831013917</v>
      </c>
      <c r="Y205">
        <v>49.260281730020523</v>
      </c>
      <c r="Z205">
        <v>685</v>
      </c>
      <c r="AA205">
        <v>1253</v>
      </c>
      <c r="AB205">
        <v>0.54668794892258576</v>
      </c>
    </row>
    <row r="206" spans="1:28" hidden="1" x14ac:dyDescent="0.25">
      <c r="A206" t="s">
        <v>120</v>
      </c>
      <c r="B206">
        <v>410296</v>
      </c>
      <c r="C206" t="s">
        <v>205</v>
      </c>
      <c r="D206" t="s">
        <v>60</v>
      </c>
      <c r="F206">
        <v>3</v>
      </c>
      <c r="G206">
        <v>214</v>
      </c>
      <c r="H206">
        <v>346</v>
      </c>
      <c r="I206">
        <v>254</v>
      </c>
      <c r="J206">
        <v>300</v>
      </c>
      <c r="K206">
        <v>323</v>
      </c>
      <c r="L206" s="54">
        <f t="shared" si="25"/>
        <v>287.39999999999998</v>
      </c>
      <c r="M206">
        <v>0.2903</v>
      </c>
      <c r="N206">
        <v>2.2800000000000001E-2</v>
      </c>
      <c r="O206">
        <v>8</v>
      </c>
      <c r="P206">
        <v>51.13</v>
      </c>
      <c r="Q206">
        <v>8</v>
      </c>
      <c r="R206" s="54">
        <f t="shared" si="27"/>
        <v>56.776843340504591</v>
      </c>
      <c r="S206" s="54">
        <f t="shared" si="26"/>
        <v>0.19755338671017605</v>
      </c>
      <c r="T206" s="54">
        <f t="shared" si="28"/>
        <v>6.3912500000000003</v>
      </c>
      <c r="U206">
        <v>1.1697</v>
      </c>
      <c r="V206">
        <v>1.0871</v>
      </c>
      <c r="W206">
        <v>0.54849999999999999</v>
      </c>
      <c r="X206" s="54">
        <f t="shared" si="24"/>
        <v>1.0759819703799098</v>
      </c>
      <c r="Y206">
        <v>46.89236556381978</v>
      </c>
      <c r="Z206">
        <v>685</v>
      </c>
      <c r="AA206">
        <v>1253</v>
      </c>
      <c r="AB206">
        <v>0.54668794892258576</v>
      </c>
    </row>
    <row r="207" spans="1:28" hidden="1" x14ac:dyDescent="0.25">
      <c r="A207" t="s">
        <v>120</v>
      </c>
      <c r="B207">
        <v>410296</v>
      </c>
      <c r="C207" t="s">
        <v>205</v>
      </c>
      <c r="D207" t="s">
        <v>60</v>
      </c>
      <c r="F207">
        <v>4</v>
      </c>
      <c r="G207">
        <v>258</v>
      </c>
      <c r="H207">
        <v>333</v>
      </c>
      <c r="I207">
        <v>355</v>
      </c>
      <c r="J207">
        <v>200</v>
      </c>
      <c r="K207">
        <v>224</v>
      </c>
      <c r="L207" s="54">
        <f t="shared" si="25"/>
        <v>274</v>
      </c>
      <c r="M207">
        <v>0.36149999999999999</v>
      </c>
      <c r="N207">
        <v>3.2199999999999999E-2</v>
      </c>
      <c r="O207">
        <v>8</v>
      </c>
      <c r="P207">
        <v>67.48</v>
      </c>
      <c r="Q207">
        <v>8</v>
      </c>
      <c r="R207" s="54">
        <f t="shared" si="27"/>
        <v>53.571428571428562</v>
      </c>
      <c r="S207" s="54">
        <f t="shared" si="26"/>
        <v>0.1955161626694473</v>
      </c>
      <c r="T207" s="54">
        <f t="shared" si="28"/>
        <v>8.4350000000000005</v>
      </c>
      <c r="U207">
        <v>0.70709999999999995</v>
      </c>
      <c r="V207">
        <v>0.61499999999999999</v>
      </c>
      <c r="W207">
        <v>0.33450000000000002</v>
      </c>
      <c r="X207" s="54">
        <f t="shared" si="24"/>
        <v>1.1497560975609755</v>
      </c>
      <c r="Y207">
        <v>47.305897327110742</v>
      </c>
      <c r="Z207">
        <v>685</v>
      </c>
      <c r="AA207">
        <v>1253</v>
      </c>
      <c r="AB207">
        <v>0.54668794892258576</v>
      </c>
    </row>
    <row r="208" spans="1:28" hidden="1" x14ac:dyDescent="0.25">
      <c r="A208" t="s">
        <v>26</v>
      </c>
      <c r="B208">
        <v>110158</v>
      </c>
      <c r="C208" t="s">
        <v>43</v>
      </c>
      <c r="D208" t="s">
        <v>44</v>
      </c>
      <c r="F208">
        <v>1</v>
      </c>
      <c r="G208">
        <v>128</v>
      </c>
      <c r="H208">
        <v>115</v>
      </c>
      <c r="I208">
        <v>163</v>
      </c>
      <c r="J208">
        <v>115</v>
      </c>
      <c r="K208">
        <v>138</v>
      </c>
      <c r="L208" s="54">
        <f t="shared" si="25"/>
        <v>131.80000000000001</v>
      </c>
      <c r="M208">
        <v>0.2155</v>
      </c>
      <c r="P208">
        <v>30.53</v>
      </c>
      <c r="Q208">
        <v>36</v>
      </c>
      <c r="R208" s="54">
        <f t="shared" si="27"/>
        <v>70.586308548968219</v>
      </c>
      <c r="S208" s="54">
        <f t="shared" si="26"/>
        <v>0.53555621053845381</v>
      </c>
      <c r="T208" s="54">
        <f t="shared" si="28"/>
        <v>0.84805555555555556</v>
      </c>
      <c r="U208">
        <v>1.1369</v>
      </c>
      <c r="V208">
        <v>0.87880000000000003</v>
      </c>
      <c r="W208">
        <v>0.65329999999999999</v>
      </c>
      <c r="X208" s="54">
        <f t="shared" si="24"/>
        <v>1.2936959490213928</v>
      </c>
      <c r="Y208">
        <v>57.463277333098773</v>
      </c>
      <c r="Z208">
        <v>748</v>
      </c>
      <c r="AA208">
        <v>1139</v>
      </c>
      <c r="AB208">
        <v>0.65671641791044777</v>
      </c>
    </row>
    <row r="209" spans="1:28" hidden="1" x14ac:dyDescent="0.25">
      <c r="A209" t="s">
        <v>26</v>
      </c>
      <c r="B209">
        <v>110158</v>
      </c>
      <c r="C209" t="s">
        <v>43</v>
      </c>
      <c r="D209" t="s">
        <v>44</v>
      </c>
      <c r="F209">
        <v>2</v>
      </c>
      <c r="G209">
        <v>139</v>
      </c>
      <c r="H209">
        <v>120</v>
      </c>
      <c r="I209">
        <v>165</v>
      </c>
      <c r="J209">
        <v>1785</v>
      </c>
      <c r="K209">
        <v>147</v>
      </c>
      <c r="L209" s="54">
        <f t="shared" si="25"/>
        <v>471.2</v>
      </c>
      <c r="M209">
        <v>0.28949999999999998</v>
      </c>
      <c r="P209">
        <v>39.869999999999997</v>
      </c>
      <c r="Q209">
        <v>45</v>
      </c>
      <c r="R209" s="54">
        <f t="shared" si="27"/>
        <v>72.610985703536485</v>
      </c>
      <c r="S209" s="54">
        <f t="shared" si="26"/>
        <v>0.15409801719765809</v>
      </c>
      <c r="T209" s="54">
        <f t="shared" si="28"/>
        <v>0.8859999999999999</v>
      </c>
      <c r="U209">
        <v>0.50060000000000004</v>
      </c>
      <c r="V209">
        <v>0.40529999999999999</v>
      </c>
      <c r="W209">
        <v>0.31680000000000003</v>
      </c>
      <c r="X209" s="54">
        <f t="shared" si="24"/>
        <v>1.2351344682950902</v>
      </c>
      <c r="Y209">
        <v>63.284059129045147</v>
      </c>
      <c r="Z209">
        <v>748</v>
      </c>
      <c r="AA209">
        <v>1139</v>
      </c>
      <c r="AB209">
        <v>0.65671641791044777</v>
      </c>
    </row>
    <row r="210" spans="1:28" hidden="1" x14ac:dyDescent="0.25">
      <c r="A210" t="s">
        <v>26</v>
      </c>
      <c r="B210">
        <v>110158</v>
      </c>
      <c r="C210" t="s">
        <v>43</v>
      </c>
      <c r="D210" t="s">
        <v>44</v>
      </c>
      <c r="F210">
        <v>3</v>
      </c>
      <c r="G210">
        <v>220</v>
      </c>
      <c r="H210">
        <v>183</v>
      </c>
      <c r="I210">
        <v>192</v>
      </c>
      <c r="J210">
        <v>175</v>
      </c>
      <c r="K210">
        <v>147</v>
      </c>
      <c r="L210" s="54">
        <f t="shared" si="25"/>
        <v>183.4</v>
      </c>
      <c r="M210">
        <v>0.28949999999999998</v>
      </c>
      <c r="P210">
        <v>26.06</v>
      </c>
      <c r="Q210">
        <v>19</v>
      </c>
      <c r="R210" s="54">
        <f t="shared" si="27"/>
        <v>111.08979278587874</v>
      </c>
      <c r="S210" s="54">
        <f t="shared" si="26"/>
        <v>0.60572406099170528</v>
      </c>
      <c r="T210" s="54">
        <f t="shared" si="28"/>
        <v>1.371578947368421</v>
      </c>
      <c r="U210">
        <v>1.4262999999999999</v>
      </c>
      <c r="V210">
        <v>1.2390000000000001</v>
      </c>
      <c r="W210">
        <v>0.81930000000000003</v>
      </c>
      <c r="X210" s="54">
        <f t="shared" si="24"/>
        <v>1.1511702986279255</v>
      </c>
      <c r="Y210">
        <v>57.442333309962848</v>
      </c>
      <c r="Z210">
        <v>748</v>
      </c>
      <c r="AA210">
        <v>1139</v>
      </c>
      <c r="AB210">
        <v>0.65671641791044777</v>
      </c>
    </row>
    <row r="211" spans="1:28" hidden="1" x14ac:dyDescent="0.25">
      <c r="A211" t="s">
        <v>26</v>
      </c>
      <c r="B211">
        <v>110158</v>
      </c>
      <c r="C211" t="s">
        <v>43</v>
      </c>
      <c r="D211" t="s">
        <v>44</v>
      </c>
      <c r="F211">
        <v>4</v>
      </c>
      <c r="G211">
        <v>180</v>
      </c>
      <c r="H211">
        <v>102</v>
      </c>
      <c r="I211">
        <v>142</v>
      </c>
      <c r="J211">
        <v>136</v>
      </c>
      <c r="K211">
        <v>153</v>
      </c>
      <c r="L211" s="54">
        <f t="shared" si="25"/>
        <v>142.6</v>
      </c>
      <c r="M211">
        <v>0.1774</v>
      </c>
      <c r="P211">
        <v>24.57</v>
      </c>
      <c r="Q211">
        <v>28</v>
      </c>
      <c r="R211" s="54">
        <f t="shared" si="27"/>
        <v>72.201872201872206</v>
      </c>
      <c r="S211" s="54">
        <f t="shared" si="26"/>
        <v>0.50632448949419506</v>
      </c>
      <c r="T211" s="54">
        <f t="shared" si="28"/>
        <v>0.87750000000000006</v>
      </c>
      <c r="U211">
        <v>0.85470000000000002</v>
      </c>
      <c r="V211">
        <v>0.70860000000000001</v>
      </c>
      <c r="W211">
        <v>0.4884</v>
      </c>
      <c r="X211" s="54">
        <f t="shared" si="24"/>
        <v>1.2061812023708722</v>
      </c>
      <c r="Y211">
        <v>57.142857142857139</v>
      </c>
      <c r="Z211">
        <v>748</v>
      </c>
      <c r="AA211">
        <v>1139</v>
      </c>
      <c r="AB211">
        <v>0.65671641791044777</v>
      </c>
    </row>
    <row r="212" spans="1:28" hidden="1" x14ac:dyDescent="0.25">
      <c r="A212" t="s">
        <v>69</v>
      </c>
      <c r="B212">
        <v>320580</v>
      </c>
      <c r="C212" t="s">
        <v>43</v>
      </c>
      <c r="D212" t="s">
        <v>44</v>
      </c>
      <c r="F212">
        <v>1</v>
      </c>
      <c r="G212">
        <v>155</v>
      </c>
      <c r="H212">
        <v>196</v>
      </c>
      <c r="I212">
        <v>162</v>
      </c>
      <c r="J212">
        <v>178</v>
      </c>
      <c r="K212">
        <v>298</v>
      </c>
      <c r="L212" s="54">
        <f t="shared" si="25"/>
        <v>197.8</v>
      </c>
      <c r="M212">
        <v>0.62280000000000002</v>
      </c>
      <c r="N212">
        <v>3.1399999999999997E-2</v>
      </c>
      <c r="O212">
        <v>10</v>
      </c>
      <c r="P212">
        <v>70.099999999999994</v>
      </c>
      <c r="Q212">
        <v>17</v>
      </c>
      <c r="R212" s="54">
        <f t="shared" si="27"/>
        <v>88.844507845934388</v>
      </c>
      <c r="S212" s="54">
        <f t="shared" si="26"/>
        <v>0.4491633359248452</v>
      </c>
      <c r="T212" s="54">
        <f t="shared" si="28"/>
        <v>4.1235294117647054</v>
      </c>
      <c r="U212">
        <v>0.69259999999999999</v>
      </c>
      <c r="V212">
        <v>0.58169999999999999</v>
      </c>
      <c r="W212">
        <v>0.42720000000000002</v>
      </c>
      <c r="X212" s="54">
        <f t="shared" si="24"/>
        <v>1.1906481003953928</v>
      </c>
      <c r="Y212">
        <v>61.680623736644534</v>
      </c>
      <c r="Z212">
        <v>1470</v>
      </c>
      <c r="AA212">
        <v>992</v>
      </c>
      <c r="AB212">
        <v>1.4818548387096775</v>
      </c>
    </row>
    <row r="213" spans="1:28" hidden="1" x14ac:dyDescent="0.25">
      <c r="A213" t="s">
        <v>69</v>
      </c>
      <c r="B213">
        <v>320580</v>
      </c>
      <c r="C213" t="s">
        <v>43</v>
      </c>
      <c r="D213" t="s">
        <v>44</v>
      </c>
      <c r="F213">
        <v>2</v>
      </c>
      <c r="G213">
        <v>293</v>
      </c>
      <c r="H213">
        <v>295</v>
      </c>
      <c r="I213">
        <v>242</v>
      </c>
      <c r="J213">
        <v>222</v>
      </c>
      <c r="K213">
        <v>246</v>
      </c>
      <c r="L213" s="54">
        <f t="shared" si="25"/>
        <v>259.60000000000002</v>
      </c>
      <c r="M213">
        <v>0.58299999999999996</v>
      </c>
      <c r="N213">
        <v>3.2899999999999999E-2</v>
      </c>
      <c r="O213">
        <v>10</v>
      </c>
      <c r="P213">
        <v>42.14</v>
      </c>
      <c r="Q213">
        <v>12</v>
      </c>
      <c r="R213" s="54">
        <f t="shared" si="27"/>
        <v>138.3483626008543</v>
      </c>
      <c r="S213" s="54">
        <f t="shared" si="26"/>
        <v>0.53292897766122604</v>
      </c>
      <c r="T213" s="54">
        <f t="shared" si="28"/>
        <v>3.5116666666666667</v>
      </c>
      <c r="U213">
        <v>0.89400000000000002</v>
      </c>
      <c r="V213">
        <v>0.75209999999999999</v>
      </c>
      <c r="W213">
        <v>0.55720000000000003</v>
      </c>
      <c r="X213" s="54">
        <f t="shared" si="24"/>
        <v>1.1886717191862786</v>
      </c>
      <c r="Y213">
        <v>62.326621923937367</v>
      </c>
      <c r="Z213">
        <v>1470</v>
      </c>
      <c r="AA213">
        <v>992</v>
      </c>
      <c r="AB213">
        <v>1.4818548387096775</v>
      </c>
    </row>
    <row r="214" spans="1:28" hidden="1" x14ac:dyDescent="0.25">
      <c r="A214" t="s">
        <v>69</v>
      </c>
      <c r="B214">
        <v>320580</v>
      </c>
      <c r="C214" t="s">
        <v>43</v>
      </c>
      <c r="D214" t="s">
        <v>44</v>
      </c>
      <c r="F214">
        <v>3</v>
      </c>
      <c r="G214">
        <v>227</v>
      </c>
      <c r="H214">
        <v>221</v>
      </c>
      <c r="I214">
        <v>217</v>
      </c>
      <c r="J214">
        <v>185</v>
      </c>
      <c r="K214">
        <v>272</v>
      </c>
      <c r="L214" s="54">
        <f t="shared" si="25"/>
        <v>224.4</v>
      </c>
      <c r="M214">
        <v>0.37559999999999999</v>
      </c>
      <c r="N214">
        <v>3.3700000000000001E-2</v>
      </c>
      <c r="O214">
        <v>9</v>
      </c>
      <c r="P214">
        <v>41.57</v>
      </c>
      <c r="Q214">
        <v>11</v>
      </c>
      <c r="R214" s="54">
        <f t="shared" si="27"/>
        <v>90.353620399326431</v>
      </c>
      <c r="S214" s="54">
        <f t="shared" si="26"/>
        <v>0.40264536719842436</v>
      </c>
      <c r="T214" s="54">
        <f t="shared" si="28"/>
        <v>3.7790909090909093</v>
      </c>
      <c r="U214">
        <v>0.96419999999999995</v>
      </c>
      <c r="V214">
        <v>0.78900000000000003</v>
      </c>
      <c r="W214">
        <v>0.59030000000000005</v>
      </c>
      <c r="X214" s="54">
        <f t="shared" si="24"/>
        <v>1.2220532319391635</v>
      </c>
      <c r="Y214">
        <v>61.221738228583291</v>
      </c>
      <c r="Z214">
        <v>1470</v>
      </c>
      <c r="AA214">
        <v>992</v>
      </c>
      <c r="AB214">
        <v>1.4818548387096775</v>
      </c>
    </row>
    <row r="215" spans="1:28" hidden="1" x14ac:dyDescent="0.25">
      <c r="A215" t="s">
        <v>69</v>
      </c>
      <c r="B215">
        <v>320580</v>
      </c>
      <c r="C215" t="s">
        <v>43</v>
      </c>
      <c r="D215" t="s">
        <v>44</v>
      </c>
      <c r="F215">
        <v>4</v>
      </c>
      <c r="G215">
        <v>184</v>
      </c>
      <c r="H215">
        <v>220</v>
      </c>
      <c r="I215">
        <v>172</v>
      </c>
      <c r="J215">
        <v>210</v>
      </c>
      <c r="K215">
        <v>171</v>
      </c>
      <c r="L215" s="54">
        <f t="shared" si="25"/>
        <v>191.4</v>
      </c>
      <c r="M215">
        <v>0.19980000000000001</v>
      </c>
      <c r="N215">
        <v>1.21E-2</v>
      </c>
      <c r="O215">
        <v>10</v>
      </c>
      <c r="P215">
        <v>24.85</v>
      </c>
      <c r="Q215">
        <v>15</v>
      </c>
      <c r="R215" s="54">
        <f t="shared" si="27"/>
        <v>80.402414486921529</v>
      </c>
      <c r="S215" s="54">
        <f t="shared" si="26"/>
        <v>0.42007531079896304</v>
      </c>
      <c r="T215" s="54">
        <f t="shared" si="28"/>
        <v>1.6566666666666667</v>
      </c>
      <c r="U215">
        <v>1.2519</v>
      </c>
      <c r="V215">
        <v>1.1080000000000001</v>
      </c>
      <c r="W215">
        <v>0.75890000000000002</v>
      </c>
      <c r="X215" s="54">
        <f t="shared" si="24"/>
        <v>1.1298736462093861</v>
      </c>
      <c r="Y215">
        <v>60.619857816119506</v>
      </c>
      <c r="Z215">
        <v>1470</v>
      </c>
      <c r="AA215">
        <v>992</v>
      </c>
      <c r="AB215">
        <v>1.4818548387096775</v>
      </c>
    </row>
    <row r="216" spans="1:28" hidden="1" x14ac:dyDescent="0.25">
      <c r="A216" t="s">
        <v>69</v>
      </c>
      <c r="B216">
        <v>272850</v>
      </c>
      <c r="C216" t="s">
        <v>309</v>
      </c>
      <c r="D216" t="s">
        <v>73</v>
      </c>
      <c r="F216">
        <v>1</v>
      </c>
      <c r="G216">
        <v>1012</v>
      </c>
      <c r="H216">
        <v>867</v>
      </c>
      <c r="I216">
        <v>760</v>
      </c>
      <c r="J216">
        <v>942</v>
      </c>
      <c r="K216">
        <v>874</v>
      </c>
      <c r="L216" s="54">
        <f t="shared" si="25"/>
        <v>891</v>
      </c>
      <c r="M216">
        <v>0.6855</v>
      </c>
      <c r="P216">
        <v>29.84</v>
      </c>
      <c r="Q216">
        <v>144</v>
      </c>
      <c r="R216" s="54">
        <f t="shared" si="27"/>
        <v>229.72520107238606</v>
      </c>
      <c r="S216" s="54">
        <f t="shared" si="26"/>
        <v>0.25782850849874978</v>
      </c>
      <c r="T216" s="54">
        <f t="shared" si="28"/>
        <v>0.20722222222222222</v>
      </c>
      <c r="U216">
        <v>0.58699999999999997</v>
      </c>
      <c r="V216">
        <v>0.5161</v>
      </c>
      <c r="W216">
        <v>0.28170000000000001</v>
      </c>
      <c r="X216" s="54">
        <f t="shared" si="24"/>
        <v>1.1373764774268551</v>
      </c>
      <c r="Y216">
        <v>47.989778534923346</v>
      </c>
      <c r="Z216">
        <v>1582</v>
      </c>
      <c r="AA216">
        <v>978</v>
      </c>
      <c r="AB216">
        <v>1.6175869120654396</v>
      </c>
    </row>
    <row r="217" spans="1:28" hidden="1" x14ac:dyDescent="0.25">
      <c r="A217" t="s">
        <v>69</v>
      </c>
      <c r="B217">
        <v>272850</v>
      </c>
      <c r="C217" t="s">
        <v>309</v>
      </c>
      <c r="D217" t="s">
        <v>73</v>
      </c>
      <c r="F217">
        <v>2</v>
      </c>
      <c r="G217">
        <v>895</v>
      </c>
      <c r="H217">
        <v>974</v>
      </c>
      <c r="I217">
        <v>801</v>
      </c>
      <c r="J217">
        <v>824</v>
      </c>
      <c r="K217">
        <v>975</v>
      </c>
      <c r="L217" s="54">
        <f t="shared" si="25"/>
        <v>893.8</v>
      </c>
      <c r="M217">
        <v>0.92759999999999998</v>
      </c>
      <c r="P217">
        <v>33.56</v>
      </c>
      <c r="Q217">
        <v>138</v>
      </c>
      <c r="R217" s="54">
        <f t="shared" si="27"/>
        <v>276.40047675804527</v>
      </c>
      <c r="S217" s="54">
        <f t="shared" si="26"/>
        <v>0.30924197444399787</v>
      </c>
      <c r="T217" s="54">
        <f t="shared" si="28"/>
        <v>0.24318840579710146</v>
      </c>
      <c r="U217">
        <v>1.3475999999999999</v>
      </c>
      <c r="V217">
        <v>1.1973</v>
      </c>
      <c r="W217">
        <v>0.64090000000000003</v>
      </c>
      <c r="X217" s="54">
        <f t="shared" si="24"/>
        <v>1.125532448008018</v>
      </c>
      <c r="Y217">
        <v>47.558622736717133</v>
      </c>
      <c r="Z217">
        <v>1582</v>
      </c>
      <c r="AA217">
        <v>978</v>
      </c>
      <c r="AB217">
        <v>1.6175869120654396</v>
      </c>
    </row>
    <row r="218" spans="1:28" hidden="1" x14ac:dyDescent="0.25">
      <c r="A218" t="s">
        <v>69</v>
      </c>
      <c r="B218">
        <v>272850</v>
      </c>
      <c r="C218" t="s">
        <v>309</v>
      </c>
      <c r="D218" t="s">
        <v>73</v>
      </c>
      <c r="F218">
        <v>3</v>
      </c>
      <c r="G218">
        <v>1026</v>
      </c>
      <c r="H218">
        <v>1156</v>
      </c>
      <c r="I218">
        <v>966</v>
      </c>
      <c r="J218">
        <v>996</v>
      </c>
      <c r="K218">
        <v>1091</v>
      </c>
      <c r="L218" s="54">
        <f t="shared" si="25"/>
        <v>1047</v>
      </c>
      <c r="M218">
        <v>0.86450000000000005</v>
      </c>
      <c r="P218">
        <v>29.76</v>
      </c>
      <c r="Q218">
        <v>151</v>
      </c>
      <c r="R218" s="54">
        <f t="shared" si="27"/>
        <v>290.49059139784947</v>
      </c>
      <c r="S218" s="54">
        <f t="shared" si="26"/>
        <v>0.27745042158342836</v>
      </c>
      <c r="T218" s="54">
        <f t="shared" si="28"/>
        <v>0.19708609271523181</v>
      </c>
      <c r="U218">
        <v>0.85880000000000001</v>
      </c>
      <c r="V218">
        <v>0.81940000000000002</v>
      </c>
      <c r="W218">
        <v>0.39560000000000001</v>
      </c>
      <c r="X218" s="54">
        <f t="shared" si="24"/>
        <v>1.0480839638760069</v>
      </c>
      <c r="Y218">
        <v>46.064275733581745</v>
      </c>
      <c r="Z218">
        <v>1582</v>
      </c>
      <c r="AA218">
        <v>978</v>
      </c>
      <c r="AB218">
        <v>1.6175869120654396</v>
      </c>
    </row>
    <row r="219" spans="1:28" hidden="1" x14ac:dyDescent="0.25">
      <c r="A219" t="s">
        <v>69</v>
      </c>
      <c r="B219">
        <v>272850</v>
      </c>
      <c r="C219" t="s">
        <v>309</v>
      </c>
      <c r="D219" t="s">
        <v>73</v>
      </c>
      <c r="F219">
        <v>4</v>
      </c>
      <c r="G219">
        <v>913</v>
      </c>
      <c r="H219">
        <v>1089</v>
      </c>
      <c r="I219">
        <v>991</v>
      </c>
      <c r="J219">
        <v>861</v>
      </c>
      <c r="K219">
        <v>1000</v>
      </c>
      <c r="L219" s="54">
        <f t="shared" si="25"/>
        <v>970.8</v>
      </c>
      <c r="M219">
        <v>1.0237000000000001</v>
      </c>
      <c r="P219">
        <v>31.97</v>
      </c>
      <c r="Q219">
        <v>175</v>
      </c>
      <c r="R219" s="54">
        <f t="shared" si="27"/>
        <v>320.20644354081958</v>
      </c>
      <c r="S219" s="54">
        <f t="shared" si="26"/>
        <v>0.32983770451258715</v>
      </c>
      <c r="T219" s="54">
        <f t="shared" si="28"/>
        <v>0.18268571428571428</v>
      </c>
      <c r="U219">
        <v>0.73529999999999995</v>
      </c>
      <c r="V219">
        <v>0.67300000000000004</v>
      </c>
      <c r="W219">
        <v>0.3342</v>
      </c>
      <c r="X219" s="54">
        <f t="shared" si="24"/>
        <v>1.0925705794947993</v>
      </c>
      <c r="Y219">
        <v>45.450836393308855</v>
      </c>
      <c r="Z219">
        <v>1582</v>
      </c>
      <c r="AA219">
        <v>978</v>
      </c>
      <c r="AB219">
        <v>1.6175869120654396</v>
      </c>
    </row>
    <row r="220" spans="1:28" hidden="1" x14ac:dyDescent="0.25">
      <c r="A220" t="s">
        <v>69</v>
      </c>
      <c r="B220">
        <v>320580</v>
      </c>
      <c r="C220" t="s">
        <v>309</v>
      </c>
      <c r="D220" t="s">
        <v>73</v>
      </c>
      <c r="F220">
        <v>1</v>
      </c>
      <c r="G220">
        <v>1059</v>
      </c>
      <c r="H220">
        <v>846</v>
      </c>
      <c r="I220">
        <v>1185</v>
      </c>
      <c r="J220">
        <v>1047</v>
      </c>
      <c r="K220">
        <v>1199</v>
      </c>
      <c r="L220" s="54">
        <f t="shared" si="25"/>
        <v>1067.2</v>
      </c>
      <c r="M220">
        <v>1.254</v>
      </c>
      <c r="P220">
        <v>36.880000000000003</v>
      </c>
      <c r="Q220">
        <v>94</v>
      </c>
      <c r="R220" s="54">
        <f t="shared" si="27"/>
        <v>340.02169197396961</v>
      </c>
      <c r="S220" s="54">
        <f t="shared" si="26"/>
        <v>0.31861103071024138</v>
      </c>
      <c r="T220" s="54">
        <f t="shared" si="28"/>
        <v>0.39234042553191489</v>
      </c>
      <c r="U220">
        <v>0.74839999999999995</v>
      </c>
      <c r="V220">
        <v>0.65690000000000004</v>
      </c>
      <c r="W220">
        <v>0.43859999999999999</v>
      </c>
      <c r="X220" s="54">
        <f t="shared" si="24"/>
        <v>1.1392906073983862</v>
      </c>
      <c r="Y220">
        <v>58.605024051309464</v>
      </c>
      <c r="Z220">
        <v>1470</v>
      </c>
      <c r="AA220">
        <v>992</v>
      </c>
      <c r="AB220">
        <v>1.4818548387096775</v>
      </c>
    </row>
    <row r="221" spans="1:28" hidden="1" x14ac:dyDescent="0.25">
      <c r="A221" t="s">
        <v>69</v>
      </c>
      <c r="B221">
        <v>320580</v>
      </c>
      <c r="C221" t="s">
        <v>309</v>
      </c>
      <c r="D221" t="s">
        <v>73</v>
      </c>
      <c r="F221">
        <v>2</v>
      </c>
      <c r="G221">
        <v>810</v>
      </c>
      <c r="H221">
        <v>779</v>
      </c>
      <c r="I221">
        <v>740</v>
      </c>
      <c r="J221">
        <v>796</v>
      </c>
      <c r="K221">
        <v>822</v>
      </c>
      <c r="L221" s="54">
        <f t="shared" si="25"/>
        <v>789.4</v>
      </c>
      <c r="M221">
        <v>0.77059999999999995</v>
      </c>
      <c r="P221">
        <v>31.78</v>
      </c>
      <c r="Q221">
        <v>194</v>
      </c>
      <c r="R221" s="54">
        <f t="shared" si="27"/>
        <v>242.47954688483318</v>
      </c>
      <c r="S221" s="54">
        <f t="shared" si="26"/>
        <v>0.30716942853411855</v>
      </c>
      <c r="T221" s="54">
        <f t="shared" si="28"/>
        <v>0.16381443298969073</v>
      </c>
      <c r="U221">
        <v>0.61529999999999996</v>
      </c>
      <c r="V221">
        <v>0.57730000000000004</v>
      </c>
      <c r="W221">
        <v>0.35370000000000001</v>
      </c>
      <c r="X221" s="54">
        <f t="shared" si="24"/>
        <v>1.065823661874242</v>
      </c>
      <c r="Y221">
        <v>57.48415407118479</v>
      </c>
      <c r="Z221">
        <v>1470</v>
      </c>
      <c r="AA221">
        <v>992</v>
      </c>
      <c r="AB221">
        <v>1.4818548387096775</v>
      </c>
    </row>
    <row r="222" spans="1:28" hidden="1" x14ac:dyDescent="0.25">
      <c r="A222" t="s">
        <v>69</v>
      </c>
      <c r="B222">
        <v>320580</v>
      </c>
      <c r="C222" t="s">
        <v>309</v>
      </c>
      <c r="D222" t="s">
        <v>73</v>
      </c>
      <c r="F222">
        <v>3</v>
      </c>
      <c r="G222">
        <v>879</v>
      </c>
      <c r="H222">
        <v>1193</v>
      </c>
      <c r="I222">
        <v>1303</v>
      </c>
      <c r="J222">
        <v>869</v>
      </c>
      <c r="K222">
        <v>869</v>
      </c>
      <c r="L222" s="54">
        <f t="shared" si="25"/>
        <v>1022.6</v>
      </c>
      <c r="M222">
        <v>1.2174</v>
      </c>
      <c r="P222">
        <v>37.090000000000003</v>
      </c>
      <c r="Q222">
        <v>219</v>
      </c>
      <c r="R222" s="54">
        <f t="shared" si="27"/>
        <v>328.22863305473169</v>
      </c>
      <c r="S222" s="54">
        <f t="shared" si="26"/>
        <v>0.32097460693793434</v>
      </c>
      <c r="T222" s="54">
        <f t="shared" si="28"/>
        <v>0.16936073059360732</v>
      </c>
      <c r="U222">
        <v>0.40610000000000002</v>
      </c>
      <c r="V222">
        <v>0.38650000000000001</v>
      </c>
      <c r="W222">
        <v>0.22939999999999999</v>
      </c>
      <c r="X222" s="54">
        <f t="shared" si="24"/>
        <v>1.0507115135834411</v>
      </c>
      <c r="Y222">
        <v>56.488549618320604</v>
      </c>
      <c r="Z222">
        <v>1470</v>
      </c>
      <c r="AA222">
        <v>992</v>
      </c>
      <c r="AB222">
        <v>1.4818548387096775</v>
      </c>
    </row>
    <row r="223" spans="1:28" hidden="1" x14ac:dyDescent="0.25">
      <c r="A223" t="s">
        <v>69</v>
      </c>
      <c r="B223">
        <v>320580</v>
      </c>
      <c r="C223" t="s">
        <v>309</v>
      </c>
      <c r="D223" t="s">
        <v>73</v>
      </c>
      <c r="F223">
        <v>4</v>
      </c>
      <c r="G223">
        <v>892</v>
      </c>
      <c r="H223">
        <v>944</v>
      </c>
      <c r="I223">
        <v>1275</v>
      </c>
      <c r="J223">
        <v>812</v>
      </c>
      <c r="K223">
        <v>1020</v>
      </c>
      <c r="L223" s="54">
        <f t="shared" si="25"/>
        <v>988.6</v>
      </c>
      <c r="M223">
        <v>0.63460000000000005</v>
      </c>
      <c r="P223">
        <v>25.94</v>
      </c>
      <c r="Q223">
        <v>149</v>
      </c>
      <c r="R223" s="54">
        <f t="shared" si="27"/>
        <v>244.64148033924442</v>
      </c>
      <c r="S223" s="54">
        <f t="shared" si="26"/>
        <v>0.24746255344855797</v>
      </c>
      <c r="T223" s="54">
        <f t="shared" si="28"/>
        <v>0.17409395973154362</v>
      </c>
      <c r="U223">
        <v>0.81769999999999998</v>
      </c>
      <c r="V223">
        <v>0.76670000000000005</v>
      </c>
      <c r="W223">
        <v>0.42580000000000001</v>
      </c>
      <c r="X223" s="54">
        <f t="shared" si="24"/>
        <v>1.0665188470066518</v>
      </c>
      <c r="Y223">
        <v>52.072887367005016</v>
      </c>
      <c r="Z223">
        <v>1470</v>
      </c>
      <c r="AA223">
        <v>992</v>
      </c>
      <c r="AB223">
        <v>1.4818548387096775</v>
      </c>
    </row>
    <row r="224" spans="1:28" hidden="1" x14ac:dyDescent="0.25">
      <c r="A224" t="s">
        <v>131</v>
      </c>
      <c r="B224">
        <v>450101</v>
      </c>
      <c r="C224" t="s">
        <v>309</v>
      </c>
      <c r="D224" t="s">
        <v>73</v>
      </c>
      <c r="F224">
        <v>1</v>
      </c>
      <c r="G224">
        <v>948</v>
      </c>
      <c r="H224">
        <v>914</v>
      </c>
      <c r="I224">
        <v>1542</v>
      </c>
      <c r="J224">
        <v>1035</v>
      </c>
      <c r="K224">
        <v>976</v>
      </c>
      <c r="L224" s="54">
        <f t="shared" si="25"/>
        <v>1083</v>
      </c>
      <c r="M224">
        <v>1.4638</v>
      </c>
      <c r="P224">
        <v>43.98</v>
      </c>
      <c r="Q224">
        <v>192</v>
      </c>
      <c r="R224" s="54">
        <f t="shared" si="27"/>
        <v>332.83310595725328</v>
      </c>
      <c r="S224" s="54">
        <f t="shared" si="26"/>
        <v>0.30732512092082481</v>
      </c>
      <c r="T224" s="54">
        <f t="shared" si="28"/>
        <v>0.22906249999999997</v>
      </c>
      <c r="U224">
        <v>2.0844</v>
      </c>
      <c r="V224">
        <v>1.7827</v>
      </c>
      <c r="W224">
        <v>1.2078</v>
      </c>
      <c r="X224" s="54">
        <f t="shared" si="24"/>
        <v>1.1692376731923488</v>
      </c>
      <c r="Y224">
        <v>57.944732297063908</v>
      </c>
      <c r="Z224">
        <v>360</v>
      </c>
      <c r="AA224">
        <v>1127</v>
      </c>
      <c r="AB224">
        <v>0.31943212067435672</v>
      </c>
    </row>
    <row r="225" spans="1:28" hidden="1" x14ac:dyDescent="0.25">
      <c r="A225" t="s">
        <v>131</v>
      </c>
      <c r="B225">
        <v>450101</v>
      </c>
      <c r="C225" t="s">
        <v>309</v>
      </c>
      <c r="D225" t="s">
        <v>73</v>
      </c>
      <c r="F225">
        <v>2</v>
      </c>
      <c r="G225">
        <v>1309</v>
      </c>
      <c r="H225">
        <v>1260</v>
      </c>
      <c r="I225">
        <v>1059</v>
      </c>
      <c r="J225">
        <v>1151</v>
      </c>
      <c r="K225">
        <v>1551</v>
      </c>
      <c r="L225" s="54">
        <f t="shared" si="25"/>
        <v>1266</v>
      </c>
      <c r="M225">
        <v>1.9852000000000001</v>
      </c>
      <c r="P225">
        <v>45.39</v>
      </c>
      <c r="Q225">
        <v>317</v>
      </c>
      <c r="R225" s="54">
        <f t="shared" si="27"/>
        <v>437.36505838290378</v>
      </c>
      <c r="S225" s="54">
        <f t="shared" si="26"/>
        <v>0.34547003031824941</v>
      </c>
      <c r="T225" s="54">
        <f t="shared" si="28"/>
        <v>0.14318611987381705</v>
      </c>
      <c r="U225">
        <v>0.96860000000000002</v>
      </c>
      <c r="V225">
        <v>0.93420000000000003</v>
      </c>
      <c r="W225">
        <v>0.63500000000000001</v>
      </c>
      <c r="X225" s="54">
        <f t="shared" si="24"/>
        <v>1.0368229501177477</v>
      </c>
      <c r="Y225">
        <v>65.558538096221355</v>
      </c>
      <c r="Z225">
        <v>360</v>
      </c>
      <c r="AA225">
        <v>1127</v>
      </c>
      <c r="AB225">
        <v>0.31943212067435672</v>
      </c>
    </row>
    <row r="226" spans="1:28" hidden="1" x14ac:dyDescent="0.25">
      <c r="A226" t="s">
        <v>131</v>
      </c>
      <c r="B226">
        <v>450101</v>
      </c>
      <c r="C226" t="s">
        <v>309</v>
      </c>
      <c r="D226" t="s">
        <v>73</v>
      </c>
      <c r="F226">
        <v>3</v>
      </c>
      <c r="G226">
        <v>1225</v>
      </c>
      <c r="H226">
        <v>1194</v>
      </c>
      <c r="I226">
        <v>1244</v>
      </c>
      <c r="J226">
        <v>838</v>
      </c>
      <c r="K226">
        <v>1154</v>
      </c>
      <c r="L226" s="54">
        <f t="shared" si="25"/>
        <v>1131</v>
      </c>
      <c r="M226">
        <v>1.6065</v>
      </c>
      <c r="P226">
        <v>47.18</v>
      </c>
      <c r="Q226">
        <v>339</v>
      </c>
      <c r="R226" s="54">
        <f t="shared" si="27"/>
        <v>340.50445103857567</v>
      </c>
      <c r="S226" s="54">
        <f t="shared" si="26"/>
        <v>0.30106494344701651</v>
      </c>
      <c r="T226" s="54">
        <f t="shared" si="28"/>
        <v>0.13917404129793509</v>
      </c>
      <c r="U226">
        <v>0.97870000000000001</v>
      </c>
      <c r="V226">
        <v>0.93669999999999998</v>
      </c>
      <c r="W226">
        <v>0.66949999999999998</v>
      </c>
      <c r="X226" s="54">
        <f t="shared" si="24"/>
        <v>1.0448382619835594</v>
      </c>
      <c r="Y226">
        <v>68.407070603862266</v>
      </c>
      <c r="Z226">
        <v>360</v>
      </c>
      <c r="AA226">
        <v>1127</v>
      </c>
      <c r="AB226">
        <v>0.31943212067435672</v>
      </c>
    </row>
    <row r="227" spans="1:28" hidden="1" x14ac:dyDescent="0.25">
      <c r="A227" t="s">
        <v>131</v>
      </c>
      <c r="B227">
        <v>450101</v>
      </c>
      <c r="C227" t="s">
        <v>309</v>
      </c>
      <c r="D227" t="s">
        <v>73</v>
      </c>
      <c r="F227">
        <v>4</v>
      </c>
      <c r="G227">
        <v>1405</v>
      </c>
      <c r="H227">
        <v>1522</v>
      </c>
      <c r="I227">
        <v>1309</v>
      </c>
      <c r="J227">
        <v>1629</v>
      </c>
      <c r="K227">
        <v>1060</v>
      </c>
      <c r="L227" s="54">
        <f t="shared" si="25"/>
        <v>1385</v>
      </c>
      <c r="M227">
        <v>1.9159999999999999</v>
      </c>
      <c r="P227">
        <v>41.41</v>
      </c>
      <c r="Q227">
        <v>314</v>
      </c>
      <c r="R227" s="54">
        <f t="shared" si="27"/>
        <v>462.69017145617005</v>
      </c>
      <c r="S227" s="54">
        <f t="shared" si="26"/>
        <v>0.33407232596113362</v>
      </c>
      <c r="T227" s="54">
        <f t="shared" si="28"/>
        <v>0.13187898089171973</v>
      </c>
      <c r="U227">
        <v>1.1834</v>
      </c>
      <c r="V227">
        <v>1.1379999999999999</v>
      </c>
      <c r="W227">
        <v>0.80600000000000005</v>
      </c>
      <c r="X227" s="54">
        <f t="shared" si="24"/>
        <v>1.0398945518453429</v>
      </c>
      <c r="Y227">
        <v>68.108838938651346</v>
      </c>
      <c r="Z227">
        <v>360</v>
      </c>
      <c r="AA227">
        <v>1127</v>
      </c>
      <c r="AB227">
        <v>0.31943212067435672</v>
      </c>
    </row>
    <row r="228" spans="1:28" hidden="1" x14ac:dyDescent="0.25">
      <c r="A228" t="s">
        <v>131</v>
      </c>
      <c r="B228">
        <v>450176</v>
      </c>
      <c r="C228" t="s">
        <v>309</v>
      </c>
      <c r="D228" t="s">
        <v>73</v>
      </c>
      <c r="F228">
        <v>1</v>
      </c>
      <c r="G228">
        <v>1722</v>
      </c>
      <c r="H228">
        <v>2059</v>
      </c>
      <c r="I228">
        <v>1103</v>
      </c>
      <c r="J228">
        <v>1099</v>
      </c>
      <c r="K228">
        <v>1468</v>
      </c>
      <c r="L228" s="54">
        <f t="shared" si="25"/>
        <v>1490.2</v>
      </c>
      <c r="M228">
        <v>1.7798</v>
      </c>
      <c r="P228">
        <v>36.090000000000003</v>
      </c>
      <c r="Q228">
        <v>231</v>
      </c>
      <c r="R228" s="54">
        <f t="shared" si="27"/>
        <v>493.15599889165975</v>
      </c>
      <c r="S228" s="54">
        <f t="shared" si="26"/>
        <v>0.3309327599595086</v>
      </c>
      <c r="T228" s="54">
        <f t="shared" si="28"/>
        <v>0.15623376623376625</v>
      </c>
      <c r="U228">
        <v>0.57840000000000003</v>
      </c>
      <c r="V228">
        <v>0.50570000000000004</v>
      </c>
      <c r="W228">
        <v>0.3281</v>
      </c>
      <c r="X228" s="54">
        <f t="shared" si="24"/>
        <v>1.1437611231955704</v>
      </c>
      <c r="Y228">
        <v>56.725449515905943</v>
      </c>
      <c r="Z228">
        <v>321</v>
      </c>
      <c r="AA228">
        <v>1167</v>
      </c>
      <c r="AB228">
        <v>0.27506426735218509</v>
      </c>
    </row>
    <row r="229" spans="1:28" hidden="1" x14ac:dyDescent="0.25">
      <c r="A229" t="s">
        <v>131</v>
      </c>
      <c r="B229">
        <v>450176</v>
      </c>
      <c r="C229" t="s">
        <v>309</v>
      </c>
      <c r="D229" t="s">
        <v>73</v>
      </c>
      <c r="F229">
        <v>2</v>
      </c>
      <c r="G229">
        <v>1382</v>
      </c>
      <c r="H229">
        <v>1229</v>
      </c>
      <c r="I229">
        <v>1206</v>
      </c>
      <c r="J229">
        <v>1321</v>
      </c>
      <c r="K229">
        <v>1024</v>
      </c>
      <c r="L229" s="54">
        <f t="shared" si="25"/>
        <v>1232.4000000000001</v>
      </c>
      <c r="M229">
        <v>1.6451</v>
      </c>
      <c r="P229">
        <v>38.43</v>
      </c>
      <c r="Q229">
        <v>223</v>
      </c>
      <c r="R229" s="54">
        <f t="shared" si="27"/>
        <v>428.07702315899036</v>
      </c>
      <c r="S229" s="54">
        <f t="shared" si="26"/>
        <v>0.34735233946688604</v>
      </c>
      <c r="T229" s="54">
        <f t="shared" si="28"/>
        <v>0.17233183856502243</v>
      </c>
      <c r="U229">
        <v>0.72040000000000004</v>
      </c>
      <c r="V229">
        <v>0.64900000000000002</v>
      </c>
      <c r="W229">
        <v>0.45250000000000001</v>
      </c>
      <c r="X229" s="54">
        <f t="shared" si="24"/>
        <v>1.1100154083204932</v>
      </c>
      <c r="Y229">
        <v>62.812326485285951</v>
      </c>
      <c r="Z229">
        <v>321</v>
      </c>
      <c r="AA229">
        <v>1167</v>
      </c>
      <c r="AB229">
        <v>0.27506426735218509</v>
      </c>
    </row>
    <row r="230" spans="1:28" hidden="1" x14ac:dyDescent="0.25">
      <c r="A230" t="s">
        <v>131</v>
      </c>
      <c r="B230">
        <v>450176</v>
      </c>
      <c r="C230" t="s">
        <v>309</v>
      </c>
      <c r="D230" t="s">
        <v>73</v>
      </c>
      <c r="F230">
        <v>3</v>
      </c>
      <c r="G230">
        <v>1052</v>
      </c>
      <c r="H230">
        <v>1210</v>
      </c>
      <c r="I230">
        <v>1086</v>
      </c>
      <c r="J230">
        <v>1085</v>
      </c>
      <c r="K230">
        <v>1152</v>
      </c>
      <c r="L230" s="54">
        <f t="shared" si="25"/>
        <v>1117</v>
      </c>
      <c r="M230">
        <v>1.0239</v>
      </c>
      <c r="P230">
        <v>28.8</v>
      </c>
      <c r="Q230">
        <v>197</v>
      </c>
      <c r="R230" s="54">
        <f t="shared" si="27"/>
        <v>355.52083333333331</v>
      </c>
      <c r="S230" s="54">
        <f t="shared" si="26"/>
        <v>0.31828185616233956</v>
      </c>
      <c r="T230" s="54">
        <f t="shared" si="28"/>
        <v>0.14619289340101524</v>
      </c>
      <c r="U230">
        <v>0.61780000000000002</v>
      </c>
      <c r="V230">
        <v>0.57150000000000001</v>
      </c>
      <c r="W230">
        <v>0.39229999999999998</v>
      </c>
      <c r="X230" s="54">
        <f t="shared" si="24"/>
        <v>1.0810148731408573</v>
      </c>
      <c r="Y230">
        <v>63.499514405956617</v>
      </c>
      <c r="Z230">
        <v>321</v>
      </c>
      <c r="AA230">
        <v>1167</v>
      </c>
      <c r="AB230">
        <v>0.27506426735218509</v>
      </c>
    </row>
    <row r="231" spans="1:28" hidden="1" x14ac:dyDescent="0.25">
      <c r="A231" t="s">
        <v>131</v>
      </c>
      <c r="B231">
        <v>450176</v>
      </c>
      <c r="C231" t="s">
        <v>309</v>
      </c>
      <c r="D231" t="s">
        <v>73</v>
      </c>
      <c r="F231">
        <v>4</v>
      </c>
      <c r="G231">
        <v>874</v>
      </c>
      <c r="H231">
        <v>756</v>
      </c>
      <c r="I231">
        <v>724</v>
      </c>
      <c r="J231">
        <v>717</v>
      </c>
      <c r="K231">
        <v>833</v>
      </c>
      <c r="L231" s="54">
        <f t="shared" si="25"/>
        <v>780.8</v>
      </c>
      <c r="M231">
        <v>0.64239999999999997</v>
      </c>
      <c r="P231">
        <v>22.95</v>
      </c>
      <c r="Q231">
        <v>214</v>
      </c>
      <c r="R231" s="54">
        <f t="shared" si="27"/>
        <v>279.91285403050114</v>
      </c>
      <c r="S231" s="54">
        <f t="shared" si="26"/>
        <v>0.35849494624808037</v>
      </c>
      <c r="T231" s="54">
        <f t="shared" si="28"/>
        <v>0.1072429906542056</v>
      </c>
      <c r="U231">
        <v>0.34289999999999998</v>
      </c>
      <c r="V231">
        <v>0.32729999999999998</v>
      </c>
      <c r="W231">
        <v>0.2039</v>
      </c>
      <c r="X231" s="54">
        <f t="shared" si="24"/>
        <v>1.0476626947754355</v>
      </c>
      <c r="Y231">
        <v>59.463400408282297</v>
      </c>
      <c r="Z231">
        <v>321</v>
      </c>
      <c r="AA231">
        <v>1167</v>
      </c>
      <c r="AB231">
        <v>0.27506426735218509</v>
      </c>
    </row>
    <row r="232" spans="1:28" hidden="1" x14ac:dyDescent="0.25">
      <c r="A232" t="s">
        <v>69</v>
      </c>
      <c r="B232">
        <v>272850</v>
      </c>
      <c r="C232" t="s">
        <v>74</v>
      </c>
      <c r="D232" t="s">
        <v>75</v>
      </c>
      <c r="F232">
        <v>1</v>
      </c>
      <c r="G232">
        <v>197</v>
      </c>
      <c r="H232">
        <v>173</v>
      </c>
      <c r="I232">
        <v>194</v>
      </c>
      <c r="J232">
        <v>167</v>
      </c>
      <c r="K232">
        <v>182</v>
      </c>
      <c r="L232" s="54">
        <f t="shared" si="25"/>
        <v>182.6</v>
      </c>
      <c r="M232">
        <v>0.1009</v>
      </c>
      <c r="P232">
        <v>11.22</v>
      </c>
      <c r="Q232">
        <v>38</v>
      </c>
      <c r="R232" s="54">
        <f t="shared" si="27"/>
        <v>89.928698752228158</v>
      </c>
      <c r="S232" s="54">
        <f t="shared" si="26"/>
        <v>0.4924901355543711</v>
      </c>
      <c r="T232" s="54">
        <f t="shared" si="28"/>
        <v>0.29526315789473684</v>
      </c>
      <c r="U232">
        <v>0.28129999999999999</v>
      </c>
      <c r="V232">
        <v>0.24490000000000001</v>
      </c>
      <c r="W232">
        <v>0.15049999999999999</v>
      </c>
      <c r="X232" s="54">
        <f t="shared" si="24"/>
        <v>1.1486320947325439</v>
      </c>
      <c r="Y232">
        <v>53.501599715606119</v>
      </c>
      <c r="Z232">
        <v>1582</v>
      </c>
      <c r="AA232">
        <v>978</v>
      </c>
      <c r="AB232">
        <v>1.6175869120654396</v>
      </c>
    </row>
    <row r="233" spans="1:28" hidden="1" x14ac:dyDescent="0.25">
      <c r="A233" t="s">
        <v>69</v>
      </c>
      <c r="B233">
        <v>272850</v>
      </c>
      <c r="C233" t="s">
        <v>74</v>
      </c>
      <c r="D233" t="s">
        <v>75</v>
      </c>
      <c r="F233">
        <v>2</v>
      </c>
      <c r="G233">
        <v>214</v>
      </c>
      <c r="H233">
        <v>221</v>
      </c>
      <c r="I233">
        <v>181</v>
      </c>
      <c r="J233">
        <v>175</v>
      </c>
      <c r="K233">
        <v>159</v>
      </c>
      <c r="L233" s="54">
        <f t="shared" si="25"/>
        <v>190</v>
      </c>
      <c r="M233">
        <v>9.5699999999999993E-2</v>
      </c>
      <c r="P233">
        <v>9.6999999999999993</v>
      </c>
      <c r="Q233">
        <v>32</v>
      </c>
      <c r="R233" s="54">
        <f t="shared" si="27"/>
        <v>98.659793814432987</v>
      </c>
      <c r="S233" s="54">
        <f t="shared" si="26"/>
        <v>0.51926207270754199</v>
      </c>
      <c r="T233" s="54">
        <f t="shared" si="28"/>
        <v>0.30312499999999998</v>
      </c>
      <c r="U233">
        <v>0.26400000000000001</v>
      </c>
      <c r="V233">
        <v>0.23100000000000001</v>
      </c>
      <c r="W233">
        <v>0.14949999999999999</v>
      </c>
      <c r="X233" s="54">
        <f t="shared" si="24"/>
        <v>1.1428571428571428</v>
      </c>
      <c r="Y233">
        <v>56.628787878787875</v>
      </c>
      <c r="Z233">
        <v>1582</v>
      </c>
      <c r="AA233">
        <v>978</v>
      </c>
      <c r="AB233">
        <v>1.6175869120654396</v>
      </c>
    </row>
    <row r="234" spans="1:28" hidden="1" x14ac:dyDescent="0.25">
      <c r="A234" t="s">
        <v>69</v>
      </c>
      <c r="B234">
        <v>272850</v>
      </c>
      <c r="C234" t="s">
        <v>74</v>
      </c>
      <c r="D234" t="s">
        <v>75</v>
      </c>
      <c r="F234">
        <v>3</v>
      </c>
      <c r="G234">
        <v>229</v>
      </c>
      <c r="H234">
        <v>213</v>
      </c>
      <c r="I234">
        <v>195</v>
      </c>
      <c r="J234">
        <v>202</v>
      </c>
      <c r="K234">
        <v>222</v>
      </c>
      <c r="L234" s="54">
        <f t="shared" si="25"/>
        <v>212.2</v>
      </c>
      <c r="M234">
        <v>8.5800000000000001E-2</v>
      </c>
      <c r="P234">
        <v>8.9</v>
      </c>
      <c r="Q234">
        <v>21</v>
      </c>
      <c r="R234" s="54">
        <f t="shared" si="27"/>
        <v>96.404494382022463</v>
      </c>
      <c r="S234" s="54">
        <f t="shared" si="26"/>
        <v>0.45430958709718411</v>
      </c>
      <c r="T234" s="54">
        <f t="shared" si="28"/>
        <v>0.4238095238095238</v>
      </c>
      <c r="U234">
        <v>0.23</v>
      </c>
      <c r="V234">
        <v>0.2235</v>
      </c>
      <c r="W234">
        <v>0.1235</v>
      </c>
      <c r="X234" s="54">
        <f t="shared" si="24"/>
        <v>1.029082774049217</v>
      </c>
      <c r="Y234">
        <v>53.695652173913047</v>
      </c>
      <c r="Z234">
        <v>1582</v>
      </c>
      <c r="AA234">
        <v>978</v>
      </c>
      <c r="AB234">
        <v>1.6175869120654396</v>
      </c>
    </row>
    <row r="235" spans="1:28" hidden="1" x14ac:dyDescent="0.25">
      <c r="A235" t="s">
        <v>69</v>
      </c>
      <c r="B235">
        <v>272850</v>
      </c>
      <c r="C235" t="s">
        <v>74</v>
      </c>
      <c r="D235" t="s">
        <v>75</v>
      </c>
      <c r="F235">
        <v>4</v>
      </c>
      <c r="G235">
        <v>152</v>
      </c>
      <c r="H235">
        <v>161</v>
      </c>
      <c r="I235">
        <v>184</v>
      </c>
      <c r="J235">
        <v>180</v>
      </c>
      <c r="K235">
        <v>210</v>
      </c>
      <c r="L235" s="54">
        <f t="shared" si="25"/>
        <v>177.4</v>
      </c>
      <c r="M235">
        <v>6.2700000000000006E-2</v>
      </c>
      <c r="P235">
        <v>6.34</v>
      </c>
      <c r="Q235">
        <v>28</v>
      </c>
      <c r="R235" s="54">
        <f t="shared" si="27"/>
        <v>98.895899053627772</v>
      </c>
      <c r="S235" s="54">
        <f t="shared" si="26"/>
        <v>0.5574740645638544</v>
      </c>
      <c r="T235" s="54">
        <f t="shared" si="28"/>
        <v>0.22642857142857142</v>
      </c>
      <c r="U235">
        <v>0.28810000000000002</v>
      </c>
      <c r="V235">
        <v>0.25829999999999997</v>
      </c>
      <c r="W235">
        <v>0.15509999999999999</v>
      </c>
      <c r="X235" s="54">
        <f t="shared" si="24"/>
        <v>1.115369725125823</v>
      </c>
      <c r="Y235">
        <v>53.835473793821585</v>
      </c>
      <c r="Z235">
        <v>1582</v>
      </c>
      <c r="AA235">
        <v>978</v>
      </c>
      <c r="AB235">
        <v>1.6175869120654396</v>
      </c>
    </row>
    <row r="236" spans="1:28" hidden="1" x14ac:dyDescent="0.25">
      <c r="A236" t="s">
        <v>26</v>
      </c>
      <c r="B236">
        <v>110158</v>
      </c>
      <c r="C236" t="s">
        <v>45</v>
      </c>
      <c r="D236" t="s">
        <v>46</v>
      </c>
      <c r="F236">
        <v>1</v>
      </c>
      <c r="G236">
        <v>243</v>
      </c>
      <c r="H236">
        <v>266</v>
      </c>
      <c r="I236">
        <v>308</v>
      </c>
      <c r="J236">
        <v>236</v>
      </c>
      <c r="K236">
        <v>214</v>
      </c>
      <c r="L236" s="54">
        <f t="shared" si="25"/>
        <v>253.4</v>
      </c>
      <c r="M236">
        <v>0.37019999999999997</v>
      </c>
      <c r="P236">
        <v>34.19</v>
      </c>
      <c r="Q236">
        <v>50</v>
      </c>
      <c r="R236" s="54">
        <f t="shared" si="27"/>
        <v>108.27727405674173</v>
      </c>
      <c r="S236" s="54">
        <f t="shared" si="26"/>
        <v>0.42729784552778899</v>
      </c>
      <c r="T236" s="54">
        <f t="shared" si="28"/>
        <v>0.68379999999999996</v>
      </c>
      <c r="U236">
        <v>0.38540000000000002</v>
      </c>
      <c r="V236">
        <v>0.35949999999999999</v>
      </c>
      <c r="W236">
        <v>0.18890000000000001</v>
      </c>
      <c r="X236" s="54">
        <f t="shared" si="24"/>
        <v>1.0720445062586927</v>
      </c>
      <c r="Y236">
        <v>49.014011416709913</v>
      </c>
      <c r="Z236">
        <v>748</v>
      </c>
      <c r="AA236">
        <v>1139</v>
      </c>
      <c r="AB236">
        <v>0.65671641791044777</v>
      </c>
    </row>
    <row r="237" spans="1:28" hidden="1" x14ac:dyDescent="0.25">
      <c r="A237" t="s">
        <v>26</v>
      </c>
      <c r="B237">
        <v>110158</v>
      </c>
      <c r="C237" t="s">
        <v>45</v>
      </c>
      <c r="D237" t="s">
        <v>46</v>
      </c>
      <c r="F237">
        <v>2</v>
      </c>
      <c r="G237">
        <v>244</v>
      </c>
      <c r="H237">
        <v>211</v>
      </c>
      <c r="I237">
        <v>242</v>
      </c>
      <c r="J237">
        <v>240</v>
      </c>
      <c r="K237">
        <v>317</v>
      </c>
      <c r="L237" s="54">
        <f t="shared" si="25"/>
        <v>250.8</v>
      </c>
      <c r="M237">
        <v>0.39910000000000001</v>
      </c>
      <c r="P237">
        <v>40.42</v>
      </c>
      <c r="Q237">
        <v>43</v>
      </c>
      <c r="R237" s="54">
        <f t="shared" si="27"/>
        <v>98.738248391885193</v>
      </c>
      <c r="S237" s="54">
        <f t="shared" si="26"/>
        <v>0.39369317540624077</v>
      </c>
      <c r="T237" s="54">
        <f t="shared" si="28"/>
        <v>0.94000000000000006</v>
      </c>
      <c r="U237">
        <v>0.55269999999999997</v>
      </c>
      <c r="V237">
        <v>0.51629999999999998</v>
      </c>
      <c r="W237">
        <v>0.26269999999999999</v>
      </c>
      <c r="X237" s="54">
        <f t="shared" si="24"/>
        <v>1.0705016463296533</v>
      </c>
      <c r="Y237">
        <v>47.530305771666363</v>
      </c>
      <c r="Z237">
        <v>748</v>
      </c>
      <c r="AA237">
        <v>1139</v>
      </c>
      <c r="AB237">
        <v>0.65671641791044777</v>
      </c>
    </row>
    <row r="238" spans="1:28" hidden="1" x14ac:dyDescent="0.25">
      <c r="A238" t="s">
        <v>26</v>
      </c>
      <c r="B238">
        <v>110158</v>
      </c>
      <c r="C238" t="s">
        <v>45</v>
      </c>
      <c r="D238" t="s">
        <v>46</v>
      </c>
      <c r="F238">
        <v>3</v>
      </c>
      <c r="G238">
        <v>277</v>
      </c>
      <c r="H238">
        <v>254</v>
      </c>
      <c r="I238">
        <v>255</v>
      </c>
      <c r="J238">
        <v>260</v>
      </c>
      <c r="K238">
        <v>244</v>
      </c>
      <c r="L238" s="54">
        <f t="shared" si="25"/>
        <v>258</v>
      </c>
      <c r="M238">
        <v>0.3669</v>
      </c>
      <c r="P238">
        <v>36.21</v>
      </c>
      <c r="Q238">
        <v>23</v>
      </c>
      <c r="R238" s="54">
        <f t="shared" si="27"/>
        <v>101.32560066280033</v>
      </c>
      <c r="S238" s="54">
        <f t="shared" si="26"/>
        <v>0.39273488628992376</v>
      </c>
      <c r="T238" s="54">
        <f t="shared" si="28"/>
        <v>1.5743478260869566</v>
      </c>
      <c r="U238">
        <v>0.6573</v>
      </c>
      <c r="V238">
        <v>0.6411</v>
      </c>
      <c r="W238">
        <v>0.35249999999999998</v>
      </c>
      <c r="X238" s="54">
        <f t="shared" si="24"/>
        <v>1.0252690687880206</v>
      </c>
      <c r="Y238">
        <v>53.628480146052027</v>
      </c>
      <c r="Z238">
        <v>748</v>
      </c>
      <c r="AA238">
        <v>1139</v>
      </c>
      <c r="AB238">
        <v>0.65671641791044777</v>
      </c>
    </row>
    <row r="239" spans="1:28" hidden="1" x14ac:dyDescent="0.25">
      <c r="A239" t="s">
        <v>26</v>
      </c>
      <c r="B239">
        <v>110158</v>
      </c>
      <c r="C239" t="s">
        <v>45</v>
      </c>
      <c r="D239" t="s">
        <v>46</v>
      </c>
      <c r="F239">
        <v>4</v>
      </c>
      <c r="G239">
        <v>250</v>
      </c>
      <c r="H239">
        <v>265</v>
      </c>
      <c r="I239">
        <v>219</v>
      </c>
      <c r="J239">
        <v>261</v>
      </c>
      <c r="K239">
        <v>250</v>
      </c>
      <c r="L239" s="54">
        <f t="shared" si="25"/>
        <v>249</v>
      </c>
      <c r="M239">
        <v>0.38090000000000002</v>
      </c>
      <c r="P239">
        <v>36.35</v>
      </c>
      <c r="Q239">
        <v>39</v>
      </c>
      <c r="R239" s="54">
        <f t="shared" si="27"/>
        <v>104.78679504814305</v>
      </c>
      <c r="S239" s="54">
        <f t="shared" si="26"/>
        <v>0.42083050220137769</v>
      </c>
      <c r="T239" s="54">
        <f t="shared" si="28"/>
        <v>0.93205128205128207</v>
      </c>
      <c r="U239">
        <v>0.65839999999999999</v>
      </c>
      <c r="V239">
        <v>0.65439999999999998</v>
      </c>
      <c r="W239">
        <v>0.30120000000000002</v>
      </c>
      <c r="X239" s="54">
        <f t="shared" si="24"/>
        <v>1.0061124694376529</v>
      </c>
      <c r="Y239">
        <v>45.747266099635489</v>
      </c>
      <c r="Z239">
        <v>748</v>
      </c>
      <c r="AA239">
        <v>1139</v>
      </c>
      <c r="AB239">
        <v>0.65671641791044777</v>
      </c>
    </row>
    <row r="240" spans="1:28" hidden="1" x14ac:dyDescent="0.25">
      <c r="A240" t="s">
        <v>26</v>
      </c>
      <c r="B240">
        <v>110160</v>
      </c>
      <c r="C240" t="s">
        <v>45</v>
      </c>
      <c r="D240" t="s">
        <v>46</v>
      </c>
      <c r="F240">
        <v>1</v>
      </c>
      <c r="G240">
        <v>192</v>
      </c>
      <c r="H240">
        <v>177</v>
      </c>
      <c r="I240">
        <v>190</v>
      </c>
      <c r="J240">
        <v>150</v>
      </c>
      <c r="K240">
        <v>224</v>
      </c>
      <c r="L240" s="54">
        <f t="shared" si="25"/>
        <v>186.6</v>
      </c>
      <c r="M240">
        <v>0.32469999999999999</v>
      </c>
      <c r="P240">
        <v>38</v>
      </c>
      <c r="Q240">
        <v>50</v>
      </c>
      <c r="R240" s="54">
        <f t="shared" si="27"/>
        <v>85.44736842105263</v>
      </c>
      <c r="S240" s="54">
        <f t="shared" si="26"/>
        <v>0.45791730129181474</v>
      </c>
      <c r="T240" s="54">
        <f t="shared" si="28"/>
        <v>0.76</v>
      </c>
      <c r="U240">
        <v>0.996</v>
      </c>
      <c r="V240">
        <v>1.0878000000000001</v>
      </c>
      <c r="W240">
        <v>0.4819</v>
      </c>
      <c r="X240" s="54">
        <f t="shared" si="24"/>
        <v>0.91560948703805833</v>
      </c>
      <c r="Y240">
        <v>48.383534136546189</v>
      </c>
      <c r="Z240">
        <v>714</v>
      </c>
      <c r="AA240">
        <v>1145</v>
      </c>
      <c r="AB240">
        <v>0.62358078602620093</v>
      </c>
    </row>
    <row r="241" spans="1:28" hidden="1" x14ac:dyDescent="0.25">
      <c r="A241" t="s">
        <v>26</v>
      </c>
      <c r="B241">
        <v>110160</v>
      </c>
      <c r="C241" s="54" t="s">
        <v>45</v>
      </c>
      <c r="D241" t="s">
        <v>46</v>
      </c>
      <c r="F241">
        <v>2</v>
      </c>
      <c r="G241">
        <v>216</v>
      </c>
      <c r="H241">
        <v>241</v>
      </c>
      <c r="I241">
        <v>244</v>
      </c>
      <c r="J241">
        <v>223</v>
      </c>
      <c r="K241">
        <v>264</v>
      </c>
      <c r="L241" s="54">
        <f t="shared" si="25"/>
        <v>237.6</v>
      </c>
      <c r="M241">
        <v>0.62109999999999999</v>
      </c>
      <c r="P241">
        <v>67.81</v>
      </c>
      <c r="Q241">
        <v>67</v>
      </c>
      <c r="R241" s="54">
        <f t="shared" si="27"/>
        <v>91.5941601533697</v>
      </c>
      <c r="S241" s="54">
        <f t="shared" si="26"/>
        <v>0.38549730704280177</v>
      </c>
      <c r="T241" s="54">
        <f t="shared" si="28"/>
        <v>1.012089552238806</v>
      </c>
      <c r="U241">
        <v>0.43840000000000001</v>
      </c>
      <c r="V241">
        <v>0.42</v>
      </c>
      <c r="W241">
        <v>0.21740000000000001</v>
      </c>
      <c r="X241" s="54">
        <f t="shared" si="24"/>
        <v>1.043809523809524</v>
      </c>
      <c r="Y241">
        <v>49.589416058394157</v>
      </c>
      <c r="Z241">
        <v>714</v>
      </c>
      <c r="AA241">
        <v>1145</v>
      </c>
      <c r="AB241">
        <v>0.62358078602620093</v>
      </c>
    </row>
    <row r="242" spans="1:28" hidden="1" x14ac:dyDescent="0.25">
      <c r="A242" t="s">
        <v>26</v>
      </c>
      <c r="B242">
        <v>110160</v>
      </c>
      <c r="C242" s="54" t="s">
        <v>45</v>
      </c>
      <c r="D242" t="s">
        <v>46</v>
      </c>
      <c r="F242">
        <v>3</v>
      </c>
      <c r="G242">
        <v>230</v>
      </c>
      <c r="H242">
        <v>225</v>
      </c>
      <c r="I242">
        <v>220</v>
      </c>
      <c r="J242">
        <v>223</v>
      </c>
      <c r="K242">
        <v>240</v>
      </c>
      <c r="L242" s="54">
        <f t="shared" si="25"/>
        <v>227.6</v>
      </c>
      <c r="M242">
        <v>0.99809999999999999</v>
      </c>
      <c r="P242">
        <v>111.43</v>
      </c>
      <c r="Q242">
        <v>63</v>
      </c>
      <c r="R242" s="54">
        <f t="shared" si="27"/>
        <v>89.571928565018396</v>
      </c>
      <c r="S242" s="54">
        <f t="shared" si="26"/>
        <v>0.39354977401150437</v>
      </c>
      <c r="T242" s="54">
        <f t="shared" si="28"/>
        <v>1.7687301587301589</v>
      </c>
      <c r="U242">
        <v>0.54390000000000005</v>
      </c>
      <c r="V242">
        <v>0.54630000000000001</v>
      </c>
      <c r="W242">
        <v>0.2492</v>
      </c>
      <c r="X242" s="54">
        <f t="shared" si="24"/>
        <v>0.99560680944535973</v>
      </c>
      <c r="Y242">
        <v>45.817245817245819</v>
      </c>
      <c r="Z242">
        <v>714</v>
      </c>
      <c r="AA242">
        <v>1145</v>
      </c>
      <c r="AB242">
        <v>0.62358078602620093</v>
      </c>
    </row>
    <row r="243" spans="1:28" hidden="1" x14ac:dyDescent="0.25">
      <c r="A243" t="s">
        <v>26</v>
      </c>
      <c r="B243">
        <v>110160</v>
      </c>
      <c r="C243" s="54" t="s">
        <v>45</v>
      </c>
      <c r="D243" t="s">
        <v>46</v>
      </c>
      <c r="F243">
        <v>4</v>
      </c>
      <c r="G243">
        <v>235</v>
      </c>
      <c r="H243">
        <v>224</v>
      </c>
      <c r="I243">
        <v>182</v>
      </c>
      <c r="J243">
        <v>220</v>
      </c>
      <c r="K243">
        <v>193</v>
      </c>
      <c r="L243" s="54">
        <f t="shared" si="25"/>
        <v>210.8</v>
      </c>
      <c r="M243">
        <v>0.57389999999999997</v>
      </c>
      <c r="P243">
        <v>71.61</v>
      </c>
      <c r="Q243">
        <v>66</v>
      </c>
      <c r="R243" s="54">
        <f t="shared" si="27"/>
        <v>80.142438206954338</v>
      </c>
      <c r="S243" s="54">
        <f t="shared" si="26"/>
        <v>0.38018234443526722</v>
      </c>
      <c r="T243" s="54">
        <f t="shared" si="28"/>
        <v>1.085</v>
      </c>
      <c r="U243">
        <v>0.97</v>
      </c>
      <c r="V243">
        <v>1.0053000000000001</v>
      </c>
      <c r="W243">
        <v>0.44600000000000001</v>
      </c>
      <c r="X243" s="54">
        <f t="shared" si="24"/>
        <v>0.96488610365065142</v>
      </c>
      <c r="Y243">
        <v>45.979381443298969</v>
      </c>
      <c r="Z243">
        <v>714</v>
      </c>
      <c r="AA243">
        <v>1145</v>
      </c>
      <c r="AB243">
        <v>0.62358078602620093</v>
      </c>
    </row>
    <row r="244" spans="1:28" hidden="1" x14ac:dyDescent="0.25">
      <c r="A244" t="s">
        <v>69</v>
      </c>
      <c r="B244">
        <v>320580</v>
      </c>
      <c r="C244" s="54" t="s">
        <v>45</v>
      </c>
      <c r="D244" t="s">
        <v>46</v>
      </c>
      <c r="F244">
        <v>1</v>
      </c>
      <c r="G244">
        <v>148</v>
      </c>
      <c r="H244">
        <v>158</v>
      </c>
      <c r="I244">
        <v>135</v>
      </c>
      <c r="J244">
        <v>187</v>
      </c>
      <c r="K244">
        <v>170</v>
      </c>
      <c r="L244" s="54">
        <f t="shared" si="25"/>
        <v>159.6</v>
      </c>
      <c r="M244">
        <v>0.38850000000000001</v>
      </c>
      <c r="P244">
        <v>61.9</v>
      </c>
      <c r="Q244">
        <v>50</v>
      </c>
      <c r="R244" s="54">
        <f t="shared" si="27"/>
        <v>62.762520193861064</v>
      </c>
      <c r="S244" s="54">
        <f t="shared" si="26"/>
        <v>0.39324887339511949</v>
      </c>
      <c r="T244" s="54">
        <f t="shared" si="28"/>
        <v>1.238</v>
      </c>
      <c r="U244">
        <v>0.4022</v>
      </c>
      <c r="V244">
        <v>0.47410000000000002</v>
      </c>
      <c r="W244">
        <v>0.18440000000000001</v>
      </c>
      <c r="X244" s="54">
        <f t="shared" si="24"/>
        <v>0.84834423117485758</v>
      </c>
      <c r="Y244">
        <v>45.847836897066138</v>
      </c>
      <c r="Z244">
        <v>1470</v>
      </c>
      <c r="AA244">
        <v>992</v>
      </c>
      <c r="AB244">
        <v>1.4818548387096775</v>
      </c>
    </row>
    <row r="245" spans="1:28" hidden="1" x14ac:dyDescent="0.25">
      <c r="A245" t="s">
        <v>69</v>
      </c>
      <c r="B245">
        <v>320580</v>
      </c>
      <c r="C245" t="s">
        <v>45</v>
      </c>
      <c r="D245" t="s">
        <v>46</v>
      </c>
      <c r="F245">
        <v>2</v>
      </c>
      <c r="G245">
        <v>230</v>
      </c>
      <c r="H245">
        <v>237</v>
      </c>
      <c r="I245">
        <v>218</v>
      </c>
      <c r="J245">
        <v>203</v>
      </c>
      <c r="K245">
        <v>224</v>
      </c>
      <c r="L245" s="54">
        <f t="shared" si="25"/>
        <v>222.4</v>
      </c>
      <c r="M245">
        <v>0.63109999999999999</v>
      </c>
      <c r="P245">
        <v>73.48</v>
      </c>
      <c r="Q245">
        <v>49</v>
      </c>
      <c r="R245" s="54">
        <f t="shared" si="27"/>
        <v>85.887316276537831</v>
      </c>
      <c r="S245" s="54">
        <f t="shared" si="26"/>
        <v>0.38618397606356936</v>
      </c>
      <c r="T245" s="54">
        <f t="shared" si="28"/>
        <v>1.4995918367346939</v>
      </c>
      <c r="U245">
        <v>0.52839999999999998</v>
      </c>
      <c r="V245">
        <v>0.60299999999999998</v>
      </c>
      <c r="W245">
        <v>0.27260000000000001</v>
      </c>
      <c r="X245" s="54">
        <f t="shared" si="24"/>
        <v>0.87628524046434497</v>
      </c>
      <c r="Y245">
        <v>51.589704769114306</v>
      </c>
      <c r="Z245">
        <v>1470</v>
      </c>
      <c r="AA245">
        <v>992</v>
      </c>
      <c r="AB245">
        <v>1.4818548387096775</v>
      </c>
    </row>
    <row r="246" spans="1:28" hidden="1" x14ac:dyDescent="0.25">
      <c r="A246" t="s">
        <v>69</v>
      </c>
      <c r="B246">
        <v>320580</v>
      </c>
      <c r="C246" t="s">
        <v>45</v>
      </c>
      <c r="D246" t="s">
        <v>46</v>
      </c>
      <c r="F246">
        <v>3</v>
      </c>
      <c r="G246">
        <v>197</v>
      </c>
      <c r="H246">
        <v>173</v>
      </c>
      <c r="I246">
        <v>186</v>
      </c>
      <c r="J246">
        <v>201</v>
      </c>
      <c r="K246">
        <v>221</v>
      </c>
      <c r="L246" s="54">
        <f t="shared" si="25"/>
        <v>195.6</v>
      </c>
      <c r="M246">
        <v>0.54169999999999996</v>
      </c>
      <c r="P246">
        <v>64.03</v>
      </c>
      <c r="Q246">
        <v>45</v>
      </c>
      <c r="R246" s="54">
        <f t="shared" si="27"/>
        <v>84.600968296111191</v>
      </c>
      <c r="S246" s="54">
        <f t="shared" si="26"/>
        <v>0.4325202878124294</v>
      </c>
      <c r="T246" s="54">
        <f t="shared" si="28"/>
        <v>1.4228888888888889</v>
      </c>
      <c r="U246">
        <v>0.24909999999999999</v>
      </c>
      <c r="V246">
        <v>0.21859999999999999</v>
      </c>
      <c r="W246">
        <v>0.10970000000000001</v>
      </c>
      <c r="X246" s="54">
        <f t="shared" si="24"/>
        <v>1.1395242451967063</v>
      </c>
      <c r="Y246">
        <v>44.038538739462069</v>
      </c>
      <c r="Z246">
        <v>1470</v>
      </c>
      <c r="AA246">
        <v>992</v>
      </c>
      <c r="AB246">
        <v>1.4818548387096775</v>
      </c>
    </row>
    <row r="247" spans="1:28" hidden="1" x14ac:dyDescent="0.25">
      <c r="A247" t="s">
        <v>69</v>
      </c>
      <c r="B247">
        <v>320580</v>
      </c>
      <c r="C247" t="s">
        <v>45</v>
      </c>
      <c r="D247" t="s">
        <v>46</v>
      </c>
      <c r="F247">
        <v>4</v>
      </c>
      <c r="G247">
        <v>130</v>
      </c>
      <c r="H247">
        <v>140</v>
      </c>
      <c r="I247">
        <v>157</v>
      </c>
      <c r="J247">
        <v>160</v>
      </c>
      <c r="K247">
        <v>153</v>
      </c>
      <c r="L247" s="54">
        <f t="shared" si="25"/>
        <v>148</v>
      </c>
      <c r="M247">
        <v>0.376</v>
      </c>
      <c r="P247">
        <v>56.18</v>
      </c>
      <c r="Q247">
        <v>56</v>
      </c>
      <c r="R247" s="54">
        <f t="shared" si="27"/>
        <v>66.927732289070846</v>
      </c>
      <c r="S247" s="54">
        <f t="shared" si="26"/>
        <v>0.45221440735858681</v>
      </c>
      <c r="T247" s="54">
        <f t="shared" si="28"/>
        <v>1.0032142857142856</v>
      </c>
      <c r="U247">
        <v>0.61329999999999996</v>
      </c>
      <c r="V247">
        <v>0.67930000000000001</v>
      </c>
      <c r="W247">
        <v>0.28439999999999999</v>
      </c>
      <c r="X247" s="54">
        <f t="shared" si="24"/>
        <v>0.90284116001766512</v>
      </c>
      <c r="Y247">
        <v>46.372085439426058</v>
      </c>
      <c r="Z247">
        <v>1470</v>
      </c>
      <c r="AA247">
        <v>992</v>
      </c>
      <c r="AB247">
        <v>1.4818548387096775</v>
      </c>
    </row>
    <row r="248" spans="1:28" hidden="1" x14ac:dyDescent="0.25">
      <c r="A248" t="s">
        <v>120</v>
      </c>
      <c r="B248">
        <v>410273</v>
      </c>
      <c r="C248" t="s">
        <v>45</v>
      </c>
      <c r="D248" t="s">
        <v>46</v>
      </c>
      <c r="F248">
        <v>1</v>
      </c>
      <c r="G248">
        <v>204</v>
      </c>
      <c r="H248">
        <v>205</v>
      </c>
      <c r="I248">
        <v>228</v>
      </c>
      <c r="J248">
        <v>207</v>
      </c>
      <c r="K248">
        <v>238</v>
      </c>
      <c r="L248" s="54">
        <f t="shared" si="25"/>
        <v>216.4</v>
      </c>
      <c r="M248">
        <v>0.22720000000000001</v>
      </c>
      <c r="P248">
        <v>23.47</v>
      </c>
      <c r="Q248">
        <v>12</v>
      </c>
      <c r="R248" s="54">
        <f t="shared" si="27"/>
        <v>96.804431188751622</v>
      </c>
      <c r="S248" s="54">
        <f t="shared" si="26"/>
        <v>0.44734025503119973</v>
      </c>
      <c r="T248" s="54">
        <f t="shared" si="28"/>
        <v>1.9558333333333333</v>
      </c>
      <c r="U248">
        <v>0.35289999999999999</v>
      </c>
      <c r="V248">
        <v>0.36699999999999999</v>
      </c>
      <c r="W248">
        <v>0.16500000000000001</v>
      </c>
      <c r="X248" s="54">
        <f t="shared" si="24"/>
        <v>0.96158038147138969</v>
      </c>
      <c r="Y248">
        <v>46.75545480306036</v>
      </c>
      <c r="Z248">
        <v>654</v>
      </c>
      <c r="AA248">
        <v>1280</v>
      </c>
      <c r="AB248">
        <v>0.51093750000000004</v>
      </c>
    </row>
    <row r="249" spans="1:28" hidden="1" x14ac:dyDescent="0.25">
      <c r="A249" t="s">
        <v>120</v>
      </c>
      <c r="B249">
        <v>410273</v>
      </c>
      <c r="C249" t="s">
        <v>45</v>
      </c>
      <c r="D249" t="s">
        <v>46</v>
      </c>
      <c r="F249">
        <v>2</v>
      </c>
      <c r="G249">
        <v>273</v>
      </c>
      <c r="H249">
        <v>248</v>
      </c>
      <c r="I249">
        <v>270</v>
      </c>
      <c r="J249">
        <v>273</v>
      </c>
      <c r="K249">
        <v>248</v>
      </c>
      <c r="L249" s="54">
        <f t="shared" si="25"/>
        <v>262.39999999999998</v>
      </c>
      <c r="M249">
        <v>0.38550000000000001</v>
      </c>
      <c r="P249">
        <v>35.880000000000003</v>
      </c>
      <c r="Q249">
        <v>20</v>
      </c>
      <c r="R249" s="54">
        <f t="shared" si="27"/>
        <v>107.44147157190636</v>
      </c>
      <c r="S249" s="54">
        <f t="shared" si="26"/>
        <v>0.40945682763683833</v>
      </c>
      <c r="T249" s="54">
        <f t="shared" si="28"/>
        <v>1.794</v>
      </c>
      <c r="U249">
        <v>0.54879999999999995</v>
      </c>
      <c r="V249">
        <v>0.55049999999999999</v>
      </c>
      <c r="W249">
        <v>0.24610000000000001</v>
      </c>
      <c r="X249" s="54">
        <f t="shared" si="24"/>
        <v>0.99691189827429605</v>
      </c>
      <c r="Y249">
        <v>44.843294460641403</v>
      </c>
      <c r="Z249">
        <v>654</v>
      </c>
      <c r="AA249">
        <v>1280</v>
      </c>
      <c r="AB249">
        <v>0.51093750000000004</v>
      </c>
    </row>
    <row r="250" spans="1:28" hidden="1" x14ac:dyDescent="0.25">
      <c r="A250" t="s">
        <v>120</v>
      </c>
      <c r="B250">
        <v>410273</v>
      </c>
      <c r="C250" t="s">
        <v>45</v>
      </c>
      <c r="D250" t="s">
        <v>46</v>
      </c>
      <c r="F250">
        <v>3</v>
      </c>
      <c r="G250">
        <v>243</v>
      </c>
      <c r="H250">
        <v>196</v>
      </c>
      <c r="I250">
        <v>192</v>
      </c>
      <c r="J250">
        <v>260</v>
      </c>
      <c r="K250">
        <v>183</v>
      </c>
      <c r="L250" s="54">
        <f t="shared" si="25"/>
        <v>214.8</v>
      </c>
      <c r="M250">
        <v>0.214</v>
      </c>
      <c r="P250">
        <v>27.6</v>
      </c>
      <c r="Q250">
        <v>19</v>
      </c>
      <c r="R250" s="54">
        <f t="shared" si="27"/>
        <v>77.536231884057955</v>
      </c>
      <c r="S250" s="54">
        <f t="shared" si="26"/>
        <v>0.36096942217904071</v>
      </c>
      <c r="T250" s="54">
        <f t="shared" si="28"/>
        <v>1.4526315789473685</v>
      </c>
      <c r="U250">
        <v>0.85419999999999996</v>
      </c>
      <c r="V250">
        <v>0.84330000000000005</v>
      </c>
      <c r="W250">
        <v>0.39889999999999998</v>
      </c>
      <c r="X250" s="54">
        <f t="shared" si="24"/>
        <v>1.0129254120716233</v>
      </c>
      <c r="Y250">
        <v>46.698665417934912</v>
      </c>
      <c r="Z250">
        <v>654</v>
      </c>
      <c r="AA250">
        <v>1280</v>
      </c>
      <c r="AB250">
        <v>0.51093750000000004</v>
      </c>
    </row>
    <row r="251" spans="1:28" hidden="1" x14ac:dyDescent="0.25">
      <c r="A251" t="s">
        <v>120</v>
      </c>
      <c r="B251">
        <v>410273</v>
      </c>
      <c r="C251" t="s">
        <v>45</v>
      </c>
      <c r="D251" t="s">
        <v>46</v>
      </c>
      <c r="F251">
        <v>4</v>
      </c>
      <c r="G251">
        <v>193</v>
      </c>
      <c r="H251">
        <v>218</v>
      </c>
      <c r="I251">
        <v>230</v>
      </c>
      <c r="J251">
        <v>231</v>
      </c>
      <c r="K251">
        <v>238</v>
      </c>
      <c r="L251" s="54">
        <f t="shared" si="25"/>
        <v>222</v>
      </c>
      <c r="M251">
        <v>0.42480000000000001</v>
      </c>
      <c r="P251">
        <v>44.61</v>
      </c>
      <c r="Q251">
        <v>25</v>
      </c>
      <c r="R251" s="54">
        <f t="shared" si="27"/>
        <v>95.225285810356425</v>
      </c>
      <c r="S251" s="54">
        <f t="shared" si="26"/>
        <v>0.42894272887547941</v>
      </c>
      <c r="T251" s="54">
        <f t="shared" si="28"/>
        <v>1.7844</v>
      </c>
      <c r="U251">
        <v>0.35580000000000001</v>
      </c>
      <c r="V251">
        <v>0.34029999999999999</v>
      </c>
      <c r="W251">
        <v>0.1767</v>
      </c>
      <c r="X251" s="54">
        <f t="shared" si="24"/>
        <v>1.0455480458419042</v>
      </c>
      <c r="Y251">
        <v>49.662731871838112</v>
      </c>
      <c r="Z251">
        <v>654</v>
      </c>
      <c r="AA251">
        <v>1280</v>
      </c>
      <c r="AB251">
        <v>0.51093750000000004</v>
      </c>
    </row>
    <row r="252" spans="1:28" hidden="1" x14ac:dyDescent="0.25">
      <c r="A252" t="s">
        <v>144</v>
      </c>
      <c r="B252">
        <v>490300</v>
      </c>
      <c r="C252" t="s">
        <v>45</v>
      </c>
      <c r="D252" t="s">
        <v>46</v>
      </c>
      <c r="F252">
        <v>1</v>
      </c>
      <c r="G252">
        <v>256</v>
      </c>
      <c r="H252">
        <v>247</v>
      </c>
      <c r="I252">
        <v>233</v>
      </c>
      <c r="J252">
        <v>224</v>
      </c>
      <c r="K252">
        <v>190</v>
      </c>
      <c r="L252" s="54">
        <f t="shared" si="25"/>
        <v>230</v>
      </c>
      <c r="M252">
        <v>0.41160000000000002</v>
      </c>
      <c r="P252">
        <v>47.31</v>
      </c>
      <c r="Q252">
        <v>64</v>
      </c>
      <c r="R252" s="54">
        <f t="shared" si="27"/>
        <v>87.000634115409014</v>
      </c>
      <c r="S252" s="54">
        <f t="shared" si="26"/>
        <v>0.37826362658873486</v>
      </c>
      <c r="T252" s="54">
        <f t="shared" si="28"/>
        <v>0.73921875000000004</v>
      </c>
      <c r="U252">
        <v>2.3645999999999998</v>
      </c>
      <c r="V252">
        <v>2.8412000000000002</v>
      </c>
      <c r="W252">
        <v>1.1295999999999999</v>
      </c>
      <c r="X252" s="54">
        <f t="shared" si="24"/>
        <v>0.83225397719273531</v>
      </c>
      <c r="Y252">
        <v>47.771293241985965</v>
      </c>
      <c r="Z252">
        <v>754</v>
      </c>
      <c r="AA252">
        <v>1043</v>
      </c>
      <c r="AB252">
        <v>0.72291466922339409</v>
      </c>
    </row>
    <row r="253" spans="1:28" hidden="1" x14ac:dyDescent="0.25">
      <c r="A253" t="s">
        <v>144</v>
      </c>
      <c r="B253">
        <v>490300</v>
      </c>
      <c r="C253" s="54" t="s">
        <v>45</v>
      </c>
      <c r="D253" t="s">
        <v>46</v>
      </c>
      <c r="F253">
        <v>2</v>
      </c>
      <c r="G253">
        <v>285</v>
      </c>
      <c r="H253">
        <v>237</v>
      </c>
      <c r="I253">
        <v>257</v>
      </c>
      <c r="J253">
        <v>219</v>
      </c>
      <c r="K253">
        <v>246</v>
      </c>
      <c r="L253" s="54">
        <f t="shared" si="25"/>
        <v>248.8</v>
      </c>
      <c r="M253">
        <v>0.63029999999999997</v>
      </c>
      <c r="P253">
        <v>84.05</v>
      </c>
      <c r="Q253">
        <v>59</v>
      </c>
      <c r="R253" s="54">
        <f t="shared" si="27"/>
        <v>74.991076740035695</v>
      </c>
      <c r="S253" s="54">
        <f t="shared" si="26"/>
        <v>0.30141108014483797</v>
      </c>
      <c r="T253" s="54">
        <f t="shared" si="28"/>
        <v>1.4245762711864407</v>
      </c>
      <c r="U253">
        <v>0.87539999999999996</v>
      </c>
      <c r="V253">
        <v>0.95709999999999995</v>
      </c>
      <c r="W253">
        <v>0.38679999999999998</v>
      </c>
      <c r="X253" s="54">
        <f t="shared" si="24"/>
        <v>0.91463796886427751</v>
      </c>
      <c r="Y253">
        <v>44.185515193054606</v>
      </c>
      <c r="Z253">
        <v>754</v>
      </c>
      <c r="AA253">
        <v>1043</v>
      </c>
      <c r="AB253">
        <v>0.72291466922339409</v>
      </c>
    </row>
    <row r="254" spans="1:28" hidden="1" x14ac:dyDescent="0.25">
      <c r="A254" t="s">
        <v>144</v>
      </c>
      <c r="B254">
        <v>490300</v>
      </c>
      <c r="C254" s="54" t="s">
        <v>45</v>
      </c>
      <c r="D254" t="s">
        <v>46</v>
      </c>
      <c r="F254">
        <v>3</v>
      </c>
      <c r="G254">
        <v>216</v>
      </c>
      <c r="H254">
        <v>223</v>
      </c>
      <c r="I254">
        <v>226</v>
      </c>
      <c r="J254">
        <v>224</v>
      </c>
      <c r="K254">
        <v>241</v>
      </c>
      <c r="L254" s="54">
        <f t="shared" si="25"/>
        <v>226</v>
      </c>
      <c r="M254">
        <v>0.41189999999999999</v>
      </c>
      <c r="P254">
        <v>53.9</v>
      </c>
      <c r="Q254">
        <v>63</v>
      </c>
      <c r="R254" s="54">
        <f t="shared" si="27"/>
        <v>76.419294990723557</v>
      </c>
      <c r="S254" s="54">
        <f t="shared" si="26"/>
        <v>0.33813847341028125</v>
      </c>
      <c r="T254" s="54">
        <f t="shared" si="28"/>
        <v>0.85555555555555551</v>
      </c>
      <c r="U254">
        <v>1.3011999999999999</v>
      </c>
      <c r="V254">
        <v>1.4175</v>
      </c>
      <c r="W254">
        <v>0.61150000000000004</v>
      </c>
      <c r="X254" s="54">
        <f t="shared" si="24"/>
        <v>0.91795414462081126</v>
      </c>
      <c r="Y254">
        <v>46.99508146326469</v>
      </c>
      <c r="Z254">
        <v>754</v>
      </c>
      <c r="AA254">
        <v>1043</v>
      </c>
      <c r="AB254">
        <v>0.72291466922339409</v>
      </c>
    </row>
    <row r="255" spans="1:28" hidden="1" x14ac:dyDescent="0.25">
      <c r="A255" t="s">
        <v>144</v>
      </c>
      <c r="B255">
        <v>490300</v>
      </c>
      <c r="C255" s="54" t="s">
        <v>45</v>
      </c>
      <c r="D255" t="s">
        <v>46</v>
      </c>
      <c r="F255">
        <v>4</v>
      </c>
      <c r="G255">
        <v>212</v>
      </c>
      <c r="H255">
        <v>221</v>
      </c>
      <c r="I255">
        <v>219</v>
      </c>
      <c r="J255">
        <v>208</v>
      </c>
      <c r="K255">
        <v>246</v>
      </c>
      <c r="L255" s="54">
        <f t="shared" si="25"/>
        <v>221.2</v>
      </c>
      <c r="M255">
        <v>0.50780000000000003</v>
      </c>
      <c r="P255">
        <v>68.42</v>
      </c>
      <c r="Q255">
        <v>62</v>
      </c>
      <c r="R255" s="54">
        <f t="shared" si="27"/>
        <v>74.21806489330605</v>
      </c>
      <c r="S255" s="54">
        <f t="shared" si="26"/>
        <v>0.33552470566594056</v>
      </c>
      <c r="T255" s="54">
        <f t="shared" si="28"/>
        <v>1.1035483870967742</v>
      </c>
      <c r="U255">
        <v>0.97770000000000001</v>
      </c>
      <c r="V255">
        <v>1.0058</v>
      </c>
      <c r="W255">
        <v>0.46200000000000002</v>
      </c>
      <c r="X255" s="54">
        <f t="shared" si="24"/>
        <v>0.97206204016703124</v>
      </c>
      <c r="Y255">
        <v>47.253758821724453</v>
      </c>
      <c r="Z255">
        <v>754</v>
      </c>
      <c r="AA255">
        <v>1043</v>
      </c>
      <c r="AB255">
        <v>0.72291466922339409</v>
      </c>
    </row>
    <row r="256" spans="1:28" hidden="1" x14ac:dyDescent="0.25">
      <c r="A256" t="s">
        <v>144</v>
      </c>
      <c r="B256">
        <v>490813</v>
      </c>
      <c r="C256" s="54" t="s">
        <v>45</v>
      </c>
      <c r="D256" t="s">
        <v>46</v>
      </c>
      <c r="F256">
        <v>1</v>
      </c>
      <c r="G256">
        <v>380</v>
      </c>
      <c r="H256">
        <v>371</v>
      </c>
      <c r="I256">
        <v>310</v>
      </c>
      <c r="J256">
        <v>392</v>
      </c>
      <c r="K256">
        <v>331</v>
      </c>
      <c r="L256" s="54">
        <f t="shared" si="25"/>
        <v>356.8</v>
      </c>
      <c r="M256">
        <v>0.40910000000000002</v>
      </c>
      <c r="P256">
        <v>54.99</v>
      </c>
      <c r="Q256">
        <v>32</v>
      </c>
      <c r="R256" s="54">
        <f t="shared" si="27"/>
        <v>74.395344608110562</v>
      </c>
      <c r="S256" s="54">
        <f t="shared" si="26"/>
        <v>0.20850713174918878</v>
      </c>
      <c r="T256" s="54">
        <f t="shared" si="28"/>
        <v>1.7184375000000001</v>
      </c>
      <c r="U256">
        <v>0.41439999999999999</v>
      </c>
      <c r="V256">
        <v>0.36359999999999998</v>
      </c>
      <c r="W256">
        <v>0.18179999999999999</v>
      </c>
      <c r="X256" s="54">
        <f t="shared" si="24"/>
        <v>1.1397139713971398</v>
      </c>
      <c r="Y256">
        <v>43.87065637065637</v>
      </c>
      <c r="Z256">
        <v>867</v>
      </c>
      <c r="AA256">
        <v>1064</v>
      </c>
      <c r="AB256">
        <v>0.81484962406015038</v>
      </c>
    </row>
    <row r="257" spans="1:29" hidden="1" x14ac:dyDescent="0.25">
      <c r="A257" t="s">
        <v>144</v>
      </c>
      <c r="B257">
        <v>490813</v>
      </c>
      <c r="C257" t="s">
        <v>45</v>
      </c>
      <c r="D257" t="s">
        <v>46</v>
      </c>
      <c r="F257">
        <v>2</v>
      </c>
      <c r="G257">
        <v>256</v>
      </c>
      <c r="H257">
        <v>240</v>
      </c>
      <c r="I257">
        <v>262</v>
      </c>
      <c r="J257">
        <v>231</v>
      </c>
      <c r="K257">
        <v>298</v>
      </c>
      <c r="L257" s="54">
        <f t="shared" si="25"/>
        <v>257.39999999999998</v>
      </c>
      <c r="M257">
        <v>0.3352</v>
      </c>
      <c r="P257">
        <v>51.94</v>
      </c>
      <c r="Q257">
        <v>47</v>
      </c>
      <c r="R257" s="54">
        <f t="shared" si="27"/>
        <v>64.536003080477471</v>
      </c>
      <c r="S257" s="54">
        <f t="shared" si="26"/>
        <v>0.25072262269027767</v>
      </c>
      <c r="T257" s="54">
        <f t="shared" si="28"/>
        <v>1.1051063829787233</v>
      </c>
      <c r="U257">
        <v>0.94010000000000005</v>
      </c>
      <c r="V257">
        <v>1.03</v>
      </c>
      <c r="W257">
        <v>0.37780000000000002</v>
      </c>
      <c r="X257" s="54">
        <f t="shared" si="24"/>
        <v>0.91271844660194179</v>
      </c>
      <c r="Y257">
        <v>40.187214126156796</v>
      </c>
      <c r="Z257">
        <v>867</v>
      </c>
      <c r="AA257">
        <v>1064</v>
      </c>
      <c r="AB257">
        <v>0.81484962406015038</v>
      </c>
    </row>
    <row r="258" spans="1:29" hidden="1" x14ac:dyDescent="0.25">
      <c r="A258" t="s">
        <v>144</v>
      </c>
      <c r="B258">
        <v>490813</v>
      </c>
      <c r="C258" t="s">
        <v>45</v>
      </c>
      <c r="D258" t="s">
        <v>46</v>
      </c>
      <c r="F258">
        <v>3</v>
      </c>
      <c r="G258">
        <v>260</v>
      </c>
      <c r="H258">
        <v>264</v>
      </c>
      <c r="I258">
        <v>231</v>
      </c>
      <c r="J258">
        <v>244</v>
      </c>
      <c r="K258">
        <v>216</v>
      </c>
      <c r="L258" s="54">
        <f t="shared" si="25"/>
        <v>243</v>
      </c>
      <c r="M258">
        <v>0.27089999999999997</v>
      </c>
      <c r="P258">
        <v>42.28</v>
      </c>
      <c r="Q258">
        <v>35</v>
      </c>
      <c r="R258" s="54">
        <f t="shared" si="27"/>
        <v>64.072847682119203</v>
      </c>
      <c r="S258" s="54">
        <f t="shared" si="26"/>
        <v>0.26367427029678686</v>
      </c>
      <c r="T258" s="54">
        <f t="shared" si="28"/>
        <v>1.208</v>
      </c>
      <c r="U258">
        <v>1.0503</v>
      </c>
      <c r="V258">
        <v>1.1440999999999999</v>
      </c>
      <c r="W258">
        <v>0.43219999999999997</v>
      </c>
      <c r="X258" s="54">
        <f t="shared" ref="X258:X321" si="29">U258/V258</f>
        <v>0.91801415960143351</v>
      </c>
      <c r="Y258">
        <v>41.150147576882794</v>
      </c>
      <c r="Z258">
        <v>867</v>
      </c>
      <c r="AA258">
        <v>1064</v>
      </c>
      <c r="AB258">
        <v>0.81484962406015038</v>
      </c>
    </row>
    <row r="259" spans="1:29" hidden="1" x14ac:dyDescent="0.25">
      <c r="A259" t="s">
        <v>144</v>
      </c>
      <c r="B259">
        <v>490813</v>
      </c>
      <c r="C259" t="s">
        <v>45</v>
      </c>
      <c r="D259" t="s">
        <v>46</v>
      </c>
      <c r="F259">
        <v>4</v>
      </c>
      <c r="G259">
        <v>306</v>
      </c>
      <c r="H259">
        <v>293</v>
      </c>
      <c r="I259">
        <v>317</v>
      </c>
      <c r="J259">
        <v>284</v>
      </c>
      <c r="K259">
        <v>266</v>
      </c>
      <c r="L259" s="54">
        <f t="shared" si="25"/>
        <v>293.2</v>
      </c>
      <c r="M259">
        <v>0.49790000000000001</v>
      </c>
      <c r="P259">
        <v>68.239999999999995</v>
      </c>
      <c r="Q259">
        <v>43</v>
      </c>
      <c r="R259" s="54">
        <f t="shared" si="27"/>
        <v>72.963071512309497</v>
      </c>
      <c r="S259" s="54">
        <f t="shared" si="26"/>
        <v>0.24885085781824523</v>
      </c>
      <c r="T259" s="54">
        <f t="shared" si="28"/>
        <v>1.5869767441860463</v>
      </c>
      <c r="U259">
        <v>0.45350000000000001</v>
      </c>
      <c r="V259">
        <v>0.46610000000000001</v>
      </c>
      <c r="W259">
        <v>0.15359999999999999</v>
      </c>
      <c r="X259" s="54">
        <f t="shared" si="29"/>
        <v>0.97296717442608882</v>
      </c>
      <c r="Y259">
        <v>33.869900771775079</v>
      </c>
      <c r="Z259">
        <v>867</v>
      </c>
      <c r="AA259">
        <v>1064</v>
      </c>
      <c r="AB259">
        <v>0.81484962406015038</v>
      </c>
    </row>
    <row r="260" spans="1:29" hidden="1" x14ac:dyDescent="0.25">
      <c r="A260" t="s">
        <v>69</v>
      </c>
      <c r="B260">
        <v>320580</v>
      </c>
      <c r="C260" t="s">
        <v>108</v>
      </c>
      <c r="D260" t="s">
        <v>109</v>
      </c>
      <c r="F260">
        <v>1</v>
      </c>
      <c r="G260">
        <v>158</v>
      </c>
      <c r="H260">
        <v>225</v>
      </c>
      <c r="I260">
        <v>152</v>
      </c>
      <c r="J260">
        <v>126</v>
      </c>
      <c r="K260">
        <v>141</v>
      </c>
      <c r="L260" s="54">
        <f t="shared" ref="L260:L323" si="30">AVERAGE(G260:K260)</f>
        <v>160.4</v>
      </c>
      <c r="M260">
        <v>0.1154</v>
      </c>
      <c r="P260">
        <v>11.59</v>
      </c>
      <c r="Q260">
        <v>96</v>
      </c>
      <c r="R260" s="54">
        <f t="shared" si="27"/>
        <v>99.568593615185506</v>
      </c>
      <c r="S260" s="54">
        <f t="shared" ref="S260:S323" si="31">R260/L260</f>
        <v>0.62075183051861282</v>
      </c>
      <c r="T260" s="54">
        <f t="shared" si="28"/>
        <v>0.12072916666666667</v>
      </c>
      <c r="U260">
        <v>0.29070000000000001</v>
      </c>
      <c r="V260">
        <v>0.23680000000000001</v>
      </c>
      <c r="W260">
        <v>0.14849999999999999</v>
      </c>
      <c r="X260" s="54">
        <f t="shared" si="29"/>
        <v>1.2276182432432432</v>
      </c>
      <c r="Y260">
        <v>51.083591331269339</v>
      </c>
      <c r="Z260">
        <v>1470</v>
      </c>
      <c r="AA260">
        <v>992</v>
      </c>
      <c r="AB260">
        <v>1.4818548387096775</v>
      </c>
      <c r="AC260" t="s">
        <v>110</v>
      </c>
    </row>
    <row r="261" spans="1:29" hidden="1" x14ac:dyDescent="0.25">
      <c r="A261" t="s">
        <v>69</v>
      </c>
      <c r="B261">
        <v>320580</v>
      </c>
      <c r="C261" t="s">
        <v>108</v>
      </c>
      <c r="D261" t="s">
        <v>109</v>
      </c>
      <c r="F261">
        <v>2</v>
      </c>
      <c r="G261">
        <v>137</v>
      </c>
      <c r="H261">
        <v>236</v>
      </c>
      <c r="I261">
        <v>220</v>
      </c>
      <c r="J261">
        <v>135</v>
      </c>
      <c r="K261">
        <v>234</v>
      </c>
      <c r="L261" s="54">
        <f t="shared" si="30"/>
        <v>192.4</v>
      </c>
      <c r="M261">
        <v>8.0500000000000002E-2</v>
      </c>
      <c r="P261">
        <v>5.52</v>
      </c>
      <c r="Q261">
        <v>62</v>
      </c>
      <c r="R261" s="54">
        <f t="shared" si="27"/>
        <v>145.83333333333334</v>
      </c>
      <c r="S261" s="54">
        <f t="shared" si="31"/>
        <v>0.75796950796950802</v>
      </c>
      <c r="T261" s="54">
        <f t="shared" si="28"/>
        <v>8.9032258064516118E-2</v>
      </c>
      <c r="U261">
        <v>0.34250000000000003</v>
      </c>
      <c r="V261">
        <v>0.27500000000000002</v>
      </c>
      <c r="W261">
        <v>0.19670000000000001</v>
      </c>
      <c r="X261" s="54">
        <f t="shared" si="29"/>
        <v>1.2454545454545454</v>
      </c>
      <c r="Y261">
        <v>57.430656934306569</v>
      </c>
      <c r="Z261">
        <v>1470</v>
      </c>
      <c r="AA261">
        <v>992</v>
      </c>
      <c r="AB261">
        <v>1.4818548387096775</v>
      </c>
      <c r="AC261" t="s">
        <v>111</v>
      </c>
    </row>
    <row r="262" spans="1:29" hidden="1" x14ac:dyDescent="0.25">
      <c r="A262" t="s">
        <v>69</v>
      </c>
      <c r="B262">
        <v>320580</v>
      </c>
      <c r="C262" t="s">
        <v>108</v>
      </c>
      <c r="D262" t="s">
        <v>109</v>
      </c>
      <c r="F262">
        <v>3</v>
      </c>
      <c r="G262">
        <v>126</v>
      </c>
      <c r="H262">
        <v>121</v>
      </c>
      <c r="I262">
        <v>106</v>
      </c>
      <c r="J262">
        <v>174</v>
      </c>
      <c r="K262">
        <v>95</v>
      </c>
      <c r="L262" s="54">
        <f t="shared" si="30"/>
        <v>124.4</v>
      </c>
      <c r="M262">
        <v>0.1115</v>
      </c>
      <c r="P262">
        <v>11.99</v>
      </c>
      <c r="Q262">
        <v>101</v>
      </c>
      <c r="R262" s="54">
        <f t="shared" si="27"/>
        <v>92.994161801501249</v>
      </c>
      <c r="S262" s="54">
        <f t="shared" si="31"/>
        <v>0.7475414935811997</v>
      </c>
      <c r="T262" s="54">
        <f t="shared" si="28"/>
        <v>0.11871287128712872</v>
      </c>
      <c r="U262">
        <v>0.32900000000000001</v>
      </c>
      <c r="V262">
        <v>0.2792</v>
      </c>
      <c r="W262">
        <v>0.16500000000000001</v>
      </c>
      <c r="X262" s="54">
        <f t="shared" si="29"/>
        <v>1.1783667621776506</v>
      </c>
      <c r="Y262">
        <v>50.151975683890583</v>
      </c>
      <c r="Z262">
        <v>1470</v>
      </c>
      <c r="AA262">
        <v>992</v>
      </c>
      <c r="AB262">
        <v>1.4818548387096775</v>
      </c>
      <c r="AC262" t="s">
        <v>112</v>
      </c>
    </row>
    <row r="263" spans="1:29" hidden="1" x14ac:dyDescent="0.25">
      <c r="A263" t="s">
        <v>69</v>
      </c>
      <c r="B263">
        <v>320580</v>
      </c>
      <c r="C263" t="s">
        <v>108</v>
      </c>
      <c r="D263" t="s">
        <v>109</v>
      </c>
      <c r="F263">
        <v>4</v>
      </c>
      <c r="G263">
        <v>92</v>
      </c>
      <c r="H263">
        <v>164</v>
      </c>
      <c r="I263">
        <v>190</v>
      </c>
      <c r="J263">
        <v>97</v>
      </c>
      <c r="K263">
        <v>130</v>
      </c>
      <c r="L263" s="54">
        <f t="shared" si="30"/>
        <v>134.6</v>
      </c>
      <c r="M263">
        <v>8.3500000000000005E-2</v>
      </c>
      <c r="P263">
        <v>10.119999999999999</v>
      </c>
      <c r="Q263">
        <v>92</v>
      </c>
      <c r="R263" s="54">
        <f t="shared" si="27"/>
        <v>82.50988142292492</v>
      </c>
      <c r="S263" s="54">
        <f t="shared" si="31"/>
        <v>0.61300060492514807</v>
      </c>
      <c r="T263" s="54">
        <f t="shared" si="28"/>
        <v>0.10999999999999999</v>
      </c>
      <c r="U263">
        <v>0.24460000000000001</v>
      </c>
      <c r="V263">
        <v>0.19850000000000001</v>
      </c>
      <c r="W263">
        <v>0.1328</v>
      </c>
      <c r="X263" s="54">
        <f t="shared" si="29"/>
        <v>1.232241813602015</v>
      </c>
      <c r="Y263">
        <v>54.292722812755514</v>
      </c>
      <c r="Z263">
        <v>1470</v>
      </c>
      <c r="AA263">
        <v>992</v>
      </c>
      <c r="AB263">
        <v>1.4818548387096775</v>
      </c>
    </row>
    <row r="264" spans="1:29" hidden="1" x14ac:dyDescent="0.25">
      <c r="A264" t="s">
        <v>69</v>
      </c>
      <c r="B264">
        <v>272850</v>
      </c>
      <c r="C264" t="s">
        <v>76</v>
      </c>
      <c r="D264" t="s">
        <v>77</v>
      </c>
      <c r="F264">
        <v>1</v>
      </c>
      <c r="G264">
        <v>153</v>
      </c>
      <c r="H264">
        <v>88</v>
      </c>
      <c r="I264">
        <v>158</v>
      </c>
      <c r="J264">
        <v>95</v>
      </c>
      <c r="K264">
        <v>99</v>
      </c>
      <c r="L264" s="54">
        <f t="shared" si="30"/>
        <v>118.6</v>
      </c>
      <c r="M264">
        <v>1.5599999999999999E-2</v>
      </c>
      <c r="P264">
        <v>1.98</v>
      </c>
      <c r="Q264">
        <v>197</v>
      </c>
      <c r="R264" s="54">
        <f t="shared" si="27"/>
        <v>78.787878787878796</v>
      </c>
      <c r="S264" s="54">
        <f t="shared" si="31"/>
        <v>0.66431601001584151</v>
      </c>
      <c r="T264" s="54">
        <f t="shared" si="28"/>
        <v>1.0050761421319797E-2</v>
      </c>
      <c r="U264">
        <v>1.2384999999999999</v>
      </c>
      <c r="V264">
        <v>1.0066999999999999</v>
      </c>
      <c r="W264">
        <v>0.72619999999999996</v>
      </c>
      <c r="X264" s="54">
        <f t="shared" si="29"/>
        <v>1.2302572762491308</v>
      </c>
      <c r="Y264">
        <v>58.635446104158248</v>
      </c>
      <c r="Z264">
        <v>1582</v>
      </c>
      <c r="AA264">
        <v>978</v>
      </c>
      <c r="AB264">
        <v>1.6175869120654396</v>
      </c>
    </row>
    <row r="265" spans="1:29" hidden="1" x14ac:dyDescent="0.25">
      <c r="A265" t="s">
        <v>69</v>
      </c>
      <c r="B265">
        <v>272850</v>
      </c>
      <c r="C265" t="s">
        <v>76</v>
      </c>
      <c r="D265" t="s">
        <v>77</v>
      </c>
      <c r="F265">
        <v>2</v>
      </c>
      <c r="G265">
        <v>71</v>
      </c>
      <c r="H265">
        <v>118</v>
      </c>
      <c r="I265">
        <v>87</v>
      </c>
      <c r="J265">
        <v>112</v>
      </c>
      <c r="K265">
        <v>119</v>
      </c>
      <c r="L265" s="54">
        <f t="shared" si="30"/>
        <v>101.4</v>
      </c>
      <c r="M265">
        <v>1.8700000000000001E-2</v>
      </c>
      <c r="P265">
        <v>2.2999999999999998</v>
      </c>
      <c r="Q265">
        <v>199</v>
      </c>
      <c r="R265" s="54">
        <f t="shared" si="27"/>
        <v>81.304347826086968</v>
      </c>
      <c r="S265" s="54">
        <f t="shared" si="31"/>
        <v>0.80181802589829354</v>
      </c>
      <c r="T265" s="54">
        <f t="shared" si="28"/>
        <v>1.1557788944723616E-2</v>
      </c>
      <c r="U265">
        <v>1.3021</v>
      </c>
      <c r="V265">
        <v>1.2219</v>
      </c>
      <c r="W265">
        <v>0.73939999999999995</v>
      </c>
      <c r="X265" s="54">
        <f t="shared" si="29"/>
        <v>1.0656354857189623</v>
      </c>
      <c r="Y265">
        <v>56.785193149527679</v>
      </c>
      <c r="Z265">
        <v>1582</v>
      </c>
      <c r="AA265">
        <v>978</v>
      </c>
      <c r="AB265">
        <v>1.6175869120654396</v>
      </c>
    </row>
    <row r="266" spans="1:29" hidden="1" x14ac:dyDescent="0.25">
      <c r="A266" t="s">
        <v>69</v>
      </c>
      <c r="B266">
        <v>272850</v>
      </c>
      <c r="C266" t="s">
        <v>76</v>
      </c>
      <c r="D266" t="s">
        <v>77</v>
      </c>
      <c r="F266">
        <v>3</v>
      </c>
      <c r="G266">
        <v>119</v>
      </c>
      <c r="H266">
        <v>144</v>
      </c>
      <c r="I266">
        <v>158</v>
      </c>
      <c r="J266">
        <v>116</v>
      </c>
      <c r="K266">
        <v>119</v>
      </c>
      <c r="L266" s="54">
        <f t="shared" si="30"/>
        <v>131.19999999999999</v>
      </c>
      <c r="M266">
        <v>1.9400000000000001E-2</v>
      </c>
      <c r="P266">
        <v>2.85</v>
      </c>
      <c r="Q266">
        <v>222</v>
      </c>
      <c r="R266" s="54">
        <f t="shared" ref="R266:R329" si="32">M266/(P266/10000)</f>
        <v>68.070175438596493</v>
      </c>
      <c r="S266" s="54">
        <f t="shared" si="31"/>
        <v>0.51882755669661962</v>
      </c>
      <c r="T266" s="54">
        <f t="shared" ref="T266:T329" si="33">P266/Q266</f>
        <v>1.2837837837837839E-2</v>
      </c>
      <c r="U266">
        <v>0.72709999999999997</v>
      </c>
      <c r="V266">
        <v>0.61270000000000002</v>
      </c>
      <c r="W266" s="54">
        <v>0.39810000000000001</v>
      </c>
      <c r="X266" s="54">
        <f t="shared" si="29"/>
        <v>1.1867145421903051</v>
      </c>
      <c r="Y266" s="54">
        <v>54.751753541466094</v>
      </c>
      <c r="Z266">
        <v>1582</v>
      </c>
      <c r="AA266">
        <v>978</v>
      </c>
      <c r="AB266">
        <v>1.6175869120654396</v>
      </c>
    </row>
    <row r="267" spans="1:29" hidden="1" x14ac:dyDescent="0.25">
      <c r="A267" t="s">
        <v>69</v>
      </c>
      <c r="B267">
        <v>272850</v>
      </c>
      <c r="C267" t="s">
        <v>76</v>
      </c>
      <c r="D267" t="s">
        <v>77</v>
      </c>
      <c r="F267">
        <v>4</v>
      </c>
      <c r="G267">
        <v>114</v>
      </c>
      <c r="H267">
        <v>87</v>
      </c>
      <c r="I267">
        <v>96</v>
      </c>
      <c r="J267">
        <v>143</v>
      </c>
      <c r="K267">
        <v>111</v>
      </c>
      <c r="L267" s="54">
        <f t="shared" si="30"/>
        <v>110.2</v>
      </c>
      <c r="M267">
        <v>1.8100000000000002E-2</v>
      </c>
      <c r="P267">
        <v>2.5499999999999998</v>
      </c>
      <c r="Q267">
        <v>211</v>
      </c>
      <c r="R267" s="54">
        <f t="shared" si="32"/>
        <v>70.980392156862763</v>
      </c>
      <c r="S267" s="54">
        <f t="shared" si="31"/>
        <v>0.64410519198605043</v>
      </c>
      <c r="T267" s="54">
        <f t="shared" si="33"/>
        <v>1.2085308056872038E-2</v>
      </c>
      <c r="U267">
        <v>2.3504</v>
      </c>
      <c r="V267">
        <v>2.0629</v>
      </c>
      <c r="W267">
        <v>1.3773</v>
      </c>
      <c r="X267" s="54">
        <f t="shared" si="29"/>
        <v>1.1393669106597508</v>
      </c>
      <c r="Y267">
        <v>58.598536419332881</v>
      </c>
      <c r="Z267">
        <v>1582</v>
      </c>
      <c r="AA267">
        <v>978</v>
      </c>
      <c r="AB267">
        <v>1.6175869120654396</v>
      </c>
    </row>
    <row r="268" spans="1:29" hidden="1" x14ac:dyDescent="0.25">
      <c r="A268" t="s">
        <v>69</v>
      </c>
      <c r="B268">
        <v>320580</v>
      </c>
      <c r="C268" t="s">
        <v>76</v>
      </c>
      <c r="D268" t="s">
        <v>77</v>
      </c>
      <c r="F268">
        <v>1</v>
      </c>
      <c r="G268">
        <v>152</v>
      </c>
      <c r="H268">
        <v>111</v>
      </c>
      <c r="I268">
        <v>163</v>
      </c>
      <c r="J268">
        <v>169</v>
      </c>
      <c r="K268">
        <v>129</v>
      </c>
      <c r="L268" s="54">
        <f t="shared" si="30"/>
        <v>144.80000000000001</v>
      </c>
      <c r="M268">
        <v>4.5199999999999997E-2</v>
      </c>
      <c r="P268">
        <v>4.49</v>
      </c>
      <c r="Q268">
        <v>108</v>
      </c>
      <c r="R268" s="54">
        <f t="shared" si="32"/>
        <v>100.66815144766146</v>
      </c>
      <c r="S268" s="54">
        <f t="shared" si="31"/>
        <v>0.69522204038440227</v>
      </c>
      <c r="T268" s="54">
        <f t="shared" si="33"/>
        <v>4.1574074074074076E-2</v>
      </c>
      <c r="U268">
        <v>0.41959999999999997</v>
      </c>
      <c r="V268">
        <v>0.35539999999999999</v>
      </c>
      <c r="W268">
        <v>0.25180000000000002</v>
      </c>
      <c r="X268" s="54">
        <f t="shared" si="29"/>
        <v>1.1806415306696678</v>
      </c>
      <c r="Y268">
        <v>60.009532888465209</v>
      </c>
      <c r="Z268">
        <v>1470</v>
      </c>
      <c r="AA268">
        <v>992</v>
      </c>
      <c r="AB268">
        <v>1.4818548387096775</v>
      </c>
    </row>
    <row r="269" spans="1:29" hidden="1" x14ac:dyDescent="0.25">
      <c r="A269" t="s">
        <v>69</v>
      </c>
      <c r="B269">
        <v>320580</v>
      </c>
      <c r="C269" t="s">
        <v>76</v>
      </c>
      <c r="D269" t="s">
        <v>77</v>
      </c>
      <c r="F269">
        <v>2</v>
      </c>
      <c r="G269">
        <v>113</v>
      </c>
      <c r="H269">
        <v>117</v>
      </c>
      <c r="I269">
        <v>105</v>
      </c>
      <c r="J269">
        <v>105</v>
      </c>
      <c r="K269">
        <v>104</v>
      </c>
      <c r="L269" s="54">
        <f t="shared" si="30"/>
        <v>108.8</v>
      </c>
      <c r="M269">
        <v>4.2299999999999997E-2</v>
      </c>
      <c r="P269">
        <v>3.55</v>
      </c>
      <c r="Q269">
        <v>99</v>
      </c>
      <c r="R269" s="54">
        <f t="shared" si="32"/>
        <v>119.1549295774648</v>
      </c>
      <c r="S269" s="54">
        <f t="shared" si="31"/>
        <v>1.0951739850869926</v>
      </c>
      <c r="T269" s="54">
        <f t="shared" si="33"/>
        <v>3.5858585858585854E-2</v>
      </c>
      <c r="U269">
        <v>0.6996</v>
      </c>
      <c r="V269">
        <v>0.61509999999999998</v>
      </c>
      <c r="W269">
        <v>0.37909999999999999</v>
      </c>
      <c r="X269" s="54">
        <f t="shared" si="29"/>
        <v>1.1373760364168428</v>
      </c>
      <c r="Y269">
        <v>54.188107489994287</v>
      </c>
      <c r="Z269">
        <v>1470</v>
      </c>
      <c r="AA269">
        <v>992</v>
      </c>
      <c r="AB269">
        <v>1.4818548387096775</v>
      </c>
    </row>
    <row r="270" spans="1:29" hidden="1" x14ac:dyDescent="0.25">
      <c r="A270" t="s">
        <v>69</v>
      </c>
      <c r="B270">
        <v>320580</v>
      </c>
      <c r="C270" t="s">
        <v>76</v>
      </c>
      <c r="D270" t="s">
        <v>77</v>
      </c>
      <c r="F270">
        <v>3</v>
      </c>
      <c r="G270">
        <v>230</v>
      </c>
      <c r="H270">
        <v>271</v>
      </c>
      <c r="I270">
        <v>252</v>
      </c>
      <c r="J270">
        <v>304</v>
      </c>
      <c r="K270">
        <v>233</v>
      </c>
      <c r="L270" s="54">
        <f t="shared" si="30"/>
        <v>258</v>
      </c>
      <c r="M270">
        <v>0.1227</v>
      </c>
      <c r="P270">
        <v>8.25</v>
      </c>
      <c r="Q270">
        <v>150</v>
      </c>
      <c r="R270" s="54">
        <f t="shared" si="32"/>
        <v>148.72727272727272</v>
      </c>
      <c r="S270" s="54">
        <f t="shared" si="31"/>
        <v>0.57646229739252997</v>
      </c>
      <c r="T270" s="54">
        <f t="shared" si="33"/>
        <v>5.5E-2</v>
      </c>
      <c r="U270">
        <v>0.62729999999999997</v>
      </c>
      <c r="V270">
        <v>0.51749999999999996</v>
      </c>
      <c r="W270">
        <v>0.37740000000000001</v>
      </c>
      <c r="X270" s="54">
        <f t="shared" si="29"/>
        <v>1.2121739130434783</v>
      </c>
      <c r="Y270">
        <v>60.162601626016269</v>
      </c>
      <c r="Z270">
        <v>1470</v>
      </c>
      <c r="AA270">
        <v>992</v>
      </c>
      <c r="AB270">
        <v>1.4818548387096775</v>
      </c>
    </row>
    <row r="271" spans="1:29" hidden="1" x14ac:dyDescent="0.25">
      <c r="A271" t="s">
        <v>69</v>
      </c>
      <c r="B271">
        <v>320580</v>
      </c>
      <c r="C271" t="s">
        <v>76</v>
      </c>
      <c r="D271" t="s">
        <v>77</v>
      </c>
      <c r="F271">
        <v>4</v>
      </c>
      <c r="G271">
        <v>126</v>
      </c>
      <c r="H271">
        <v>121</v>
      </c>
      <c r="I271">
        <v>106</v>
      </c>
      <c r="J271">
        <v>148</v>
      </c>
      <c r="K271">
        <v>109</v>
      </c>
      <c r="L271" s="54">
        <f t="shared" si="30"/>
        <v>122</v>
      </c>
      <c r="M271">
        <v>5.6500000000000002E-2</v>
      </c>
      <c r="P271">
        <v>5.2</v>
      </c>
      <c r="Q271">
        <v>110</v>
      </c>
      <c r="R271" s="54">
        <f t="shared" si="32"/>
        <v>108.65384615384615</v>
      </c>
      <c r="S271" s="54">
        <f t="shared" si="31"/>
        <v>0.89060529634300123</v>
      </c>
      <c r="T271" s="54">
        <f t="shared" si="33"/>
        <v>4.7272727272727272E-2</v>
      </c>
      <c r="U271">
        <v>0.48520000000000002</v>
      </c>
      <c r="V271">
        <v>0.38529999999999998</v>
      </c>
      <c r="W271">
        <v>0.29509999999999997</v>
      </c>
      <c r="X271" s="54">
        <f t="shared" si="29"/>
        <v>1.2592784842979499</v>
      </c>
      <c r="Y271">
        <v>60.820280296784823</v>
      </c>
      <c r="Z271">
        <v>1470</v>
      </c>
      <c r="AA271">
        <v>992</v>
      </c>
      <c r="AB271">
        <v>1.4818548387096775</v>
      </c>
    </row>
    <row r="272" spans="1:29" hidden="1" x14ac:dyDescent="0.25">
      <c r="A272" t="s">
        <v>69</v>
      </c>
      <c r="B272">
        <v>320602</v>
      </c>
      <c r="C272" t="s">
        <v>76</v>
      </c>
      <c r="D272" t="s">
        <v>77</v>
      </c>
      <c r="F272">
        <v>1</v>
      </c>
      <c r="G272">
        <v>117</v>
      </c>
      <c r="H272">
        <v>90</v>
      </c>
      <c r="I272">
        <v>93</v>
      </c>
      <c r="J272">
        <v>101</v>
      </c>
      <c r="K272">
        <v>78</v>
      </c>
      <c r="L272" s="54">
        <f t="shared" si="30"/>
        <v>95.8</v>
      </c>
      <c r="M272">
        <v>2.4299999999999999E-2</v>
      </c>
      <c r="P272">
        <v>3.33</v>
      </c>
      <c r="Q272">
        <v>137</v>
      </c>
      <c r="R272" s="54">
        <f t="shared" si="32"/>
        <v>72.972972972972968</v>
      </c>
      <c r="S272" s="54">
        <f t="shared" si="31"/>
        <v>0.76172205608531285</v>
      </c>
      <c r="T272" s="54">
        <f t="shared" si="33"/>
        <v>2.4306569343065694E-2</v>
      </c>
      <c r="U272">
        <v>1.0935999999999999</v>
      </c>
      <c r="V272">
        <v>0.96899999999999997</v>
      </c>
      <c r="W272">
        <v>0.55649999999999999</v>
      </c>
      <c r="X272" s="54">
        <f t="shared" si="29"/>
        <v>1.1285861713106295</v>
      </c>
      <c r="Y272">
        <v>50.886978785662038</v>
      </c>
      <c r="Z272">
        <v>1475</v>
      </c>
      <c r="AA272">
        <v>1003</v>
      </c>
      <c r="AB272">
        <v>1.4705882352941178</v>
      </c>
    </row>
    <row r="273" spans="1:28" hidden="1" x14ac:dyDescent="0.25">
      <c r="A273" t="s">
        <v>69</v>
      </c>
      <c r="B273">
        <v>320602</v>
      </c>
      <c r="C273" t="s">
        <v>76</v>
      </c>
      <c r="D273" t="s">
        <v>77</v>
      </c>
      <c r="F273">
        <v>2</v>
      </c>
      <c r="G273">
        <v>128</v>
      </c>
      <c r="H273">
        <v>97</v>
      </c>
      <c r="I273">
        <v>85</v>
      </c>
      <c r="J273">
        <v>110</v>
      </c>
      <c r="K273">
        <v>95</v>
      </c>
      <c r="L273" s="54">
        <f t="shared" si="30"/>
        <v>103</v>
      </c>
      <c r="M273">
        <v>3.2899999999999999E-2</v>
      </c>
      <c r="P273">
        <v>4.5199999999999996</v>
      </c>
      <c r="Q273">
        <v>148</v>
      </c>
      <c r="R273" s="54">
        <f t="shared" si="32"/>
        <v>72.787610619469021</v>
      </c>
      <c r="S273" s="54">
        <f t="shared" si="31"/>
        <v>0.70667583125698075</v>
      </c>
      <c r="T273" s="54">
        <f t="shared" si="33"/>
        <v>3.0540540540540537E-2</v>
      </c>
      <c r="U273">
        <v>1.2849999999999999</v>
      </c>
      <c r="V273">
        <v>1.1062000000000001</v>
      </c>
      <c r="W273">
        <v>0.68989999999999996</v>
      </c>
      <c r="X273" s="54">
        <f t="shared" si="29"/>
        <v>1.1616344241547638</v>
      </c>
      <c r="Y273">
        <v>53.688715953307394</v>
      </c>
      <c r="Z273">
        <v>1475</v>
      </c>
      <c r="AA273">
        <v>1003</v>
      </c>
      <c r="AB273">
        <v>1.4705882352941178</v>
      </c>
    </row>
    <row r="274" spans="1:28" hidden="1" x14ac:dyDescent="0.25">
      <c r="A274" t="s">
        <v>69</v>
      </c>
      <c r="B274">
        <v>320602</v>
      </c>
      <c r="C274" t="s">
        <v>76</v>
      </c>
      <c r="D274" t="s">
        <v>77</v>
      </c>
      <c r="F274">
        <v>3</v>
      </c>
      <c r="G274">
        <v>257</v>
      </c>
      <c r="H274">
        <v>280</v>
      </c>
      <c r="I274">
        <v>241</v>
      </c>
      <c r="J274">
        <v>233</v>
      </c>
      <c r="K274">
        <v>225</v>
      </c>
      <c r="L274" s="54">
        <f t="shared" si="30"/>
        <v>247.2</v>
      </c>
      <c r="M274">
        <v>7.8899999999999998E-2</v>
      </c>
      <c r="P274">
        <v>7.91</v>
      </c>
      <c r="Q274">
        <v>118</v>
      </c>
      <c r="R274" s="54">
        <f t="shared" si="32"/>
        <v>99.747155499367878</v>
      </c>
      <c r="S274" s="54">
        <f t="shared" si="31"/>
        <v>0.40350791059614838</v>
      </c>
      <c r="T274" s="54">
        <f t="shared" si="33"/>
        <v>6.7033898305084744E-2</v>
      </c>
      <c r="U274">
        <v>0.97909999999999997</v>
      </c>
      <c r="V274">
        <v>0.84250000000000003</v>
      </c>
      <c r="W274">
        <v>0.56259999999999999</v>
      </c>
      <c r="X274" s="54">
        <f t="shared" si="29"/>
        <v>1.1621364985163205</v>
      </c>
      <c r="Y274">
        <v>57.460933510366665</v>
      </c>
      <c r="Z274">
        <v>1475</v>
      </c>
      <c r="AA274">
        <v>1003</v>
      </c>
      <c r="AB274">
        <v>1.4705882352941178</v>
      </c>
    </row>
    <row r="275" spans="1:28" hidden="1" x14ac:dyDescent="0.25">
      <c r="A275" t="s">
        <v>69</v>
      </c>
      <c r="B275">
        <v>320602</v>
      </c>
      <c r="C275" t="s">
        <v>76</v>
      </c>
      <c r="D275" t="s">
        <v>77</v>
      </c>
      <c r="F275">
        <v>4</v>
      </c>
      <c r="G275">
        <v>369</v>
      </c>
      <c r="H275">
        <v>361</v>
      </c>
      <c r="I275">
        <v>224</v>
      </c>
      <c r="J275">
        <v>328</v>
      </c>
      <c r="K275">
        <v>347</v>
      </c>
      <c r="L275" s="54">
        <f t="shared" si="30"/>
        <v>325.8</v>
      </c>
      <c r="M275">
        <v>0.13980000000000001</v>
      </c>
      <c r="P275">
        <v>9.51</v>
      </c>
      <c r="Q275">
        <v>144</v>
      </c>
      <c r="R275" s="54">
        <f t="shared" si="32"/>
        <v>147.00315457413251</v>
      </c>
      <c r="S275" s="54">
        <f t="shared" si="31"/>
        <v>0.45120673595498006</v>
      </c>
      <c r="T275" s="54">
        <f t="shared" si="33"/>
        <v>6.6041666666666665E-2</v>
      </c>
      <c r="U275">
        <v>1.1572</v>
      </c>
      <c r="V275">
        <v>0.97599999999999998</v>
      </c>
      <c r="W275">
        <v>0.69989999999999997</v>
      </c>
      <c r="X275" s="54">
        <f t="shared" si="29"/>
        <v>1.1856557377049182</v>
      </c>
      <c r="Y275">
        <v>60.48219840995506</v>
      </c>
      <c r="Z275">
        <v>1475</v>
      </c>
      <c r="AA275">
        <v>1003</v>
      </c>
      <c r="AB275">
        <v>1.4705882352941178</v>
      </c>
    </row>
    <row r="276" spans="1:28" hidden="1" x14ac:dyDescent="0.25">
      <c r="A276" t="s">
        <v>144</v>
      </c>
      <c r="B276">
        <v>490125</v>
      </c>
      <c r="C276" t="s">
        <v>76</v>
      </c>
      <c r="D276" t="s">
        <v>77</v>
      </c>
      <c r="F276">
        <v>1</v>
      </c>
      <c r="G276">
        <v>360</v>
      </c>
      <c r="H276">
        <v>355</v>
      </c>
      <c r="I276">
        <v>371</v>
      </c>
      <c r="J276">
        <v>299</v>
      </c>
      <c r="K276">
        <v>389</v>
      </c>
      <c r="L276" s="54">
        <f t="shared" si="30"/>
        <v>354.8</v>
      </c>
      <c r="M276">
        <v>0.17130000000000001</v>
      </c>
      <c r="P276">
        <v>8.9700000000000006</v>
      </c>
      <c r="Q276">
        <v>102</v>
      </c>
      <c r="R276" s="54">
        <f t="shared" si="32"/>
        <v>190.96989966555185</v>
      </c>
      <c r="S276" s="54">
        <f t="shared" si="31"/>
        <v>0.5382466168702138</v>
      </c>
      <c r="T276" s="54">
        <f t="shared" si="33"/>
        <v>8.7941176470588245E-2</v>
      </c>
      <c r="U276">
        <v>1.7181</v>
      </c>
      <c r="V276">
        <v>1.4214</v>
      </c>
      <c r="W276">
        <v>1.054</v>
      </c>
      <c r="X276" s="54">
        <f t="shared" si="29"/>
        <v>1.2087378640776698</v>
      </c>
      <c r="Y276">
        <v>61.346836621849718</v>
      </c>
      <c r="Z276">
        <v>812</v>
      </c>
      <c r="AA276">
        <v>1016</v>
      </c>
      <c r="AB276">
        <v>0.79921259842519687</v>
      </c>
    </row>
    <row r="277" spans="1:28" hidden="1" x14ac:dyDescent="0.25">
      <c r="A277" t="s">
        <v>144</v>
      </c>
      <c r="B277">
        <v>490125</v>
      </c>
      <c r="C277" t="s">
        <v>76</v>
      </c>
      <c r="D277" t="s">
        <v>77</v>
      </c>
      <c r="F277">
        <v>2</v>
      </c>
      <c r="G277">
        <v>357</v>
      </c>
      <c r="H277">
        <v>385</v>
      </c>
      <c r="I277">
        <v>400</v>
      </c>
      <c r="J277">
        <v>327</v>
      </c>
      <c r="K277">
        <v>352</v>
      </c>
      <c r="L277" s="54">
        <f t="shared" si="30"/>
        <v>364.2</v>
      </c>
      <c r="M277">
        <v>7.2700000000000001E-2</v>
      </c>
      <c r="P277">
        <v>5.37</v>
      </c>
      <c r="Q277">
        <v>84</v>
      </c>
      <c r="R277" s="54">
        <f t="shared" si="32"/>
        <v>135.38175046554935</v>
      </c>
      <c r="S277" s="54">
        <f t="shared" si="31"/>
        <v>0.37172364213495152</v>
      </c>
      <c r="T277" s="54">
        <f t="shared" si="33"/>
        <v>6.3928571428571432E-2</v>
      </c>
      <c r="U277">
        <v>1.5941000000000001</v>
      </c>
      <c r="V277">
        <v>1.3492</v>
      </c>
      <c r="W277">
        <v>1.0253000000000001</v>
      </c>
      <c r="X277" s="54">
        <f t="shared" si="29"/>
        <v>1.1815149718351616</v>
      </c>
      <c r="Y277">
        <v>64.318424189197671</v>
      </c>
      <c r="Z277">
        <v>812</v>
      </c>
      <c r="AA277">
        <v>1016</v>
      </c>
      <c r="AB277">
        <v>0.79921259842519687</v>
      </c>
    </row>
    <row r="278" spans="1:28" hidden="1" x14ac:dyDescent="0.25">
      <c r="A278" t="s">
        <v>144</v>
      </c>
      <c r="B278">
        <v>490125</v>
      </c>
      <c r="C278" t="s">
        <v>76</v>
      </c>
      <c r="D278" t="s">
        <v>77</v>
      </c>
      <c r="F278">
        <v>3</v>
      </c>
      <c r="G278">
        <v>292</v>
      </c>
      <c r="H278">
        <v>267</v>
      </c>
      <c r="I278">
        <v>209</v>
      </c>
      <c r="J278">
        <v>182</v>
      </c>
      <c r="K278">
        <v>298</v>
      </c>
      <c r="L278" s="54">
        <f t="shared" si="30"/>
        <v>249.6</v>
      </c>
      <c r="M278">
        <v>8.9899999999999994E-2</v>
      </c>
      <c r="N278" s="54"/>
      <c r="P278">
        <v>6.85</v>
      </c>
      <c r="Q278">
        <v>109</v>
      </c>
      <c r="R278" s="54">
        <f t="shared" si="32"/>
        <v>131.24087591240877</v>
      </c>
      <c r="S278" s="54">
        <f t="shared" si="31"/>
        <v>0.52580479131574032</v>
      </c>
      <c r="T278" s="54">
        <f t="shared" si="33"/>
        <v>6.284403669724771E-2</v>
      </c>
      <c r="U278">
        <v>1.1254</v>
      </c>
      <c r="V278">
        <v>0.9325</v>
      </c>
      <c r="W278">
        <v>0.68559999999999999</v>
      </c>
      <c r="X278" s="54">
        <f t="shared" si="29"/>
        <v>1.2068632707774798</v>
      </c>
      <c r="Y278">
        <v>60.920561578105556</v>
      </c>
      <c r="Z278">
        <v>812</v>
      </c>
      <c r="AA278">
        <v>1016</v>
      </c>
      <c r="AB278">
        <v>0.79921259842519687</v>
      </c>
    </row>
    <row r="279" spans="1:28" hidden="1" x14ac:dyDescent="0.25">
      <c r="A279" t="s">
        <v>144</v>
      </c>
      <c r="B279">
        <v>490125</v>
      </c>
      <c r="C279" t="s">
        <v>76</v>
      </c>
      <c r="D279" t="s">
        <v>77</v>
      </c>
      <c r="F279">
        <v>4</v>
      </c>
      <c r="G279">
        <v>384</v>
      </c>
      <c r="H279">
        <v>316</v>
      </c>
      <c r="I279">
        <v>242</v>
      </c>
      <c r="J279">
        <v>354</v>
      </c>
      <c r="K279">
        <v>346</v>
      </c>
      <c r="L279" s="54">
        <f t="shared" si="30"/>
        <v>328.4</v>
      </c>
      <c r="M279">
        <v>0.16400000000000001</v>
      </c>
      <c r="P279">
        <v>9.7100000000000009</v>
      </c>
      <c r="Q279">
        <v>125</v>
      </c>
      <c r="R279" s="54">
        <f t="shared" si="32"/>
        <v>168.89804325437692</v>
      </c>
      <c r="S279" s="54">
        <f t="shared" si="31"/>
        <v>0.51430585643841942</v>
      </c>
      <c r="T279" s="54">
        <f t="shared" si="33"/>
        <v>7.7680000000000013E-2</v>
      </c>
      <c r="U279">
        <v>1.6577</v>
      </c>
      <c r="V279">
        <v>1.3785000000000001</v>
      </c>
      <c r="W279">
        <v>1.0235000000000001</v>
      </c>
      <c r="X279" s="54">
        <f t="shared" si="29"/>
        <v>1.2025389916575988</v>
      </c>
      <c r="Y279">
        <v>61.742172890149007</v>
      </c>
      <c r="Z279">
        <v>812</v>
      </c>
      <c r="AA279">
        <v>1016</v>
      </c>
      <c r="AB279">
        <v>0.79921259842519687</v>
      </c>
    </row>
    <row r="280" spans="1:28" hidden="1" x14ac:dyDescent="0.25">
      <c r="A280" t="s">
        <v>144</v>
      </c>
      <c r="B280">
        <v>490525</v>
      </c>
      <c r="C280" t="s">
        <v>76</v>
      </c>
      <c r="D280" t="s">
        <v>77</v>
      </c>
      <c r="F280">
        <v>1</v>
      </c>
      <c r="G280">
        <v>286</v>
      </c>
      <c r="H280">
        <v>193</v>
      </c>
      <c r="I280">
        <v>209</v>
      </c>
      <c r="J280">
        <v>208</v>
      </c>
      <c r="K280">
        <v>167</v>
      </c>
      <c r="L280" s="54">
        <f t="shared" si="30"/>
        <v>212.6</v>
      </c>
      <c r="M280">
        <v>6.4500000000000002E-2</v>
      </c>
      <c r="P280">
        <v>4.78</v>
      </c>
      <c r="Q280">
        <v>131</v>
      </c>
      <c r="R280" s="54">
        <f t="shared" si="32"/>
        <v>134.93723849372384</v>
      </c>
      <c r="S280" s="54">
        <f t="shared" si="31"/>
        <v>0.63470008698835301</v>
      </c>
      <c r="T280" s="54">
        <f t="shared" si="33"/>
        <v>3.6488549618320612E-2</v>
      </c>
      <c r="U280">
        <v>1.5102</v>
      </c>
      <c r="V280">
        <v>1.3285</v>
      </c>
      <c r="W280">
        <v>0.99129999999999996</v>
      </c>
      <c r="X280" s="54">
        <f t="shared" si="29"/>
        <v>1.1367707941287166</v>
      </c>
      <c r="Y280">
        <v>65.640312541385242</v>
      </c>
      <c r="Z280">
        <v>761</v>
      </c>
      <c r="AA280">
        <v>1041</v>
      </c>
      <c r="AB280">
        <v>0.73102785782901059</v>
      </c>
    </row>
    <row r="281" spans="1:28" hidden="1" x14ac:dyDescent="0.25">
      <c r="A281" t="s">
        <v>144</v>
      </c>
      <c r="B281">
        <v>490525</v>
      </c>
      <c r="C281" t="s">
        <v>76</v>
      </c>
      <c r="D281" t="s">
        <v>77</v>
      </c>
      <c r="F281">
        <v>2</v>
      </c>
      <c r="G281">
        <v>269</v>
      </c>
      <c r="H281">
        <v>333</v>
      </c>
      <c r="I281">
        <v>330</v>
      </c>
      <c r="J281">
        <v>338</v>
      </c>
      <c r="K281">
        <v>257</v>
      </c>
      <c r="L281" s="54">
        <f t="shared" si="30"/>
        <v>305.39999999999998</v>
      </c>
      <c r="M281">
        <v>4.1200000000000001E-2</v>
      </c>
      <c r="P281">
        <v>2.0499999999999998</v>
      </c>
      <c r="Q281">
        <v>87</v>
      </c>
      <c r="R281" s="54">
        <f t="shared" si="32"/>
        <v>200.97560975609755</v>
      </c>
      <c r="S281" s="54">
        <f t="shared" si="31"/>
        <v>0.65807337837621993</v>
      </c>
      <c r="T281" s="54">
        <f t="shared" si="33"/>
        <v>2.3563218390804597E-2</v>
      </c>
      <c r="U281">
        <v>0.85070000000000001</v>
      </c>
      <c r="V281">
        <v>0.74490000000000001</v>
      </c>
      <c r="W281">
        <v>0.60360000000000003</v>
      </c>
      <c r="X281" s="54">
        <f t="shared" si="29"/>
        <v>1.1420324875822259</v>
      </c>
      <c r="Y281">
        <v>70.953332549664978</v>
      </c>
      <c r="Z281">
        <v>761</v>
      </c>
      <c r="AA281">
        <v>1041</v>
      </c>
      <c r="AB281">
        <v>0.73102785782901059</v>
      </c>
    </row>
    <row r="282" spans="1:28" hidden="1" x14ac:dyDescent="0.25">
      <c r="A282" t="s">
        <v>144</v>
      </c>
      <c r="B282">
        <v>490525</v>
      </c>
      <c r="C282" t="s">
        <v>76</v>
      </c>
      <c r="D282" t="s">
        <v>77</v>
      </c>
      <c r="F282">
        <v>3</v>
      </c>
      <c r="G282">
        <v>406</v>
      </c>
      <c r="H282">
        <v>364</v>
      </c>
      <c r="I282">
        <v>344</v>
      </c>
      <c r="J282">
        <v>401</v>
      </c>
      <c r="K282">
        <v>393</v>
      </c>
      <c r="L282" s="54">
        <f t="shared" si="30"/>
        <v>381.6</v>
      </c>
      <c r="M282">
        <v>9.2499999999999999E-2</v>
      </c>
      <c r="P282">
        <v>4.59</v>
      </c>
      <c r="Q282">
        <v>90</v>
      </c>
      <c r="R282" s="54">
        <f t="shared" si="32"/>
        <v>201.52505446623093</v>
      </c>
      <c r="S282" s="54">
        <f t="shared" si="31"/>
        <v>0.52810548864316276</v>
      </c>
      <c r="T282" s="54">
        <f t="shared" si="33"/>
        <v>5.0999999999999997E-2</v>
      </c>
      <c r="U282">
        <v>0.80289999999999995</v>
      </c>
      <c r="V282">
        <v>0.76719999999999999</v>
      </c>
      <c r="W282">
        <v>0.55669999999999997</v>
      </c>
      <c r="X282" s="54">
        <f t="shared" si="29"/>
        <v>1.0465328467153283</v>
      </c>
      <c r="Y282">
        <v>69.336156432930636</v>
      </c>
      <c r="Z282">
        <v>761</v>
      </c>
      <c r="AA282">
        <v>1041</v>
      </c>
      <c r="AB282">
        <v>0.73102785782901059</v>
      </c>
    </row>
    <row r="283" spans="1:28" hidden="1" x14ac:dyDescent="0.25">
      <c r="A283" t="s">
        <v>144</v>
      </c>
      <c r="B283">
        <v>490525</v>
      </c>
      <c r="C283" t="s">
        <v>76</v>
      </c>
      <c r="D283" t="s">
        <v>77</v>
      </c>
      <c r="F283">
        <v>4</v>
      </c>
      <c r="G283">
        <v>346</v>
      </c>
      <c r="H283">
        <v>313</v>
      </c>
      <c r="I283">
        <v>356</v>
      </c>
      <c r="J283">
        <v>339</v>
      </c>
      <c r="K283">
        <v>317</v>
      </c>
      <c r="L283" s="54">
        <f t="shared" si="30"/>
        <v>334.2</v>
      </c>
      <c r="M283">
        <v>5.0999999999999997E-2</v>
      </c>
      <c r="P283">
        <v>3.17</v>
      </c>
      <c r="Q283">
        <v>87</v>
      </c>
      <c r="R283" s="54">
        <f t="shared" si="32"/>
        <v>160.88328075709776</v>
      </c>
      <c r="S283" s="54">
        <f t="shared" si="31"/>
        <v>0.48139820693326679</v>
      </c>
      <c r="T283" s="54">
        <f t="shared" si="33"/>
        <v>3.6436781609195404E-2</v>
      </c>
      <c r="U283">
        <v>0.92010000000000003</v>
      </c>
      <c r="V283">
        <v>0.80149999999999999</v>
      </c>
      <c r="W283">
        <v>0.63639999999999997</v>
      </c>
      <c r="X283" s="54">
        <f t="shared" si="29"/>
        <v>1.1479725514660013</v>
      </c>
      <c r="Y283">
        <v>69.166394957069883</v>
      </c>
      <c r="Z283">
        <v>761</v>
      </c>
      <c r="AA283">
        <v>1041</v>
      </c>
      <c r="AB283">
        <v>0.73102785782901059</v>
      </c>
    </row>
    <row r="284" spans="1:28" hidden="1" x14ac:dyDescent="0.25">
      <c r="A284" t="s">
        <v>69</v>
      </c>
      <c r="B284">
        <v>272850</v>
      </c>
      <c r="C284" t="s">
        <v>78</v>
      </c>
      <c r="D284" t="s">
        <v>79</v>
      </c>
      <c r="F284">
        <v>1</v>
      </c>
      <c r="G284">
        <v>145</v>
      </c>
      <c r="H284">
        <v>138</v>
      </c>
      <c r="I284">
        <v>132</v>
      </c>
      <c r="J284">
        <v>140</v>
      </c>
      <c r="K284">
        <v>117</v>
      </c>
      <c r="L284" s="54">
        <f t="shared" si="30"/>
        <v>134.4</v>
      </c>
      <c r="M284">
        <v>2.12E-2</v>
      </c>
      <c r="P284">
        <v>2.93</v>
      </c>
      <c r="Q284">
        <v>100</v>
      </c>
      <c r="R284" s="54">
        <f t="shared" si="32"/>
        <v>72.354948805460751</v>
      </c>
      <c r="S284" s="54">
        <f t="shared" si="31"/>
        <v>0.53835527385015436</v>
      </c>
      <c r="T284" s="54">
        <f t="shared" si="33"/>
        <v>2.9300000000000003E-2</v>
      </c>
      <c r="U284">
        <v>0.29270000000000002</v>
      </c>
      <c r="V284">
        <v>0.26569999999999999</v>
      </c>
      <c r="W284">
        <v>0.16020000000000001</v>
      </c>
      <c r="X284" s="54">
        <f t="shared" si="29"/>
        <v>1.1016183665788484</v>
      </c>
      <c r="Y284">
        <v>54.731807311240175</v>
      </c>
      <c r="Z284">
        <v>1582</v>
      </c>
      <c r="AA284">
        <v>978</v>
      </c>
      <c r="AB284">
        <v>1.6175869120654396</v>
      </c>
    </row>
    <row r="285" spans="1:28" hidden="1" x14ac:dyDescent="0.25">
      <c r="A285" t="s">
        <v>69</v>
      </c>
      <c r="B285">
        <v>272850</v>
      </c>
      <c r="C285" t="s">
        <v>78</v>
      </c>
      <c r="D285" t="s">
        <v>79</v>
      </c>
      <c r="F285">
        <v>2</v>
      </c>
      <c r="G285">
        <v>203</v>
      </c>
      <c r="H285">
        <v>188</v>
      </c>
      <c r="I285">
        <v>202</v>
      </c>
      <c r="J285">
        <v>234</v>
      </c>
      <c r="K285">
        <v>207</v>
      </c>
      <c r="L285" s="54">
        <f t="shared" si="30"/>
        <v>206.8</v>
      </c>
      <c r="M285">
        <v>3.8600000000000002E-2</v>
      </c>
      <c r="P285">
        <v>4.8</v>
      </c>
      <c r="Q285">
        <v>100</v>
      </c>
      <c r="R285" s="54">
        <f t="shared" si="32"/>
        <v>80.416666666666686</v>
      </c>
      <c r="S285" s="54">
        <f t="shared" si="31"/>
        <v>0.38886202450032242</v>
      </c>
      <c r="T285" s="54">
        <f t="shared" si="33"/>
        <v>4.8000000000000001E-2</v>
      </c>
      <c r="U285">
        <v>0.14499999999999999</v>
      </c>
      <c r="V285">
        <v>0.1037</v>
      </c>
      <c r="W285">
        <v>8.1199999999999994E-2</v>
      </c>
      <c r="X285" s="54">
        <f t="shared" si="29"/>
        <v>1.3982642237222758</v>
      </c>
      <c r="Y285">
        <v>56.000000000000007</v>
      </c>
      <c r="Z285">
        <v>1582</v>
      </c>
      <c r="AA285">
        <v>978</v>
      </c>
      <c r="AB285">
        <v>1.6175869120654396</v>
      </c>
    </row>
    <row r="286" spans="1:28" hidden="1" x14ac:dyDescent="0.25">
      <c r="A286" t="s">
        <v>69</v>
      </c>
      <c r="B286">
        <v>272850</v>
      </c>
      <c r="C286" t="s">
        <v>78</v>
      </c>
      <c r="D286" t="s">
        <v>79</v>
      </c>
      <c r="F286">
        <v>3</v>
      </c>
      <c r="G286">
        <v>230</v>
      </c>
      <c r="H286">
        <v>139</v>
      </c>
      <c r="I286">
        <v>168</v>
      </c>
      <c r="J286">
        <v>196</v>
      </c>
      <c r="K286">
        <v>193</v>
      </c>
      <c r="L286" s="54">
        <f t="shared" si="30"/>
        <v>185.2</v>
      </c>
      <c r="M286">
        <v>4.5100000000000001E-2</v>
      </c>
      <c r="P286">
        <v>5.59</v>
      </c>
      <c r="Q286">
        <v>124</v>
      </c>
      <c r="R286" s="54">
        <f t="shared" si="32"/>
        <v>80.679785330948121</v>
      </c>
      <c r="S286" s="54">
        <f t="shared" si="31"/>
        <v>0.43563598990792723</v>
      </c>
      <c r="T286" s="54">
        <f t="shared" si="33"/>
        <v>4.5080645161290324E-2</v>
      </c>
      <c r="U286">
        <v>0.43859999999999999</v>
      </c>
      <c r="V286">
        <v>0.38700000000000001</v>
      </c>
      <c r="W286">
        <v>0.25819999999999999</v>
      </c>
      <c r="X286" s="54">
        <f t="shared" si="29"/>
        <v>1.1333333333333333</v>
      </c>
      <c r="Y286">
        <v>58.869129046967629</v>
      </c>
      <c r="Z286">
        <v>1582</v>
      </c>
      <c r="AA286">
        <v>978</v>
      </c>
      <c r="AB286">
        <v>1.6175869120654396</v>
      </c>
    </row>
    <row r="287" spans="1:28" hidden="1" x14ac:dyDescent="0.25">
      <c r="A287" t="s">
        <v>69</v>
      </c>
      <c r="B287">
        <v>272850</v>
      </c>
      <c r="C287" t="s">
        <v>78</v>
      </c>
      <c r="D287" t="s">
        <v>79</v>
      </c>
      <c r="F287">
        <v>4</v>
      </c>
      <c r="G287">
        <v>244</v>
      </c>
      <c r="H287">
        <v>248</v>
      </c>
      <c r="I287">
        <v>234</v>
      </c>
      <c r="J287">
        <v>227</v>
      </c>
      <c r="K287">
        <v>217</v>
      </c>
      <c r="L287" s="54">
        <f t="shared" si="30"/>
        <v>234</v>
      </c>
      <c r="M287">
        <v>3.3599999999999998E-2</v>
      </c>
      <c r="P287">
        <v>3.98</v>
      </c>
      <c r="Q287">
        <v>96</v>
      </c>
      <c r="R287" s="54">
        <f t="shared" si="32"/>
        <v>84.422110552763812</v>
      </c>
      <c r="S287" s="54">
        <f t="shared" si="31"/>
        <v>0.36077825022548637</v>
      </c>
      <c r="T287" s="54">
        <f t="shared" si="33"/>
        <v>4.1458333333333333E-2</v>
      </c>
      <c r="U287">
        <v>0.214</v>
      </c>
      <c r="V287">
        <v>0.19550000000000001</v>
      </c>
      <c r="W287">
        <v>0.129</v>
      </c>
      <c r="X287" s="54">
        <f t="shared" si="29"/>
        <v>1.0946291560102301</v>
      </c>
      <c r="Y287">
        <v>60.280373831775705</v>
      </c>
      <c r="Z287">
        <v>1582</v>
      </c>
      <c r="AA287">
        <v>978</v>
      </c>
      <c r="AB287">
        <v>1.6175869120654396</v>
      </c>
    </row>
    <row r="288" spans="1:28" hidden="1" x14ac:dyDescent="0.25">
      <c r="A288" t="s">
        <v>69</v>
      </c>
      <c r="B288">
        <v>272894</v>
      </c>
      <c r="C288" t="s">
        <v>78</v>
      </c>
      <c r="D288" t="s">
        <v>79</v>
      </c>
      <c r="F288">
        <v>1</v>
      </c>
      <c r="G288">
        <v>212</v>
      </c>
      <c r="H288">
        <v>274</v>
      </c>
      <c r="I288">
        <v>238</v>
      </c>
      <c r="J288">
        <v>257</v>
      </c>
      <c r="K288">
        <v>251</v>
      </c>
      <c r="L288" s="54">
        <f t="shared" si="30"/>
        <v>246.4</v>
      </c>
      <c r="M288">
        <v>5.7299999999999997E-2</v>
      </c>
      <c r="P288">
        <v>10.56</v>
      </c>
      <c r="Q288">
        <v>153</v>
      </c>
      <c r="R288" s="54">
        <f t="shared" si="32"/>
        <v>54.261363636363626</v>
      </c>
      <c r="S288" s="54">
        <f t="shared" si="31"/>
        <v>0.2202165731995277</v>
      </c>
      <c r="T288" s="54">
        <f t="shared" si="33"/>
        <v>6.9019607843137265E-2</v>
      </c>
      <c r="U288">
        <v>0.92830000000000001</v>
      </c>
      <c r="V288">
        <v>0.77010000000000001</v>
      </c>
      <c r="W288">
        <v>0.50849999999999995</v>
      </c>
      <c r="X288" s="54">
        <f t="shared" si="29"/>
        <v>1.2054278665108427</v>
      </c>
      <c r="Y288">
        <v>54.777550360874713</v>
      </c>
      <c r="Z288">
        <v>1543</v>
      </c>
      <c r="AA288">
        <v>990</v>
      </c>
      <c r="AB288">
        <v>1.5585858585858585</v>
      </c>
    </row>
    <row r="289" spans="1:28" hidden="1" x14ac:dyDescent="0.25">
      <c r="A289" t="s">
        <v>69</v>
      </c>
      <c r="B289">
        <v>272894</v>
      </c>
      <c r="C289" t="s">
        <v>78</v>
      </c>
      <c r="D289" t="s">
        <v>79</v>
      </c>
      <c r="F289">
        <v>2</v>
      </c>
      <c r="G289">
        <v>214</v>
      </c>
      <c r="H289">
        <v>221</v>
      </c>
      <c r="I289">
        <v>204</v>
      </c>
      <c r="J289">
        <v>216</v>
      </c>
      <c r="K289">
        <v>210</v>
      </c>
      <c r="L289" s="54">
        <f t="shared" si="30"/>
        <v>213</v>
      </c>
      <c r="M289">
        <v>5.0700000000000002E-2</v>
      </c>
      <c r="P289">
        <v>6.53</v>
      </c>
      <c r="Q289">
        <v>114</v>
      </c>
      <c r="R289" s="54">
        <f t="shared" si="32"/>
        <v>77.641653905053602</v>
      </c>
      <c r="S289" s="54">
        <f t="shared" si="31"/>
        <v>0.36451480706597933</v>
      </c>
      <c r="T289" s="54">
        <f t="shared" si="33"/>
        <v>5.7280701754385967E-2</v>
      </c>
      <c r="U289">
        <v>0.56020000000000003</v>
      </c>
      <c r="V289">
        <v>0.51160000000000005</v>
      </c>
      <c r="W289">
        <v>0.29470000000000002</v>
      </c>
      <c r="X289" s="54">
        <f t="shared" si="29"/>
        <v>1.094996090695856</v>
      </c>
      <c r="Y289">
        <v>52.606212067118882</v>
      </c>
      <c r="Z289">
        <v>1543</v>
      </c>
      <c r="AA289">
        <v>990</v>
      </c>
      <c r="AB289">
        <v>1.5585858585858585</v>
      </c>
    </row>
    <row r="290" spans="1:28" hidden="1" x14ac:dyDescent="0.25">
      <c r="A290" t="s">
        <v>69</v>
      </c>
      <c r="B290">
        <v>272894</v>
      </c>
      <c r="C290" t="s">
        <v>78</v>
      </c>
      <c r="D290" t="s">
        <v>79</v>
      </c>
      <c r="F290">
        <v>3</v>
      </c>
      <c r="G290">
        <v>119</v>
      </c>
      <c r="H290">
        <v>138</v>
      </c>
      <c r="I290">
        <v>122</v>
      </c>
      <c r="J290">
        <v>135</v>
      </c>
      <c r="K290">
        <v>143</v>
      </c>
      <c r="L290" s="54">
        <f t="shared" si="30"/>
        <v>131.4</v>
      </c>
      <c r="M290">
        <v>5.0299999999999997E-2</v>
      </c>
      <c r="P290">
        <v>5.91</v>
      </c>
      <c r="Q290">
        <v>123</v>
      </c>
      <c r="R290" s="54">
        <f t="shared" si="32"/>
        <v>85.109983079526216</v>
      </c>
      <c r="S290" s="54">
        <f t="shared" si="31"/>
        <v>0.64771676620643992</v>
      </c>
      <c r="T290" s="54">
        <f t="shared" si="33"/>
        <v>4.8048780487804879E-2</v>
      </c>
      <c r="U290">
        <v>0.52790000000000004</v>
      </c>
      <c r="V290">
        <v>0.46529999999999999</v>
      </c>
      <c r="W290">
        <v>0.29260000000000003</v>
      </c>
      <c r="X290" s="54">
        <f t="shared" si="29"/>
        <v>1.1345368579411133</v>
      </c>
      <c r="Y290">
        <v>55.427164235650693</v>
      </c>
      <c r="Z290">
        <v>1543</v>
      </c>
      <c r="AA290">
        <v>990</v>
      </c>
      <c r="AB290">
        <v>1.5585858585858585</v>
      </c>
    </row>
    <row r="291" spans="1:28" hidden="1" x14ac:dyDescent="0.25">
      <c r="A291" t="s">
        <v>69</v>
      </c>
      <c r="B291">
        <v>272894</v>
      </c>
      <c r="C291" t="s">
        <v>78</v>
      </c>
      <c r="D291" t="s">
        <v>79</v>
      </c>
      <c r="F291">
        <v>4</v>
      </c>
      <c r="G291">
        <v>232</v>
      </c>
      <c r="H291">
        <v>248</v>
      </c>
      <c r="I291">
        <v>218</v>
      </c>
      <c r="J291">
        <v>233</v>
      </c>
      <c r="K291">
        <v>221</v>
      </c>
      <c r="L291" s="54">
        <f t="shared" si="30"/>
        <v>230.4</v>
      </c>
      <c r="M291">
        <v>3.6700000000000003E-2</v>
      </c>
      <c r="P291">
        <v>7.02</v>
      </c>
      <c r="Q291">
        <v>131</v>
      </c>
      <c r="R291" s="54">
        <f t="shared" si="32"/>
        <v>52.279202279202288</v>
      </c>
      <c r="S291" s="54">
        <f t="shared" si="31"/>
        <v>0.22690625989237104</v>
      </c>
      <c r="T291" s="54">
        <f t="shared" si="33"/>
        <v>5.3587786259541983E-2</v>
      </c>
      <c r="U291">
        <v>1.4426000000000001</v>
      </c>
      <c r="V291">
        <v>1.1931</v>
      </c>
      <c r="W291">
        <v>0.72560000000000002</v>
      </c>
      <c r="X291" s="54">
        <f t="shared" si="29"/>
        <v>1.2091191015002933</v>
      </c>
      <c r="Y291">
        <v>50.298072923887425</v>
      </c>
      <c r="Z291">
        <v>1543</v>
      </c>
      <c r="AA291">
        <v>990</v>
      </c>
      <c r="AB291">
        <v>1.5585858585858585</v>
      </c>
    </row>
    <row r="292" spans="1:28" hidden="1" x14ac:dyDescent="0.25">
      <c r="A292" t="s">
        <v>69</v>
      </c>
      <c r="B292">
        <v>320580</v>
      </c>
      <c r="C292" t="s">
        <v>78</v>
      </c>
      <c r="D292" t="s">
        <v>79</v>
      </c>
      <c r="F292">
        <v>1</v>
      </c>
      <c r="G292">
        <v>136</v>
      </c>
      <c r="H292">
        <v>132</v>
      </c>
      <c r="I292">
        <v>142</v>
      </c>
      <c r="J292">
        <v>120</v>
      </c>
      <c r="K292">
        <v>118</v>
      </c>
      <c r="L292" s="54">
        <f t="shared" si="30"/>
        <v>129.6</v>
      </c>
      <c r="M292">
        <v>9.1999999999999998E-3</v>
      </c>
      <c r="P292">
        <v>3.2</v>
      </c>
      <c r="Q292">
        <v>96</v>
      </c>
      <c r="R292" s="54">
        <f t="shared" si="32"/>
        <v>28.749999999999996</v>
      </c>
      <c r="S292" s="54">
        <f t="shared" si="31"/>
        <v>0.22183641975308641</v>
      </c>
      <c r="T292" s="54">
        <f t="shared" si="33"/>
        <v>3.3333333333333333E-2</v>
      </c>
      <c r="U292">
        <v>0.34849999999999998</v>
      </c>
      <c r="V292">
        <v>0.28660000000000002</v>
      </c>
      <c r="W292">
        <v>0.2006</v>
      </c>
      <c r="X292" s="54">
        <f t="shared" si="29"/>
        <v>1.215980460572226</v>
      </c>
      <c r="Y292">
        <v>57.560975609756106</v>
      </c>
      <c r="Z292">
        <v>1470</v>
      </c>
      <c r="AA292">
        <v>992</v>
      </c>
      <c r="AB292">
        <v>1.4818548387096775</v>
      </c>
    </row>
    <row r="293" spans="1:28" hidden="1" x14ac:dyDescent="0.25">
      <c r="A293" t="s">
        <v>69</v>
      </c>
      <c r="B293">
        <v>320580</v>
      </c>
      <c r="C293" t="s">
        <v>78</v>
      </c>
      <c r="D293" t="s">
        <v>79</v>
      </c>
      <c r="F293">
        <v>2</v>
      </c>
      <c r="G293">
        <v>121</v>
      </c>
      <c r="H293">
        <v>132</v>
      </c>
      <c r="I293">
        <v>106</v>
      </c>
      <c r="J293">
        <v>110</v>
      </c>
      <c r="K293">
        <v>107</v>
      </c>
      <c r="L293" s="54">
        <f t="shared" si="30"/>
        <v>115.2</v>
      </c>
      <c r="M293">
        <v>3.0099999999999998E-2</v>
      </c>
      <c r="P293">
        <v>3.16</v>
      </c>
      <c r="Q293">
        <v>107</v>
      </c>
      <c r="R293" s="54">
        <f t="shared" si="32"/>
        <v>95.253164556962005</v>
      </c>
      <c r="S293" s="54">
        <f t="shared" si="31"/>
        <v>0.8268503867791841</v>
      </c>
      <c r="T293" s="54">
        <f t="shared" si="33"/>
        <v>2.9532710280373832E-2</v>
      </c>
      <c r="U293">
        <v>0.2505</v>
      </c>
      <c r="V293">
        <v>0.2026</v>
      </c>
      <c r="W293">
        <v>0.14990000000000001</v>
      </c>
      <c r="X293" s="54">
        <f t="shared" si="29"/>
        <v>1.236426456071076</v>
      </c>
      <c r="Y293">
        <v>59.840319361277452</v>
      </c>
      <c r="Z293">
        <v>1470</v>
      </c>
      <c r="AA293">
        <v>992</v>
      </c>
      <c r="AB293">
        <v>1.4818548387096775</v>
      </c>
    </row>
    <row r="294" spans="1:28" hidden="1" x14ac:dyDescent="0.25">
      <c r="A294" t="s">
        <v>69</v>
      </c>
      <c r="B294">
        <v>320580</v>
      </c>
      <c r="C294" t="s">
        <v>78</v>
      </c>
      <c r="D294" t="s">
        <v>79</v>
      </c>
      <c r="F294">
        <v>3</v>
      </c>
      <c r="G294">
        <v>237</v>
      </c>
      <c r="H294">
        <v>242</v>
      </c>
      <c r="I294">
        <v>117</v>
      </c>
      <c r="J294">
        <v>106</v>
      </c>
      <c r="K294">
        <v>209</v>
      </c>
      <c r="L294" s="54">
        <f t="shared" si="30"/>
        <v>182.2</v>
      </c>
      <c r="M294">
        <v>3.1199999999999999E-2</v>
      </c>
      <c r="P294">
        <v>2.63</v>
      </c>
      <c r="Q294">
        <v>88</v>
      </c>
      <c r="R294" s="54">
        <f t="shared" si="32"/>
        <v>118.63117870722434</v>
      </c>
      <c r="S294" s="54">
        <f t="shared" si="31"/>
        <v>0.65110416414502936</v>
      </c>
      <c r="T294" s="54">
        <f t="shared" si="33"/>
        <v>2.9886363636363635E-2</v>
      </c>
      <c r="U294">
        <v>0.23710000000000001</v>
      </c>
      <c r="V294">
        <v>0.1857</v>
      </c>
      <c r="W294">
        <v>0.13370000000000001</v>
      </c>
      <c r="X294" s="54">
        <f t="shared" si="29"/>
        <v>1.2767905223478728</v>
      </c>
      <c r="Y294">
        <v>56.389708983551245</v>
      </c>
      <c r="Z294">
        <v>1470</v>
      </c>
      <c r="AA294">
        <v>992</v>
      </c>
      <c r="AB294">
        <v>1.4818548387096775</v>
      </c>
    </row>
    <row r="295" spans="1:28" hidden="1" x14ac:dyDescent="0.25">
      <c r="A295" t="s">
        <v>69</v>
      </c>
      <c r="B295">
        <v>320580</v>
      </c>
      <c r="C295" t="s">
        <v>78</v>
      </c>
      <c r="D295" t="s">
        <v>79</v>
      </c>
      <c r="F295">
        <v>4</v>
      </c>
      <c r="G295">
        <v>141</v>
      </c>
      <c r="H295">
        <v>131</v>
      </c>
      <c r="I295">
        <v>139</v>
      </c>
      <c r="J295">
        <v>184</v>
      </c>
      <c r="K295">
        <v>206</v>
      </c>
      <c r="L295" s="54">
        <f t="shared" si="30"/>
        <v>160.19999999999999</v>
      </c>
      <c r="M295">
        <v>3.4299999999999997E-2</v>
      </c>
      <c r="P295">
        <v>3.36</v>
      </c>
      <c r="Q295">
        <v>122</v>
      </c>
      <c r="R295" s="54">
        <f t="shared" si="32"/>
        <v>102.08333333333333</v>
      </c>
      <c r="S295" s="54">
        <f t="shared" si="31"/>
        <v>0.63722430295464005</v>
      </c>
      <c r="T295" s="54">
        <f t="shared" si="33"/>
        <v>2.7540983606557375E-2</v>
      </c>
      <c r="U295">
        <v>0.33400000000000002</v>
      </c>
      <c r="V295">
        <v>0.28570000000000001</v>
      </c>
      <c r="W295">
        <v>0.19689999999999999</v>
      </c>
      <c r="X295" s="54">
        <f t="shared" si="29"/>
        <v>1.1690584529226462</v>
      </c>
      <c r="Y295">
        <v>58.952095808383234</v>
      </c>
      <c r="Z295">
        <v>1470</v>
      </c>
      <c r="AA295">
        <v>992</v>
      </c>
      <c r="AB295">
        <v>1.4818548387096775</v>
      </c>
    </row>
    <row r="296" spans="1:28" hidden="1" x14ac:dyDescent="0.25">
      <c r="A296" t="s">
        <v>69</v>
      </c>
      <c r="B296">
        <v>320580</v>
      </c>
      <c r="C296" t="s">
        <v>113</v>
      </c>
      <c r="D296" t="s">
        <v>408</v>
      </c>
      <c r="E296" t="s">
        <v>29</v>
      </c>
      <c r="F296">
        <v>1</v>
      </c>
      <c r="G296">
        <v>177</v>
      </c>
      <c r="H296">
        <v>175</v>
      </c>
      <c r="I296">
        <v>190</v>
      </c>
      <c r="J296">
        <v>212</v>
      </c>
      <c r="K296">
        <v>185</v>
      </c>
      <c r="L296" s="54">
        <f t="shared" si="30"/>
        <v>187.8</v>
      </c>
      <c r="M296">
        <v>2.7269000000000001</v>
      </c>
      <c r="N296">
        <v>0.30349999999999999</v>
      </c>
      <c r="O296">
        <v>10</v>
      </c>
      <c r="P296">
        <v>347.17</v>
      </c>
      <c r="Q296">
        <v>108</v>
      </c>
      <c r="R296" s="54">
        <f t="shared" si="32"/>
        <v>78.54653339862314</v>
      </c>
      <c r="S296" s="54">
        <f t="shared" si="31"/>
        <v>0.41824565174985695</v>
      </c>
      <c r="T296" s="54">
        <f t="shared" si="33"/>
        <v>3.214537037037037</v>
      </c>
      <c r="U296">
        <v>2.5383</v>
      </c>
      <c r="V296">
        <v>2.7160000000000002</v>
      </c>
      <c r="W296">
        <v>1.5321</v>
      </c>
      <c r="X296" s="54">
        <f t="shared" si="29"/>
        <v>0.93457290132547854</v>
      </c>
      <c r="Y296">
        <v>60.359295591537645</v>
      </c>
      <c r="Z296">
        <v>1470</v>
      </c>
      <c r="AA296">
        <v>992</v>
      </c>
      <c r="AB296">
        <v>1.4818548387096775</v>
      </c>
    </row>
    <row r="297" spans="1:28" hidden="1" x14ac:dyDescent="0.25">
      <c r="A297" t="s">
        <v>26</v>
      </c>
      <c r="B297">
        <v>110094</v>
      </c>
      <c r="C297" s="54" t="s">
        <v>37</v>
      </c>
      <c r="D297" t="s">
        <v>38</v>
      </c>
      <c r="F297">
        <v>1</v>
      </c>
      <c r="G297">
        <v>434</v>
      </c>
      <c r="H297">
        <v>497</v>
      </c>
      <c r="I297">
        <v>400</v>
      </c>
      <c r="J297">
        <v>544</v>
      </c>
      <c r="K297">
        <v>442</v>
      </c>
      <c r="L297" s="54">
        <f t="shared" si="30"/>
        <v>463.4</v>
      </c>
      <c r="M297">
        <v>0.10879999999999999</v>
      </c>
      <c r="P297">
        <v>9.15</v>
      </c>
      <c r="Q297">
        <v>59</v>
      </c>
      <c r="R297" s="54">
        <f t="shared" si="32"/>
        <v>118.9071038251366</v>
      </c>
      <c r="S297" s="54">
        <f t="shared" si="31"/>
        <v>0.25659711658423956</v>
      </c>
      <c r="T297" s="54">
        <f t="shared" si="33"/>
        <v>0.15508474576271186</v>
      </c>
      <c r="U297">
        <v>0.65559999999999996</v>
      </c>
      <c r="V297">
        <v>0.50690000000000002</v>
      </c>
      <c r="W297">
        <v>0.3765</v>
      </c>
      <c r="X297" s="54">
        <f t="shared" si="29"/>
        <v>1.2933517459064903</v>
      </c>
      <c r="Y297">
        <v>57.428309945088472</v>
      </c>
      <c r="Z297">
        <v>709</v>
      </c>
      <c r="AA297">
        <v>1140</v>
      </c>
      <c r="AB297">
        <v>0.62192982456140355</v>
      </c>
    </row>
    <row r="298" spans="1:28" hidden="1" x14ac:dyDescent="0.25">
      <c r="A298" t="s">
        <v>26</v>
      </c>
      <c r="B298">
        <v>110094</v>
      </c>
      <c r="C298" s="54" t="s">
        <v>37</v>
      </c>
      <c r="D298" t="s">
        <v>38</v>
      </c>
      <c r="F298">
        <v>2</v>
      </c>
      <c r="G298">
        <v>673</v>
      </c>
      <c r="H298">
        <v>573</v>
      </c>
      <c r="I298">
        <v>755</v>
      </c>
      <c r="J298">
        <v>667</v>
      </c>
      <c r="K298">
        <v>638</v>
      </c>
      <c r="L298" s="54">
        <f t="shared" si="30"/>
        <v>661.2</v>
      </c>
      <c r="M298">
        <v>0.13550000000000001</v>
      </c>
      <c r="P298">
        <v>8.36</v>
      </c>
      <c r="Q298">
        <v>52</v>
      </c>
      <c r="R298" s="54">
        <f t="shared" si="32"/>
        <v>162.08133971291869</v>
      </c>
      <c r="S298" s="54">
        <f t="shared" si="31"/>
        <v>0.24513209272976208</v>
      </c>
      <c r="T298" s="54">
        <f t="shared" si="33"/>
        <v>0.16076923076923075</v>
      </c>
      <c r="U298">
        <v>0.6008</v>
      </c>
      <c r="V298">
        <v>0.49299999999999999</v>
      </c>
      <c r="W298">
        <v>0.34739999999999999</v>
      </c>
      <c r="X298" s="54">
        <f t="shared" si="29"/>
        <v>1.2186612576064908</v>
      </c>
      <c r="Y298">
        <v>57.822902796271634</v>
      </c>
      <c r="Z298">
        <v>709</v>
      </c>
      <c r="AA298">
        <v>1140</v>
      </c>
      <c r="AB298">
        <v>0.62192982456140355</v>
      </c>
    </row>
    <row r="299" spans="1:28" hidden="1" x14ac:dyDescent="0.25">
      <c r="A299" t="s">
        <v>26</v>
      </c>
      <c r="B299">
        <v>110094</v>
      </c>
      <c r="C299" s="54" t="s">
        <v>37</v>
      </c>
      <c r="D299" t="s">
        <v>38</v>
      </c>
      <c r="F299">
        <v>3</v>
      </c>
      <c r="G299">
        <v>866</v>
      </c>
      <c r="H299">
        <v>793</v>
      </c>
      <c r="I299">
        <v>949</v>
      </c>
      <c r="J299">
        <v>716</v>
      </c>
      <c r="K299">
        <v>833</v>
      </c>
      <c r="L299" s="54">
        <f t="shared" si="30"/>
        <v>831.4</v>
      </c>
      <c r="M299">
        <v>0.1447</v>
      </c>
      <c r="P299">
        <v>9.31</v>
      </c>
      <c r="Q299">
        <v>37</v>
      </c>
      <c r="R299" s="54">
        <f t="shared" si="32"/>
        <v>155.42427497314713</v>
      </c>
      <c r="S299" s="54">
        <f t="shared" si="31"/>
        <v>0.18694283735042957</v>
      </c>
      <c r="T299" s="54">
        <f t="shared" si="33"/>
        <v>0.25162162162162166</v>
      </c>
      <c r="U299">
        <v>0.63560000000000005</v>
      </c>
      <c r="V299">
        <v>0.50660000000000005</v>
      </c>
      <c r="W299">
        <v>0.371</v>
      </c>
      <c r="X299" s="54">
        <f t="shared" si="29"/>
        <v>1.2546387682589815</v>
      </c>
      <c r="Y299">
        <v>58.370044052863435</v>
      </c>
      <c r="Z299">
        <v>709</v>
      </c>
      <c r="AA299">
        <v>1140</v>
      </c>
      <c r="AB299">
        <v>0.62192982456140355</v>
      </c>
    </row>
    <row r="300" spans="1:28" hidden="1" x14ac:dyDescent="0.25">
      <c r="A300" t="s">
        <v>26</v>
      </c>
      <c r="B300">
        <v>110094</v>
      </c>
      <c r="C300" s="54" t="s">
        <v>37</v>
      </c>
      <c r="D300" t="s">
        <v>38</v>
      </c>
      <c r="F300">
        <v>4</v>
      </c>
      <c r="G300">
        <v>773</v>
      </c>
      <c r="H300">
        <v>800</v>
      </c>
      <c r="I300">
        <v>563</v>
      </c>
      <c r="J300">
        <v>664</v>
      </c>
      <c r="K300">
        <v>513</v>
      </c>
      <c r="L300" s="54">
        <f t="shared" si="30"/>
        <v>662.6</v>
      </c>
      <c r="M300">
        <v>0.18859999999999999</v>
      </c>
      <c r="P300">
        <v>11.69</v>
      </c>
      <c r="Q300">
        <v>54</v>
      </c>
      <c r="R300" s="54">
        <f t="shared" si="32"/>
        <v>161.3344739093242</v>
      </c>
      <c r="S300" s="54">
        <f t="shared" si="31"/>
        <v>0.24348698145083639</v>
      </c>
      <c r="T300" s="54">
        <f t="shared" si="33"/>
        <v>0.21648148148148147</v>
      </c>
      <c r="U300">
        <v>0.48699999999999999</v>
      </c>
      <c r="V300">
        <v>0.38319999999999999</v>
      </c>
      <c r="W300">
        <v>0.28029999999999999</v>
      </c>
      <c r="X300" s="54">
        <f t="shared" si="29"/>
        <v>1.2708768267223383</v>
      </c>
      <c r="Y300">
        <v>57.5564681724846</v>
      </c>
      <c r="Z300">
        <v>709</v>
      </c>
      <c r="AA300">
        <v>1140</v>
      </c>
      <c r="AB300">
        <v>0.62192982456140355</v>
      </c>
    </row>
    <row r="301" spans="1:28" hidden="1" x14ac:dyDescent="0.25">
      <c r="A301" t="s">
        <v>26</v>
      </c>
      <c r="B301">
        <v>110158</v>
      </c>
      <c r="C301" t="s">
        <v>37</v>
      </c>
      <c r="D301" t="s">
        <v>38</v>
      </c>
      <c r="F301">
        <v>1</v>
      </c>
      <c r="G301">
        <v>546</v>
      </c>
      <c r="H301">
        <v>968</v>
      </c>
      <c r="I301">
        <v>630</v>
      </c>
      <c r="J301">
        <v>587</v>
      </c>
      <c r="K301">
        <v>658</v>
      </c>
      <c r="L301" s="54">
        <f t="shared" si="30"/>
        <v>677.8</v>
      </c>
      <c r="M301">
        <v>0.1008</v>
      </c>
      <c r="P301">
        <v>6</v>
      </c>
      <c r="Q301">
        <v>38</v>
      </c>
      <c r="R301" s="54">
        <f t="shared" si="32"/>
        <v>168.00000000000003</v>
      </c>
      <c r="S301" s="54">
        <f t="shared" si="31"/>
        <v>0.24786072587784014</v>
      </c>
      <c r="T301" s="54">
        <f t="shared" si="33"/>
        <v>0.15789473684210525</v>
      </c>
      <c r="U301">
        <v>0.39979999999999999</v>
      </c>
      <c r="V301">
        <v>0.29530000000000001</v>
      </c>
      <c r="W301">
        <v>0.2082</v>
      </c>
      <c r="X301" s="54">
        <f t="shared" si="29"/>
        <v>1.3538774128005417</v>
      </c>
      <c r="Y301">
        <v>52.076038019009509</v>
      </c>
      <c r="Z301">
        <v>748</v>
      </c>
      <c r="AA301">
        <v>1139</v>
      </c>
      <c r="AB301">
        <v>0.65671641791044777</v>
      </c>
    </row>
    <row r="302" spans="1:28" hidden="1" x14ac:dyDescent="0.25">
      <c r="A302" t="s">
        <v>26</v>
      </c>
      <c r="B302">
        <v>110158</v>
      </c>
      <c r="C302" t="s">
        <v>37</v>
      </c>
      <c r="D302" t="s">
        <v>38</v>
      </c>
      <c r="F302">
        <v>2</v>
      </c>
      <c r="G302">
        <v>653</v>
      </c>
      <c r="H302">
        <v>629</v>
      </c>
      <c r="I302">
        <v>721</v>
      </c>
      <c r="J302">
        <v>421</v>
      </c>
      <c r="K302">
        <v>451</v>
      </c>
      <c r="L302" s="54">
        <f t="shared" si="30"/>
        <v>575</v>
      </c>
      <c r="M302">
        <v>8.0600000000000005E-2</v>
      </c>
      <c r="P302">
        <v>4.54</v>
      </c>
      <c r="Q302">
        <v>41</v>
      </c>
      <c r="R302" s="54">
        <f t="shared" si="32"/>
        <v>177.53303964757711</v>
      </c>
      <c r="S302" s="54">
        <f t="shared" si="31"/>
        <v>0.30875311243056891</v>
      </c>
      <c r="T302" s="54">
        <f t="shared" si="33"/>
        <v>0.11073170731707317</v>
      </c>
      <c r="U302">
        <v>0.2898</v>
      </c>
      <c r="V302">
        <v>0.22689999999999999</v>
      </c>
      <c r="W302">
        <v>0.15809999999999999</v>
      </c>
      <c r="X302" s="54">
        <f t="shared" si="29"/>
        <v>1.2772146319964743</v>
      </c>
      <c r="Y302">
        <v>54.554865424430645</v>
      </c>
      <c r="Z302">
        <v>748</v>
      </c>
      <c r="AA302">
        <v>1139</v>
      </c>
      <c r="AB302">
        <v>0.65671641791044777</v>
      </c>
    </row>
    <row r="303" spans="1:28" hidden="1" x14ac:dyDescent="0.25">
      <c r="A303" t="s">
        <v>26</v>
      </c>
      <c r="B303">
        <v>110158</v>
      </c>
      <c r="C303" t="s">
        <v>37</v>
      </c>
      <c r="D303" t="s">
        <v>38</v>
      </c>
      <c r="F303">
        <v>3</v>
      </c>
      <c r="G303">
        <v>862</v>
      </c>
      <c r="H303">
        <v>678</v>
      </c>
      <c r="I303">
        <v>532</v>
      </c>
      <c r="J303">
        <v>769</v>
      </c>
      <c r="K303">
        <v>610</v>
      </c>
      <c r="L303" s="54">
        <f t="shared" si="30"/>
        <v>690.2</v>
      </c>
      <c r="M303">
        <v>0.115</v>
      </c>
      <c r="P303">
        <v>5.43</v>
      </c>
      <c r="Q303">
        <v>46</v>
      </c>
      <c r="R303" s="54">
        <f t="shared" si="32"/>
        <v>211.78637200736651</v>
      </c>
      <c r="S303" s="54">
        <f t="shared" si="31"/>
        <v>0.30684782962527746</v>
      </c>
      <c r="T303" s="54">
        <f t="shared" si="33"/>
        <v>0.11804347826086956</v>
      </c>
      <c r="U303">
        <v>0.9254</v>
      </c>
      <c r="V303">
        <v>0.73609999999999998</v>
      </c>
      <c r="W303">
        <v>0.49049999999999999</v>
      </c>
      <c r="X303" s="54">
        <f t="shared" si="29"/>
        <v>1.2571661459040893</v>
      </c>
      <c r="Y303">
        <v>53.004106332396802</v>
      </c>
      <c r="Z303">
        <v>748</v>
      </c>
      <c r="AA303">
        <v>1139</v>
      </c>
      <c r="AB303">
        <v>0.65671641791044777</v>
      </c>
    </row>
    <row r="304" spans="1:28" hidden="1" x14ac:dyDescent="0.25">
      <c r="A304" t="s">
        <v>26</v>
      </c>
      <c r="B304">
        <v>110158</v>
      </c>
      <c r="C304" t="s">
        <v>37</v>
      </c>
      <c r="D304" t="s">
        <v>38</v>
      </c>
      <c r="F304">
        <v>4</v>
      </c>
      <c r="G304">
        <v>863</v>
      </c>
      <c r="H304">
        <v>624</v>
      </c>
      <c r="I304">
        <v>809</v>
      </c>
      <c r="J304">
        <v>519</v>
      </c>
      <c r="K304">
        <v>769</v>
      </c>
      <c r="L304" s="54">
        <f t="shared" si="30"/>
        <v>716.8</v>
      </c>
      <c r="M304">
        <v>0.1537</v>
      </c>
      <c r="P304">
        <v>6.83</v>
      </c>
      <c r="Q304">
        <v>50</v>
      </c>
      <c r="R304" s="54">
        <f t="shared" si="32"/>
        <v>225.03660322108345</v>
      </c>
      <c r="S304" s="54">
        <f t="shared" si="31"/>
        <v>0.31394615404727044</v>
      </c>
      <c r="T304" s="54">
        <f t="shared" si="33"/>
        <v>0.1366</v>
      </c>
      <c r="U304">
        <v>0.46800000000000003</v>
      </c>
      <c r="V304">
        <v>0.41199999999999998</v>
      </c>
      <c r="W304">
        <v>0.26150000000000001</v>
      </c>
      <c r="X304" s="54">
        <f t="shared" si="29"/>
        <v>1.1359223300970875</v>
      </c>
      <c r="Y304">
        <v>55.876068376068375</v>
      </c>
      <c r="Z304">
        <v>748</v>
      </c>
      <c r="AA304">
        <v>1139</v>
      </c>
      <c r="AB304">
        <v>0.65671641791044777</v>
      </c>
    </row>
    <row r="305" spans="1:28" hidden="1" x14ac:dyDescent="0.25">
      <c r="A305" t="s">
        <v>69</v>
      </c>
      <c r="B305">
        <v>320580</v>
      </c>
      <c r="C305" t="s">
        <v>37</v>
      </c>
      <c r="D305" t="s">
        <v>38</v>
      </c>
      <c r="F305">
        <v>1</v>
      </c>
      <c r="G305">
        <v>345</v>
      </c>
      <c r="H305">
        <v>335</v>
      </c>
      <c r="I305">
        <v>464</v>
      </c>
      <c r="J305">
        <v>394</v>
      </c>
      <c r="K305">
        <v>333</v>
      </c>
      <c r="L305" s="54">
        <f t="shared" si="30"/>
        <v>374.2</v>
      </c>
      <c r="M305">
        <v>0.1154</v>
      </c>
      <c r="P305">
        <v>15.63</v>
      </c>
      <c r="Q305">
        <v>34</v>
      </c>
      <c r="R305" s="54">
        <f t="shared" si="32"/>
        <v>73.832373640435051</v>
      </c>
      <c r="S305" s="54">
        <f t="shared" si="31"/>
        <v>0.19730725184509634</v>
      </c>
      <c r="T305" s="54">
        <f t="shared" si="33"/>
        <v>0.45970588235294119</v>
      </c>
      <c r="U305">
        <v>0.56379999999999997</v>
      </c>
      <c r="V305">
        <v>0.4773</v>
      </c>
      <c r="W305">
        <v>0.28050000000000003</v>
      </c>
      <c r="X305" s="54">
        <f t="shared" si="29"/>
        <v>1.1812277393672741</v>
      </c>
      <c r="Y305">
        <v>49.751684994678975</v>
      </c>
      <c r="Z305">
        <v>1470</v>
      </c>
      <c r="AA305">
        <v>992</v>
      </c>
      <c r="AB305">
        <v>1.4818548387096775</v>
      </c>
    </row>
    <row r="306" spans="1:28" hidden="1" x14ac:dyDescent="0.25">
      <c r="A306" t="s">
        <v>69</v>
      </c>
      <c r="B306">
        <v>320580</v>
      </c>
      <c r="C306" t="s">
        <v>37</v>
      </c>
      <c r="D306" t="s">
        <v>38</v>
      </c>
      <c r="F306">
        <v>2</v>
      </c>
      <c r="G306">
        <v>342</v>
      </c>
      <c r="H306">
        <v>408</v>
      </c>
      <c r="I306">
        <v>307</v>
      </c>
      <c r="J306">
        <v>347</v>
      </c>
      <c r="K306">
        <v>417</v>
      </c>
      <c r="L306" s="54">
        <f t="shared" si="30"/>
        <v>364.2</v>
      </c>
      <c r="M306">
        <v>0.1467</v>
      </c>
      <c r="P306">
        <v>15.54</v>
      </c>
      <c r="Q306">
        <v>36</v>
      </c>
      <c r="R306" s="54">
        <f t="shared" si="32"/>
        <v>94.401544401544413</v>
      </c>
      <c r="S306" s="54">
        <f t="shared" si="31"/>
        <v>0.25920248325520157</v>
      </c>
      <c r="T306" s="54">
        <f t="shared" si="33"/>
        <v>0.43166666666666664</v>
      </c>
      <c r="U306">
        <v>0.4612</v>
      </c>
      <c r="V306">
        <v>0.39069999999999999</v>
      </c>
      <c r="W306">
        <v>0.23319999999999999</v>
      </c>
      <c r="X306" s="54">
        <f t="shared" si="29"/>
        <v>1.1804453544919375</v>
      </c>
      <c r="Y306">
        <v>50.563746747614914</v>
      </c>
      <c r="Z306">
        <v>1470</v>
      </c>
      <c r="AA306">
        <v>992</v>
      </c>
      <c r="AB306">
        <v>1.4818548387096775</v>
      </c>
    </row>
    <row r="307" spans="1:28" hidden="1" x14ac:dyDescent="0.25">
      <c r="A307" t="s">
        <v>69</v>
      </c>
      <c r="B307">
        <v>320580</v>
      </c>
      <c r="C307" t="s">
        <v>37</v>
      </c>
      <c r="D307" t="s">
        <v>38</v>
      </c>
      <c r="F307">
        <v>3</v>
      </c>
      <c r="G307">
        <v>718</v>
      </c>
      <c r="H307">
        <v>740</v>
      </c>
      <c r="I307">
        <v>756</v>
      </c>
      <c r="J307">
        <v>738</v>
      </c>
      <c r="K307">
        <v>767</v>
      </c>
      <c r="L307" s="54">
        <f t="shared" si="30"/>
        <v>743.8</v>
      </c>
      <c r="M307">
        <v>0.3735</v>
      </c>
      <c r="P307">
        <v>15.93</v>
      </c>
      <c r="Q307">
        <v>31</v>
      </c>
      <c r="R307" s="54">
        <f t="shared" si="32"/>
        <v>234.4632768361582</v>
      </c>
      <c r="S307" s="54">
        <f t="shared" si="31"/>
        <v>0.31522355046539152</v>
      </c>
      <c r="T307" s="54">
        <f t="shared" si="33"/>
        <v>0.51387096774193552</v>
      </c>
      <c r="U307">
        <v>0.61899999999999999</v>
      </c>
      <c r="V307">
        <v>0.50429999999999997</v>
      </c>
      <c r="W307">
        <v>0.35389999999999999</v>
      </c>
      <c r="X307" s="54">
        <f t="shared" si="29"/>
        <v>1.2274439817568907</v>
      </c>
      <c r="Y307">
        <v>57.172859450726975</v>
      </c>
      <c r="Z307">
        <v>1470</v>
      </c>
      <c r="AA307">
        <v>992</v>
      </c>
      <c r="AB307">
        <v>1.4818548387096775</v>
      </c>
    </row>
    <row r="308" spans="1:28" hidden="1" x14ac:dyDescent="0.25">
      <c r="A308" t="s">
        <v>69</v>
      </c>
      <c r="B308">
        <v>320580</v>
      </c>
      <c r="C308" t="s">
        <v>37</v>
      </c>
      <c r="D308" t="s">
        <v>38</v>
      </c>
      <c r="F308">
        <v>4</v>
      </c>
      <c r="G308">
        <v>578</v>
      </c>
      <c r="H308">
        <v>648</v>
      </c>
      <c r="I308">
        <v>469</v>
      </c>
      <c r="J308">
        <v>580</v>
      </c>
      <c r="K308">
        <v>611</v>
      </c>
      <c r="L308" s="54">
        <f t="shared" si="30"/>
        <v>577.20000000000005</v>
      </c>
      <c r="M308">
        <v>0.34150000000000003</v>
      </c>
      <c r="P308">
        <v>16.54</v>
      </c>
      <c r="Q308">
        <v>34</v>
      </c>
      <c r="R308" s="54">
        <f t="shared" si="32"/>
        <v>206.4691656590085</v>
      </c>
      <c r="S308" s="54">
        <f t="shared" si="31"/>
        <v>0.35770818721241943</v>
      </c>
      <c r="T308" s="54">
        <f t="shared" si="33"/>
        <v>0.4864705882352941</v>
      </c>
      <c r="U308">
        <v>0.70779999999999998</v>
      </c>
      <c r="V308">
        <v>0.59619999999999995</v>
      </c>
      <c r="W308">
        <v>0.40620000000000001</v>
      </c>
      <c r="X308" s="54">
        <f t="shared" si="29"/>
        <v>1.1871855082187186</v>
      </c>
      <c r="Y308">
        <v>57.389092964114162</v>
      </c>
      <c r="Z308">
        <v>1470</v>
      </c>
      <c r="AA308">
        <v>992</v>
      </c>
      <c r="AB308">
        <v>1.4818548387096775</v>
      </c>
    </row>
    <row r="309" spans="1:28" hidden="1" x14ac:dyDescent="0.25">
      <c r="A309" t="s">
        <v>69</v>
      </c>
      <c r="B309">
        <v>272894</v>
      </c>
      <c r="C309" t="s">
        <v>92</v>
      </c>
      <c r="D309" t="s">
        <v>93</v>
      </c>
      <c r="F309">
        <v>1</v>
      </c>
      <c r="G309">
        <v>197</v>
      </c>
      <c r="H309">
        <v>164</v>
      </c>
      <c r="I309">
        <v>187</v>
      </c>
      <c r="J309">
        <v>173</v>
      </c>
      <c r="K309">
        <v>170</v>
      </c>
      <c r="L309" s="54">
        <f t="shared" si="30"/>
        <v>178.2</v>
      </c>
      <c r="M309">
        <v>0.1492</v>
      </c>
      <c r="P309">
        <v>16.420000000000002</v>
      </c>
      <c r="Q309">
        <v>28</v>
      </c>
      <c r="R309" s="54">
        <f t="shared" si="32"/>
        <v>90.864799025578549</v>
      </c>
      <c r="S309" s="54">
        <f t="shared" si="31"/>
        <v>0.50990347376867873</v>
      </c>
      <c r="T309" s="54">
        <f t="shared" si="33"/>
        <v>0.58642857142857152</v>
      </c>
      <c r="U309">
        <v>0.98150000000000004</v>
      </c>
      <c r="V309">
        <v>0.8256</v>
      </c>
      <c r="W309">
        <v>0.51359999999999995</v>
      </c>
      <c r="X309" s="54">
        <f t="shared" si="29"/>
        <v>1.1888323643410854</v>
      </c>
      <c r="Y309">
        <v>52.328069281711656</v>
      </c>
      <c r="Z309">
        <v>1543</v>
      </c>
      <c r="AA309">
        <v>990</v>
      </c>
      <c r="AB309">
        <v>1.5585858585858585</v>
      </c>
    </row>
    <row r="310" spans="1:28" hidden="1" x14ac:dyDescent="0.25">
      <c r="A310" t="s">
        <v>69</v>
      </c>
      <c r="B310">
        <v>272894</v>
      </c>
      <c r="C310" t="s">
        <v>92</v>
      </c>
      <c r="D310" t="s">
        <v>93</v>
      </c>
      <c r="F310">
        <v>2</v>
      </c>
      <c r="G310">
        <v>123</v>
      </c>
      <c r="H310">
        <v>133</v>
      </c>
      <c r="I310">
        <v>138</v>
      </c>
      <c r="J310">
        <v>148</v>
      </c>
      <c r="K310">
        <v>156</v>
      </c>
      <c r="L310" s="54">
        <f t="shared" si="30"/>
        <v>139.6</v>
      </c>
      <c r="M310">
        <v>0.13880000000000001</v>
      </c>
      <c r="P310">
        <v>22.91</v>
      </c>
      <c r="Q310">
        <v>30</v>
      </c>
      <c r="R310" s="54">
        <f t="shared" si="32"/>
        <v>60.584897424705368</v>
      </c>
      <c r="S310" s="54">
        <f t="shared" si="31"/>
        <v>0.43398923656665739</v>
      </c>
      <c r="T310" s="54">
        <f t="shared" si="33"/>
        <v>0.76366666666666672</v>
      </c>
      <c r="U310">
        <v>0.57720000000000005</v>
      </c>
      <c r="V310">
        <v>0.50749999999999995</v>
      </c>
      <c r="W310">
        <v>0.2903</v>
      </c>
      <c r="X310" s="54">
        <f t="shared" si="29"/>
        <v>1.1373399014778327</v>
      </c>
      <c r="Y310">
        <v>50.294525294525293</v>
      </c>
      <c r="Z310">
        <v>1543</v>
      </c>
      <c r="AA310">
        <v>990</v>
      </c>
      <c r="AB310">
        <v>1.5585858585858585</v>
      </c>
    </row>
    <row r="311" spans="1:28" hidden="1" x14ac:dyDescent="0.25">
      <c r="A311" t="s">
        <v>69</v>
      </c>
      <c r="B311">
        <v>272894</v>
      </c>
      <c r="C311" t="s">
        <v>92</v>
      </c>
      <c r="D311" t="s">
        <v>93</v>
      </c>
      <c r="F311">
        <v>3</v>
      </c>
      <c r="G311">
        <v>170</v>
      </c>
      <c r="H311">
        <v>189</v>
      </c>
      <c r="I311">
        <v>169</v>
      </c>
      <c r="J311">
        <v>157</v>
      </c>
      <c r="K311">
        <v>170</v>
      </c>
      <c r="L311" s="54">
        <f t="shared" si="30"/>
        <v>171</v>
      </c>
      <c r="M311">
        <v>0.125</v>
      </c>
      <c r="P311">
        <v>14.65</v>
      </c>
      <c r="Q311">
        <v>26</v>
      </c>
      <c r="R311" s="54">
        <f t="shared" si="32"/>
        <v>85.324232081911262</v>
      </c>
      <c r="S311" s="54">
        <f t="shared" si="31"/>
        <v>0.49897211743807757</v>
      </c>
      <c r="T311" s="54">
        <f t="shared" si="33"/>
        <v>0.56346153846153846</v>
      </c>
      <c r="U311">
        <v>0.51470000000000005</v>
      </c>
      <c r="V311">
        <v>0.44890000000000002</v>
      </c>
      <c r="W311">
        <v>0.2581</v>
      </c>
      <c r="X311" s="54">
        <f t="shared" si="29"/>
        <v>1.1465805301848964</v>
      </c>
      <c r="Y311">
        <v>50.145715951039435</v>
      </c>
      <c r="Z311">
        <v>1543</v>
      </c>
      <c r="AA311">
        <v>990</v>
      </c>
      <c r="AB311">
        <v>1.5585858585858585</v>
      </c>
    </row>
    <row r="312" spans="1:28" hidden="1" x14ac:dyDescent="0.25">
      <c r="A312" t="s">
        <v>69</v>
      </c>
      <c r="B312">
        <v>272894</v>
      </c>
      <c r="C312" t="s">
        <v>92</v>
      </c>
      <c r="D312" t="s">
        <v>93</v>
      </c>
      <c r="F312">
        <v>4</v>
      </c>
      <c r="G312">
        <v>197</v>
      </c>
      <c r="H312">
        <v>183</v>
      </c>
      <c r="I312">
        <v>186</v>
      </c>
      <c r="J312">
        <v>190</v>
      </c>
      <c r="K312">
        <v>176</v>
      </c>
      <c r="L312" s="54">
        <f t="shared" si="30"/>
        <v>186.4</v>
      </c>
      <c r="M312">
        <v>0.1356</v>
      </c>
      <c r="P312">
        <v>15.02</v>
      </c>
      <c r="Q312">
        <v>30</v>
      </c>
      <c r="R312" s="54">
        <f t="shared" si="32"/>
        <v>90.279627163781626</v>
      </c>
      <c r="S312" s="54">
        <f t="shared" si="31"/>
        <v>0.48433276375419326</v>
      </c>
      <c r="T312" s="54">
        <f t="shared" si="33"/>
        <v>0.5006666666666667</v>
      </c>
      <c r="U312">
        <v>0.83709999999999996</v>
      </c>
      <c r="V312">
        <v>0.71260000000000001</v>
      </c>
      <c r="W312">
        <v>0.4325</v>
      </c>
      <c r="X312" s="54">
        <f t="shared" si="29"/>
        <v>1.1747123210777435</v>
      </c>
      <c r="Y312">
        <v>51.666467566598975</v>
      </c>
      <c r="Z312">
        <v>1543</v>
      </c>
      <c r="AA312">
        <v>990</v>
      </c>
      <c r="AB312">
        <v>1.5585858585858585</v>
      </c>
    </row>
    <row r="313" spans="1:28" hidden="1" x14ac:dyDescent="0.25">
      <c r="A313" t="s">
        <v>144</v>
      </c>
      <c r="B313">
        <v>490299</v>
      </c>
      <c r="C313" t="s">
        <v>92</v>
      </c>
      <c r="D313" t="s">
        <v>93</v>
      </c>
      <c r="F313">
        <v>1</v>
      </c>
      <c r="G313">
        <v>255</v>
      </c>
      <c r="H313">
        <v>268</v>
      </c>
      <c r="I313">
        <v>236</v>
      </c>
      <c r="J313">
        <v>275</v>
      </c>
      <c r="K313">
        <v>257</v>
      </c>
      <c r="L313" s="54">
        <f t="shared" si="30"/>
        <v>258.2</v>
      </c>
      <c r="M313">
        <v>0.31990000000000002</v>
      </c>
      <c r="P313">
        <v>22.54</v>
      </c>
      <c r="Q313">
        <v>61</v>
      </c>
      <c r="R313" s="54">
        <f t="shared" si="32"/>
        <v>141.92546583850933</v>
      </c>
      <c r="S313" s="54">
        <f t="shared" si="31"/>
        <v>0.54967260200816936</v>
      </c>
      <c r="T313" s="54">
        <f t="shared" si="33"/>
        <v>0.36950819672131147</v>
      </c>
      <c r="U313">
        <v>0.77629999999999999</v>
      </c>
      <c r="V313">
        <v>0.66700000000000004</v>
      </c>
      <c r="W313">
        <v>0.42370000000000002</v>
      </c>
      <c r="X313" s="54">
        <f t="shared" si="29"/>
        <v>1.1638680659670164</v>
      </c>
      <c r="Y313">
        <v>54.579415174545929</v>
      </c>
      <c r="Z313">
        <v>768</v>
      </c>
      <c r="AA313">
        <v>1038</v>
      </c>
      <c r="AB313">
        <v>0.73988439306358378</v>
      </c>
    </row>
    <row r="314" spans="1:28" hidden="1" x14ac:dyDescent="0.25">
      <c r="A314" t="s">
        <v>144</v>
      </c>
      <c r="B314">
        <v>490299</v>
      </c>
      <c r="C314" t="s">
        <v>92</v>
      </c>
      <c r="D314" t="s">
        <v>93</v>
      </c>
      <c r="F314">
        <v>2</v>
      </c>
      <c r="G314">
        <v>129</v>
      </c>
      <c r="H314">
        <v>118</v>
      </c>
      <c r="I314">
        <v>158</v>
      </c>
      <c r="J314">
        <v>117</v>
      </c>
      <c r="K314">
        <v>187</v>
      </c>
      <c r="L314" s="54">
        <f t="shared" si="30"/>
        <v>141.80000000000001</v>
      </c>
      <c r="M314">
        <v>0.18890000000000001</v>
      </c>
      <c r="P314">
        <v>16.899999999999999</v>
      </c>
      <c r="Q314">
        <v>50</v>
      </c>
      <c r="R314" s="54">
        <f t="shared" si="32"/>
        <v>111.7751479289941</v>
      </c>
      <c r="S314" s="54">
        <f t="shared" si="31"/>
        <v>0.78825915323691176</v>
      </c>
      <c r="T314" s="54">
        <f t="shared" si="33"/>
        <v>0.33799999999999997</v>
      </c>
      <c r="U314">
        <v>0.77669999999999995</v>
      </c>
      <c r="V314">
        <v>0.66</v>
      </c>
      <c r="W314">
        <v>0.39839999999999998</v>
      </c>
      <c r="X314" s="54">
        <f t="shared" si="29"/>
        <v>1.1768181818181818</v>
      </c>
      <c r="Y314">
        <v>51.293935882580143</v>
      </c>
      <c r="Z314">
        <v>768</v>
      </c>
      <c r="AA314">
        <v>1038</v>
      </c>
      <c r="AB314">
        <v>0.73988439306358378</v>
      </c>
    </row>
    <row r="315" spans="1:28" hidden="1" x14ac:dyDescent="0.25">
      <c r="A315" t="s">
        <v>144</v>
      </c>
      <c r="B315">
        <v>490299</v>
      </c>
      <c r="C315" t="s">
        <v>92</v>
      </c>
      <c r="D315" t="s">
        <v>93</v>
      </c>
      <c r="F315">
        <v>3</v>
      </c>
      <c r="G315">
        <v>174</v>
      </c>
      <c r="H315">
        <v>188</v>
      </c>
      <c r="I315">
        <v>173</v>
      </c>
      <c r="J315">
        <v>104</v>
      </c>
      <c r="K315">
        <v>114</v>
      </c>
      <c r="L315" s="54">
        <f t="shared" si="30"/>
        <v>150.6</v>
      </c>
      <c r="M315">
        <v>5.6000000000000001E-2</v>
      </c>
      <c r="P315">
        <v>5.99</v>
      </c>
      <c r="Q315">
        <v>37</v>
      </c>
      <c r="R315" s="54">
        <f t="shared" si="32"/>
        <v>93.489148580968276</v>
      </c>
      <c r="S315" s="54">
        <f t="shared" si="31"/>
        <v>0.62077787902369375</v>
      </c>
      <c r="T315" s="54">
        <f t="shared" si="33"/>
        <v>0.1618918918918919</v>
      </c>
      <c r="U315">
        <v>0.99550000000000005</v>
      </c>
      <c r="V315">
        <v>0.85699999999999998</v>
      </c>
      <c r="W315">
        <v>0.5837</v>
      </c>
      <c r="X315" s="54">
        <f t="shared" si="29"/>
        <v>1.1616102683780631</v>
      </c>
      <c r="Y315">
        <v>58.633852335509793</v>
      </c>
      <c r="Z315">
        <v>768</v>
      </c>
      <c r="AA315">
        <v>1038</v>
      </c>
      <c r="AB315">
        <v>0.73988439306358378</v>
      </c>
    </row>
    <row r="316" spans="1:28" hidden="1" x14ac:dyDescent="0.25">
      <c r="A316" t="s">
        <v>144</v>
      </c>
      <c r="B316">
        <v>490299</v>
      </c>
      <c r="C316" t="s">
        <v>92</v>
      </c>
      <c r="D316" t="s">
        <v>93</v>
      </c>
      <c r="F316">
        <v>4</v>
      </c>
      <c r="G316">
        <v>185</v>
      </c>
      <c r="H316">
        <v>172</v>
      </c>
      <c r="I316">
        <v>174</v>
      </c>
      <c r="J316">
        <v>117</v>
      </c>
      <c r="K316">
        <v>137</v>
      </c>
      <c r="L316" s="54">
        <f t="shared" si="30"/>
        <v>157</v>
      </c>
      <c r="M316">
        <v>5.7500000000000002E-2</v>
      </c>
      <c r="P316">
        <v>7.07</v>
      </c>
      <c r="Q316">
        <v>64</v>
      </c>
      <c r="R316" s="54">
        <f t="shared" si="32"/>
        <v>81.329561527581333</v>
      </c>
      <c r="S316" s="54">
        <f t="shared" si="31"/>
        <v>0.51802268488905312</v>
      </c>
      <c r="T316" s="54">
        <f t="shared" si="33"/>
        <v>0.11046875</v>
      </c>
      <c r="U316">
        <v>0.95250000000000001</v>
      </c>
      <c r="V316">
        <v>0.81200000000000006</v>
      </c>
      <c r="W316">
        <v>0.51039999999999996</v>
      </c>
      <c r="X316" s="54">
        <f t="shared" si="29"/>
        <v>1.1730295566502462</v>
      </c>
      <c r="Y316">
        <v>53.585301837270336</v>
      </c>
      <c r="Z316">
        <v>768</v>
      </c>
      <c r="AA316">
        <v>1038</v>
      </c>
      <c r="AB316">
        <v>0.73988439306358378</v>
      </c>
    </row>
    <row r="317" spans="1:28" hidden="1" x14ac:dyDescent="0.25">
      <c r="A317" t="s">
        <v>131</v>
      </c>
      <c r="B317">
        <v>450101</v>
      </c>
      <c r="C317" t="s">
        <v>132</v>
      </c>
      <c r="D317" t="s">
        <v>133</v>
      </c>
      <c r="F317">
        <v>1</v>
      </c>
      <c r="G317">
        <v>459</v>
      </c>
      <c r="H317">
        <v>527</v>
      </c>
      <c r="I317">
        <v>456</v>
      </c>
      <c r="J317">
        <v>529</v>
      </c>
      <c r="K317">
        <v>486</v>
      </c>
      <c r="L317" s="54">
        <f t="shared" si="30"/>
        <v>491.4</v>
      </c>
      <c r="M317">
        <v>0.3821</v>
      </c>
      <c r="P317">
        <v>15.1</v>
      </c>
      <c r="Q317">
        <v>99</v>
      </c>
      <c r="R317" s="54">
        <f t="shared" si="32"/>
        <v>253.04635761589404</v>
      </c>
      <c r="S317" s="54">
        <f t="shared" si="31"/>
        <v>0.51494985269819704</v>
      </c>
      <c r="T317" s="54">
        <f t="shared" si="33"/>
        <v>0.15252525252525251</v>
      </c>
      <c r="U317">
        <v>1.26</v>
      </c>
      <c r="V317">
        <v>1.0593999999999999</v>
      </c>
      <c r="W317">
        <v>0.88929999999999998</v>
      </c>
      <c r="X317" s="54">
        <f t="shared" si="29"/>
        <v>1.1893524636586748</v>
      </c>
      <c r="Y317">
        <v>70.579365079365076</v>
      </c>
      <c r="Z317">
        <v>360</v>
      </c>
      <c r="AA317">
        <v>1127</v>
      </c>
      <c r="AB317">
        <v>0.31943212067435672</v>
      </c>
    </row>
    <row r="318" spans="1:28" hidden="1" x14ac:dyDescent="0.25">
      <c r="A318" t="s">
        <v>131</v>
      </c>
      <c r="B318">
        <v>450101</v>
      </c>
      <c r="C318" t="s">
        <v>132</v>
      </c>
      <c r="D318" t="s">
        <v>133</v>
      </c>
      <c r="F318">
        <v>2</v>
      </c>
      <c r="G318">
        <v>519</v>
      </c>
      <c r="H318">
        <v>546</v>
      </c>
      <c r="I318">
        <v>594</v>
      </c>
      <c r="J318">
        <v>596</v>
      </c>
      <c r="K318">
        <v>610</v>
      </c>
      <c r="L318" s="54">
        <f t="shared" si="30"/>
        <v>573</v>
      </c>
      <c r="M318">
        <v>0.29909999999999998</v>
      </c>
      <c r="P318">
        <v>13.21</v>
      </c>
      <c r="Q318">
        <v>71</v>
      </c>
      <c r="R318" s="54">
        <f t="shared" si="32"/>
        <v>226.41937925813772</v>
      </c>
      <c r="S318" s="54">
        <f t="shared" si="31"/>
        <v>0.39514725874020545</v>
      </c>
      <c r="T318" s="54">
        <f t="shared" si="33"/>
        <v>0.18605633802816904</v>
      </c>
      <c r="U318">
        <v>0.93569999999999998</v>
      </c>
      <c r="V318">
        <v>0.76100000000000001</v>
      </c>
      <c r="W318">
        <v>0.65410000000000001</v>
      </c>
      <c r="X318" s="54">
        <f t="shared" si="29"/>
        <v>1.2295663600525624</v>
      </c>
      <c r="Y318">
        <v>69.904884044031206</v>
      </c>
      <c r="Z318">
        <v>360</v>
      </c>
      <c r="AA318">
        <v>1127</v>
      </c>
      <c r="AB318">
        <v>0.31943212067435672</v>
      </c>
    </row>
    <row r="319" spans="1:28" hidden="1" x14ac:dyDescent="0.25">
      <c r="A319" t="s">
        <v>131</v>
      </c>
      <c r="B319">
        <v>450101</v>
      </c>
      <c r="C319" t="s">
        <v>132</v>
      </c>
      <c r="D319" t="s">
        <v>133</v>
      </c>
      <c r="F319">
        <v>3</v>
      </c>
      <c r="G319">
        <v>692</v>
      </c>
      <c r="H319">
        <v>674</v>
      </c>
      <c r="I319">
        <v>677</v>
      </c>
      <c r="J319">
        <v>657</v>
      </c>
      <c r="K319">
        <v>643</v>
      </c>
      <c r="L319" s="54">
        <f t="shared" si="30"/>
        <v>668.6</v>
      </c>
      <c r="M319">
        <v>0.5585</v>
      </c>
      <c r="P319">
        <v>19.8</v>
      </c>
      <c r="Q319">
        <v>71</v>
      </c>
      <c r="R319" s="54">
        <f t="shared" si="32"/>
        <v>282.07070707070704</v>
      </c>
      <c r="S319" s="54">
        <f t="shared" si="31"/>
        <v>0.42188260106297792</v>
      </c>
      <c r="T319" s="54">
        <f t="shared" si="33"/>
        <v>0.27887323943661974</v>
      </c>
      <c r="U319">
        <v>0.82799999999999996</v>
      </c>
      <c r="V319">
        <v>0.68489999999999995</v>
      </c>
      <c r="W319">
        <v>0.58150000000000002</v>
      </c>
      <c r="X319" s="54">
        <f t="shared" si="29"/>
        <v>1.2089356110381078</v>
      </c>
      <c r="Y319">
        <v>70.229468599033822</v>
      </c>
      <c r="Z319">
        <v>360</v>
      </c>
      <c r="AA319">
        <v>1127</v>
      </c>
      <c r="AB319">
        <v>0.31943212067435672</v>
      </c>
    </row>
    <row r="320" spans="1:28" hidden="1" x14ac:dyDescent="0.25">
      <c r="A320" t="s">
        <v>131</v>
      </c>
      <c r="B320">
        <v>450101</v>
      </c>
      <c r="C320" t="s">
        <v>132</v>
      </c>
      <c r="D320" t="s">
        <v>133</v>
      </c>
      <c r="F320">
        <v>4</v>
      </c>
      <c r="G320">
        <v>453</v>
      </c>
      <c r="H320">
        <v>411</v>
      </c>
      <c r="I320">
        <v>436</v>
      </c>
      <c r="J320">
        <v>426</v>
      </c>
      <c r="K320">
        <v>355</v>
      </c>
      <c r="L320" s="54">
        <f t="shared" si="30"/>
        <v>416.2</v>
      </c>
      <c r="M320">
        <v>0.2913</v>
      </c>
      <c r="P320">
        <v>12.62</v>
      </c>
      <c r="Q320">
        <v>65</v>
      </c>
      <c r="R320" s="54">
        <f t="shared" si="32"/>
        <v>230.82408874801905</v>
      </c>
      <c r="S320" s="54">
        <f t="shared" si="31"/>
        <v>0.55459896383474061</v>
      </c>
      <c r="T320" s="54">
        <f t="shared" si="33"/>
        <v>0.19415384615384615</v>
      </c>
      <c r="U320">
        <v>0.4375</v>
      </c>
      <c r="V320">
        <v>0.36530000000000001</v>
      </c>
      <c r="W320">
        <v>0.30669999999999997</v>
      </c>
      <c r="X320" s="54">
        <f t="shared" si="29"/>
        <v>1.1976457705995072</v>
      </c>
      <c r="Y320">
        <v>70.102857142857133</v>
      </c>
      <c r="Z320">
        <v>360</v>
      </c>
      <c r="AA320">
        <v>1127</v>
      </c>
      <c r="AB320">
        <v>0.31943212067435672</v>
      </c>
    </row>
    <row r="321" spans="1:28" hidden="1" x14ac:dyDescent="0.25">
      <c r="A321" t="s">
        <v>144</v>
      </c>
      <c r="B321">
        <v>490299</v>
      </c>
      <c r="C321" t="s">
        <v>132</v>
      </c>
      <c r="D321" t="s">
        <v>133</v>
      </c>
      <c r="F321">
        <v>1</v>
      </c>
      <c r="G321">
        <v>432</v>
      </c>
      <c r="H321">
        <v>425</v>
      </c>
      <c r="I321">
        <v>483</v>
      </c>
      <c r="J321">
        <v>487</v>
      </c>
      <c r="K321">
        <v>561</v>
      </c>
      <c r="L321" s="54">
        <f t="shared" si="30"/>
        <v>477.6</v>
      </c>
      <c r="M321">
        <v>0.1991</v>
      </c>
      <c r="P321">
        <v>8.81</v>
      </c>
      <c r="Q321">
        <v>66</v>
      </c>
      <c r="R321" s="54">
        <f t="shared" si="32"/>
        <v>225.99318955732122</v>
      </c>
      <c r="S321" s="54">
        <f t="shared" si="31"/>
        <v>0.47318507026239781</v>
      </c>
      <c r="T321" s="54">
        <f t="shared" si="33"/>
        <v>0.13348484848484848</v>
      </c>
      <c r="U321">
        <v>0.79469999999999996</v>
      </c>
      <c r="V321">
        <v>0.65129999999999999</v>
      </c>
      <c r="W321">
        <v>0.49170000000000003</v>
      </c>
      <c r="X321" s="54">
        <f t="shared" si="29"/>
        <v>1.2201750345462921</v>
      </c>
      <c r="Y321">
        <v>61.872404681011709</v>
      </c>
      <c r="Z321">
        <v>768</v>
      </c>
      <c r="AA321">
        <v>1038</v>
      </c>
      <c r="AB321">
        <v>0.73988439306358378</v>
      </c>
    </row>
    <row r="322" spans="1:28" hidden="1" x14ac:dyDescent="0.25">
      <c r="A322" t="s">
        <v>144</v>
      </c>
      <c r="B322">
        <v>490299</v>
      </c>
      <c r="C322" t="s">
        <v>132</v>
      </c>
      <c r="D322" t="s">
        <v>133</v>
      </c>
      <c r="F322">
        <v>2</v>
      </c>
      <c r="G322">
        <v>492</v>
      </c>
      <c r="H322">
        <v>461</v>
      </c>
      <c r="I322">
        <v>493</v>
      </c>
      <c r="J322">
        <v>470</v>
      </c>
      <c r="K322">
        <v>491</v>
      </c>
      <c r="L322" s="54">
        <f t="shared" si="30"/>
        <v>481.4</v>
      </c>
      <c r="M322">
        <v>0.1231</v>
      </c>
      <c r="P322">
        <v>5.78</v>
      </c>
      <c r="Q322">
        <v>55</v>
      </c>
      <c r="R322" s="54">
        <f t="shared" si="32"/>
        <v>212.97577854671277</v>
      </c>
      <c r="S322" s="54">
        <f t="shared" si="31"/>
        <v>0.44240917853492479</v>
      </c>
      <c r="T322" s="54">
        <f t="shared" si="33"/>
        <v>0.1050909090909091</v>
      </c>
      <c r="U322">
        <v>2.1240000000000001</v>
      </c>
      <c r="V322">
        <v>1.1020000000000001</v>
      </c>
      <c r="W322">
        <v>0.67720000000000002</v>
      </c>
      <c r="X322" s="54">
        <f t="shared" ref="X322:X385" si="34">U322/V322</f>
        <v>1.9274047186932848</v>
      </c>
      <c r="Y322">
        <v>31.883239171374768</v>
      </c>
      <c r="Z322">
        <v>768</v>
      </c>
      <c r="AA322">
        <v>1038</v>
      </c>
      <c r="AB322">
        <v>0.73988439306358378</v>
      </c>
    </row>
    <row r="323" spans="1:28" hidden="1" x14ac:dyDescent="0.25">
      <c r="A323" t="s">
        <v>144</v>
      </c>
      <c r="B323">
        <v>490299</v>
      </c>
      <c r="C323" t="s">
        <v>132</v>
      </c>
      <c r="D323" t="s">
        <v>133</v>
      </c>
      <c r="F323">
        <v>3</v>
      </c>
      <c r="G323">
        <v>570</v>
      </c>
      <c r="H323">
        <v>550</v>
      </c>
      <c r="I323">
        <v>740</v>
      </c>
      <c r="J323">
        <v>681</v>
      </c>
      <c r="K323">
        <v>537</v>
      </c>
      <c r="L323" s="54">
        <f t="shared" si="30"/>
        <v>615.6</v>
      </c>
      <c r="M323">
        <v>0.23250000000000001</v>
      </c>
      <c r="P323">
        <v>12.13</v>
      </c>
      <c r="Q323">
        <v>71</v>
      </c>
      <c r="R323" s="54">
        <f t="shared" si="32"/>
        <v>191.67353668590272</v>
      </c>
      <c r="S323" s="54">
        <f t="shared" si="31"/>
        <v>0.31136052093226563</v>
      </c>
      <c r="T323" s="54">
        <f t="shared" si="33"/>
        <v>0.17084507042253522</v>
      </c>
      <c r="U323">
        <v>1.6075999999999999</v>
      </c>
      <c r="V323">
        <v>1.3859999999999999</v>
      </c>
      <c r="W323">
        <v>0.98380000000000001</v>
      </c>
      <c r="X323" s="54">
        <f t="shared" si="34"/>
        <v>1.15988455988456</v>
      </c>
      <c r="Y323">
        <v>61.196815128141338</v>
      </c>
      <c r="Z323">
        <v>768</v>
      </c>
      <c r="AA323">
        <v>1038</v>
      </c>
      <c r="AB323">
        <v>0.73988439306358378</v>
      </c>
    </row>
    <row r="324" spans="1:28" hidden="1" x14ac:dyDescent="0.25">
      <c r="A324" t="s">
        <v>144</v>
      </c>
      <c r="B324">
        <v>490299</v>
      </c>
      <c r="C324" t="s">
        <v>132</v>
      </c>
      <c r="D324" t="s">
        <v>133</v>
      </c>
      <c r="F324">
        <v>4</v>
      </c>
      <c r="G324">
        <v>389</v>
      </c>
      <c r="H324">
        <v>511</v>
      </c>
      <c r="I324">
        <v>556</v>
      </c>
      <c r="J324">
        <v>551</v>
      </c>
      <c r="K324">
        <v>587</v>
      </c>
      <c r="L324" s="54">
        <f t="shared" ref="L324:L387" si="35">AVERAGE(G324:K324)</f>
        <v>518.79999999999995</v>
      </c>
      <c r="M324">
        <v>0.1157</v>
      </c>
      <c r="P324">
        <v>7.26</v>
      </c>
      <c r="Q324">
        <v>79</v>
      </c>
      <c r="R324" s="54">
        <f t="shared" si="32"/>
        <v>159.36639118457302</v>
      </c>
      <c r="S324" s="54">
        <f t="shared" ref="S324:S387" si="36">R324/L324</f>
        <v>0.30718271238352551</v>
      </c>
      <c r="T324" s="54">
        <f t="shared" si="33"/>
        <v>9.1898734177215183E-2</v>
      </c>
      <c r="U324">
        <v>1.3326</v>
      </c>
      <c r="V324">
        <v>1.2068000000000001</v>
      </c>
      <c r="W324">
        <v>0.84899999999999998</v>
      </c>
      <c r="X324" s="54">
        <f t="shared" si="34"/>
        <v>1.1042426251242956</v>
      </c>
      <c r="Y324">
        <v>63.710040522287258</v>
      </c>
      <c r="Z324">
        <v>768</v>
      </c>
      <c r="AA324">
        <v>1038</v>
      </c>
      <c r="AB324">
        <v>0.73988439306358378</v>
      </c>
    </row>
    <row r="325" spans="1:28" hidden="1" x14ac:dyDescent="0.25">
      <c r="A325" t="s">
        <v>144</v>
      </c>
      <c r="B325">
        <v>490300</v>
      </c>
      <c r="C325" t="s">
        <v>132</v>
      </c>
      <c r="D325" t="s">
        <v>133</v>
      </c>
      <c r="F325">
        <v>1</v>
      </c>
      <c r="G325">
        <v>298</v>
      </c>
      <c r="H325">
        <v>326</v>
      </c>
      <c r="I325">
        <v>303</v>
      </c>
      <c r="J325">
        <v>247</v>
      </c>
      <c r="K325">
        <v>346</v>
      </c>
      <c r="L325" s="54">
        <f t="shared" si="35"/>
        <v>304</v>
      </c>
      <c r="M325">
        <v>9.7500000000000003E-2</v>
      </c>
      <c r="P325">
        <v>5.04</v>
      </c>
      <c r="Q325">
        <v>61</v>
      </c>
      <c r="R325" s="54">
        <f t="shared" si="32"/>
        <v>193.45238095238096</v>
      </c>
      <c r="S325" s="54">
        <f t="shared" si="36"/>
        <v>0.63635651629072687</v>
      </c>
      <c r="T325" s="54">
        <f t="shared" si="33"/>
        <v>8.2622950819672136E-2</v>
      </c>
      <c r="U325">
        <v>0.41039999999999999</v>
      </c>
      <c r="V325">
        <v>0.34549999999999997</v>
      </c>
      <c r="W325">
        <v>0.2576</v>
      </c>
      <c r="X325" s="54">
        <f t="shared" si="34"/>
        <v>1.1878437047756876</v>
      </c>
      <c r="Y325">
        <v>62.768031189083814</v>
      </c>
      <c r="Z325">
        <v>754</v>
      </c>
      <c r="AA325">
        <v>1043</v>
      </c>
      <c r="AB325">
        <v>0.72291466922339409</v>
      </c>
    </row>
    <row r="326" spans="1:28" hidden="1" x14ac:dyDescent="0.25">
      <c r="A326" t="s">
        <v>144</v>
      </c>
      <c r="B326">
        <v>490300</v>
      </c>
      <c r="C326" t="s">
        <v>132</v>
      </c>
      <c r="D326" t="s">
        <v>133</v>
      </c>
      <c r="F326">
        <v>2</v>
      </c>
      <c r="G326">
        <v>323</v>
      </c>
      <c r="H326">
        <v>335</v>
      </c>
      <c r="I326">
        <v>324</v>
      </c>
      <c r="J326">
        <v>347</v>
      </c>
      <c r="K326">
        <v>342</v>
      </c>
      <c r="L326" s="54">
        <f t="shared" si="35"/>
        <v>334.2</v>
      </c>
      <c r="M326">
        <v>6.2300000000000001E-2</v>
      </c>
      <c r="P326">
        <v>2.93</v>
      </c>
      <c r="Q326">
        <v>48</v>
      </c>
      <c r="R326" s="54">
        <f t="shared" si="32"/>
        <v>212.62798634812285</v>
      </c>
      <c r="S326" s="54">
        <f t="shared" si="36"/>
        <v>0.6362297616640421</v>
      </c>
      <c r="T326" s="54">
        <f t="shared" si="33"/>
        <v>6.1041666666666668E-2</v>
      </c>
      <c r="U326">
        <v>0.74709999999999999</v>
      </c>
      <c r="V326">
        <v>0.62970000000000004</v>
      </c>
      <c r="W326">
        <v>0.4713</v>
      </c>
      <c r="X326" s="54">
        <f t="shared" si="34"/>
        <v>1.1864379863427028</v>
      </c>
      <c r="Y326">
        <v>63.083924508097979</v>
      </c>
      <c r="Z326">
        <v>754</v>
      </c>
      <c r="AA326">
        <v>1043</v>
      </c>
      <c r="AB326">
        <v>0.72291466922339409</v>
      </c>
    </row>
    <row r="327" spans="1:28" hidden="1" x14ac:dyDescent="0.25">
      <c r="A327" t="s">
        <v>144</v>
      </c>
      <c r="B327">
        <v>490300</v>
      </c>
      <c r="C327" t="s">
        <v>132</v>
      </c>
      <c r="D327" t="s">
        <v>133</v>
      </c>
      <c r="F327">
        <v>3</v>
      </c>
      <c r="G327">
        <v>342</v>
      </c>
      <c r="H327">
        <v>321</v>
      </c>
      <c r="I327">
        <v>344</v>
      </c>
      <c r="J327">
        <v>367</v>
      </c>
      <c r="K327">
        <v>300</v>
      </c>
      <c r="L327" s="54">
        <f t="shared" si="35"/>
        <v>334.8</v>
      </c>
      <c r="M327">
        <v>9.2600000000000002E-2</v>
      </c>
      <c r="P327">
        <v>4.43</v>
      </c>
      <c r="Q327">
        <v>47</v>
      </c>
      <c r="R327" s="54">
        <f t="shared" si="32"/>
        <v>209.02934537246051</v>
      </c>
      <c r="S327" s="54">
        <f t="shared" si="36"/>
        <v>0.62434093599898599</v>
      </c>
      <c r="T327" s="54">
        <f t="shared" si="33"/>
        <v>9.4255319148936159E-2</v>
      </c>
      <c r="U327">
        <v>1.4318</v>
      </c>
      <c r="V327">
        <v>1.2633000000000001</v>
      </c>
      <c r="W327">
        <v>0.90959999999999996</v>
      </c>
      <c r="X327" s="54">
        <f t="shared" si="34"/>
        <v>1.1333808279901842</v>
      </c>
      <c r="Y327">
        <v>63.528425757787396</v>
      </c>
      <c r="Z327">
        <v>754</v>
      </c>
      <c r="AA327">
        <v>1043</v>
      </c>
      <c r="AB327">
        <v>0.72291466922339409</v>
      </c>
    </row>
    <row r="328" spans="1:28" hidden="1" x14ac:dyDescent="0.25">
      <c r="A328" t="s">
        <v>144</v>
      </c>
      <c r="B328">
        <v>490300</v>
      </c>
      <c r="C328" t="s">
        <v>132</v>
      </c>
      <c r="D328" t="s">
        <v>133</v>
      </c>
      <c r="F328">
        <v>4</v>
      </c>
      <c r="G328">
        <v>298</v>
      </c>
      <c r="H328">
        <v>302</v>
      </c>
      <c r="I328">
        <v>312</v>
      </c>
      <c r="J328">
        <v>323</v>
      </c>
      <c r="K328">
        <v>345</v>
      </c>
      <c r="L328" s="54">
        <f t="shared" si="35"/>
        <v>316</v>
      </c>
      <c r="M328">
        <v>6.8699999999999997E-2</v>
      </c>
      <c r="P328">
        <v>3.57</v>
      </c>
      <c r="Q328">
        <v>45</v>
      </c>
      <c r="R328" s="54">
        <f t="shared" si="32"/>
        <v>192.43697478991595</v>
      </c>
      <c r="S328" s="54">
        <f t="shared" si="36"/>
        <v>0.60897776832251882</v>
      </c>
      <c r="T328" s="54">
        <f t="shared" si="33"/>
        <v>7.9333333333333325E-2</v>
      </c>
      <c r="U328">
        <v>0.6925</v>
      </c>
      <c r="V328">
        <v>0.56259999999999999</v>
      </c>
      <c r="W328">
        <v>0.45129999999999998</v>
      </c>
      <c r="X328" s="54">
        <f t="shared" si="34"/>
        <v>1.2308922858158551</v>
      </c>
      <c r="Y328">
        <v>65.169675090252696</v>
      </c>
      <c r="Z328">
        <v>754</v>
      </c>
      <c r="AA328">
        <v>1043</v>
      </c>
      <c r="AB328">
        <v>0.72291466922339409</v>
      </c>
    </row>
    <row r="329" spans="1:28" hidden="1" x14ac:dyDescent="0.25">
      <c r="A329" t="s">
        <v>144</v>
      </c>
      <c r="B329">
        <v>490525</v>
      </c>
      <c r="C329" t="s">
        <v>132</v>
      </c>
      <c r="D329" t="s">
        <v>133</v>
      </c>
      <c r="F329">
        <v>1</v>
      </c>
      <c r="G329">
        <v>274</v>
      </c>
      <c r="H329">
        <v>225</v>
      </c>
      <c r="I329">
        <v>260</v>
      </c>
      <c r="J329">
        <v>240</v>
      </c>
      <c r="K329">
        <v>258</v>
      </c>
      <c r="L329" s="54">
        <f t="shared" si="35"/>
        <v>251.4</v>
      </c>
      <c r="M329">
        <v>0.51570000000000005</v>
      </c>
      <c r="P329">
        <v>42.67</v>
      </c>
      <c r="Q329">
        <v>78</v>
      </c>
      <c r="R329" s="54">
        <f t="shared" si="32"/>
        <v>120.85774548863371</v>
      </c>
      <c r="S329" s="54">
        <f t="shared" si="36"/>
        <v>0.48073884442575066</v>
      </c>
      <c r="T329" s="54">
        <f t="shared" si="33"/>
        <v>0.54705128205128206</v>
      </c>
      <c r="U329">
        <v>1.3057000000000001</v>
      </c>
      <c r="V329">
        <v>1.1093999999999999</v>
      </c>
      <c r="W329">
        <v>0.8115</v>
      </c>
      <c r="X329" s="54">
        <f t="shared" si="34"/>
        <v>1.1769424914368127</v>
      </c>
      <c r="Y329">
        <v>62.150570575170406</v>
      </c>
      <c r="Z329">
        <v>761</v>
      </c>
      <c r="AA329">
        <v>1041</v>
      </c>
      <c r="AB329">
        <v>0.73102785782901059</v>
      </c>
    </row>
    <row r="330" spans="1:28" hidden="1" x14ac:dyDescent="0.25">
      <c r="A330" t="s">
        <v>144</v>
      </c>
      <c r="B330">
        <v>490525</v>
      </c>
      <c r="C330" t="s">
        <v>132</v>
      </c>
      <c r="D330" t="s">
        <v>133</v>
      </c>
      <c r="F330">
        <v>2</v>
      </c>
      <c r="G330">
        <v>252</v>
      </c>
      <c r="H330">
        <v>236</v>
      </c>
      <c r="I330">
        <v>232</v>
      </c>
      <c r="J330">
        <v>305</v>
      </c>
      <c r="K330">
        <v>237</v>
      </c>
      <c r="L330" s="54">
        <f t="shared" si="35"/>
        <v>252.4</v>
      </c>
      <c r="M330">
        <v>0.50570000000000004</v>
      </c>
      <c r="P330">
        <v>42.03</v>
      </c>
      <c r="Q330">
        <v>67</v>
      </c>
      <c r="R330" s="54">
        <f t="shared" ref="R330:R393" si="37">M330/(P330/10000)</f>
        <v>120.31881989055437</v>
      </c>
      <c r="S330" s="54">
        <f t="shared" si="36"/>
        <v>0.47669896945544515</v>
      </c>
      <c r="T330" s="54">
        <f t="shared" ref="T330:T393" si="38">P330/Q330</f>
        <v>0.62731343283582086</v>
      </c>
      <c r="U330">
        <v>1.1375</v>
      </c>
      <c r="V330">
        <v>0.96499999999999997</v>
      </c>
      <c r="W330">
        <v>0.71930000000000005</v>
      </c>
      <c r="X330" s="54">
        <f t="shared" si="34"/>
        <v>1.1787564766839378</v>
      </c>
      <c r="Y330">
        <v>63.235164835164838</v>
      </c>
      <c r="Z330">
        <v>761</v>
      </c>
      <c r="AA330">
        <v>1041</v>
      </c>
      <c r="AB330">
        <v>0.73102785782901059</v>
      </c>
    </row>
    <row r="331" spans="1:28" hidden="1" x14ac:dyDescent="0.25">
      <c r="A331" t="s">
        <v>144</v>
      </c>
      <c r="B331">
        <v>490525</v>
      </c>
      <c r="C331" s="54" t="s">
        <v>132</v>
      </c>
      <c r="D331" t="s">
        <v>133</v>
      </c>
      <c r="F331">
        <v>3</v>
      </c>
      <c r="G331">
        <v>236</v>
      </c>
      <c r="H331">
        <v>246</v>
      </c>
      <c r="I331">
        <v>257</v>
      </c>
      <c r="J331">
        <v>226</v>
      </c>
      <c r="K331">
        <v>235</v>
      </c>
      <c r="L331" s="54">
        <f t="shared" si="35"/>
        <v>240</v>
      </c>
      <c r="M331">
        <v>0.27689999999999998</v>
      </c>
      <c r="P331">
        <v>21.75</v>
      </c>
      <c r="Q331">
        <v>42</v>
      </c>
      <c r="R331" s="54">
        <f t="shared" si="37"/>
        <v>127.31034482758621</v>
      </c>
      <c r="S331" s="54">
        <f t="shared" si="36"/>
        <v>0.5304597701149425</v>
      </c>
      <c r="T331" s="54">
        <f t="shared" si="38"/>
        <v>0.5178571428571429</v>
      </c>
      <c r="U331">
        <v>1.419</v>
      </c>
      <c r="V331">
        <v>1.238</v>
      </c>
      <c r="W331">
        <v>0.92079999999999995</v>
      </c>
      <c r="X331" s="54">
        <f t="shared" si="34"/>
        <v>1.1462035541195477</v>
      </c>
      <c r="Y331">
        <v>64.89076814658209</v>
      </c>
      <c r="Z331">
        <v>761</v>
      </c>
      <c r="AA331">
        <v>1041</v>
      </c>
      <c r="AB331">
        <v>0.73102785782901059</v>
      </c>
    </row>
    <row r="332" spans="1:28" hidden="1" x14ac:dyDescent="0.25">
      <c r="A332" t="s">
        <v>144</v>
      </c>
      <c r="B332">
        <v>490525</v>
      </c>
      <c r="C332" s="54" t="s">
        <v>132</v>
      </c>
      <c r="D332" t="s">
        <v>133</v>
      </c>
      <c r="F332">
        <v>4</v>
      </c>
      <c r="G332">
        <v>205</v>
      </c>
      <c r="H332">
        <v>259</v>
      </c>
      <c r="I332">
        <v>238</v>
      </c>
      <c r="J332">
        <v>229</v>
      </c>
      <c r="K332">
        <v>207</v>
      </c>
      <c r="L332" s="54">
        <f t="shared" si="35"/>
        <v>227.6</v>
      </c>
      <c r="M332">
        <v>0.43430000000000002</v>
      </c>
      <c r="P332">
        <v>30.58</v>
      </c>
      <c r="Q332">
        <v>76</v>
      </c>
      <c r="R332" s="54">
        <f t="shared" si="37"/>
        <v>142.0209287115762</v>
      </c>
      <c r="S332" s="54">
        <f t="shared" si="36"/>
        <v>0.62399353563961424</v>
      </c>
      <c r="T332" s="54">
        <f t="shared" si="38"/>
        <v>0.40236842105263154</v>
      </c>
      <c r="U332">
        <v>1.4925999999999999</v>
      </c>
      <c r="V332">
        <v>1.2577</v>
      </c>
      <c r="W332">
        <v>0.98760000000000003</v>
      </c>
      <c r="X332" s="54">
        <f t="shared" si="34"/>
        <v>1.1867694998807345</v>
      </c>
      <c r="Y332">
        <v>66.166421010317578</v>
      </c>
      <c r="Z332">
        <v>761</v>
      </c>
      <c r="AA332">
        <v>1041</v>
      </c>
      <c r="AB332">
        <v>0.73102785782901059</v>
      </c>
    </row>
    <row r="333" spans="1:28" hidden="1" x14ac:dyDescent="0.25">
      <c r="A333" t="s">
        <v>144</v>
      </c>
      <c r="B333">
        <v>490813</v>
      </c>
      <c r="C333" s="54" t="s">
        <v>132</v>
      </c>
      <c r="D333" t="s">
        <v>133</v>
      </c>
      <c r="F333">
        <v>1</v>
      </c>
      <c r="G333">
        <v>449</v>
      </c>
      <c r="H333">
        <v>487</v>
      </c>
      <c r="I333">
        <v>469</v>
      </c>
      <c r="J333">
        <v>454</v>
      </c>
      <c r="K333">
        <v>484</v>
      </c>
      <c r="L333" s="54">
        <f t="shared" si="35"/>
        <v>468.6</v>
      </c>
      <c r="M333">
        <v>0.2051</v>
      </c>
      <c r="P333">
        <v>11.46</v>
      </c>
      <c r="Q333">
        <v>63</v>
      </c>
      <c r="R333" s="54">
        <f t="shared" si="37"/>
        <v>178.97033158813264</v>
      </c>
      <c r="S333" s="54">
        <f t="shared" si="36"/>
        <v>0.38192559024356088</v>
      </c>
      <c r="T333" s="54">
        <f t="shared" si="38"/>
        <v>0.18190476190476193</v>
      </c>
      <c r="U333">
        <v>0.31580000000000003</v>
      </c>
      <c r="V333">
        <v>0.26629999999999998</v>
      </c>
      <c r="W333">
        <v>0.19470000000000001</v>
      </c>
      <c r="X333" s="54">
        <f t="shared" si="34"/>
        <v>1.1858805858054826</v>
      </c>
      <c r="Y333">
        <v>61.652944901836605</v>
      </c>
      <c r="Z333">
        <v>867</v>
      </c>
      <c r="AA333">
        <v>1064</v>
      </c>
      <c r="AB333">
        <v>0.81484962406015038</v>
      </c>
    </row>
    <row r="334" spans="1:28" hidden="1" x14ac:dyDescent="0.25">
      <c r="A334" t="s">
        <v>144</v>
      </c>
      <c r="B334">
        <v>490813</v>
      </c>
      <c r="C334" s="54" t="s">
        <v>132</v>
      </c>
      <c r="D334" t="s">
        <v>133</v>
      </c>
      <c r="F334">
        <v>2</v>
      </c>
      <c r="G334">
        <v>465</v>
      </c>
      <c r="H334">
        <v>412</v>
      </c>
      <c r="I334">
        <v>415</v>
      </c>
      <c r="J334">
        <v>445</v>
      </c>
      <c r="K334">
        <v>483</v>
      </c>
      <c r="L334" s="54">
        <f t="shared" si="35"/>
        <v>444</v>
      </c>
      <c r="M334">
        <v>0.13650000000000001</v>
      </c>
      <c r="P334">
        <v>9.4</v>
      </c>
      <c r="Q334">
        <v>75</v>
      </c>
      <c r="R334" s="54">
        <f t="shared" si="37"/>
        <v>145.21276595744681</v>
      </c>
      <c r="S334" s="54">
        <f t="shared" si="36"/>
        <v>0.32705577918343876</v>
      </c>
      <c r="T334" s="54">
        <f t="shared" si="38"/>
        <v>0.12533333333333332</v>
      </c>
      <c r="U334">
        <v>0.50490000000000002</v>
      </c>
      <c r="V334">
        <v>0.42109999999999997</v>
      </c>
      <c r="W334">
        <v>0.31290000000000001</v>
      </c>
      <c r="X334" s="54">
        <f t="shared" si="34"/>
        <v>1.199002612206127</v>
      </c>
      <c r="Y334">
        <v>61.972667855020802</v>
      </c>
      <c r="Z334">
        <v>867</v>
      </c>
      <c r="AA334">
        <v>1064</v>
      </c>
      <c r="AB334">
        <v>0.81484962406015038</v>
      </c>
    </row>
    <row r="335" spans="1:28" hidden="1" x14ac:dyDescent="0.25">
      <c r="A335" t="s">
        <v>144</v>
      </c>
      <c r="B335">
        <v>490813</v>
      </c>
      <c r="C335" t="s">
        <v>132</v>
      </c>
      <c r="D335" t="s">
        <v>133</v>
      </c>
      <c r="F335">
        <v>3</v>
      </c>
      <c r="G335">
        <v>449</v>
      </c>
      <c r="H335">
        <v>457</v>
      </c>
      <c r="I335">
        <v>493</v>
      </c>
      <c r="J335">
        <v>460</v>
      </c>
      <c r="K335">
        <v>512</v>
      </c>
      <c r="L335" s="54">
        <f t="shared" si="35"/>
        <v>474.2</v>
      </c>
      <c r="M335">
        <v>0.21440000000000001</v>
      </c>
      <c r="P335">
        <v>11.91</v>
      </c>
      <c r="Q335">
        <v>68</v>
      </c>
      <c r="R335" s="54">
        <f t="shared" si="37"/>
        <v>180.01679261125105</v>
      </c>
      <c r="S335" s="54">
        <f t="shared" si="36"/>
        <v>0.37962208479808318</v>
      </c>
      <c r="T335" s="54">
        <f t="shared" si="38"/>
        <v>0.17514705882352941</v>
      </c>
      <c r="U335">
        <v>0.40760000000000002</v>
      </c>
      <c r="V335">
        <v>0.34649999999999997</v>
      </c>
      <c r="W335">
        <v>0.26</v>
      </c>
      <c r="X335" s="54">
        <f t="shared" si="34"/>
        <v>1.1763347763347765</v>
      </c>
      <c r="Y335">
        <v>63.788027477919528</v>
      </c>
      <c r="Z335">
        <v>867</v>
      </c>
      <c r="AA335">
        <v>1064</v>
      </c>
      <c r="AB335">
        <v>0.81484962406015038</v>
      </c>
    </row>
    <row r="336" spans="1:28" hidden="1" x14ac:dyDescent="0.25">
      <c r="A336" t="s">
        <v>144</v>
      </c>
      <c r="B336">
        <v>490813</v>
      </c>
      <c r="C336" t="s">
        <v>132</v>
      </c>
      <c r="D336" t="s">
        <v>133</v>
      </c>
      <c r="F336">
        <v>4</v>
      </c>
      <c r="G336">
        <v>479</v>
      </c>
      <c r="H336">
        <v>472</v>
      </c>
      <c r="I336">
        <v>338</v>
      </c>
      <c r="J336">
        <v>380</v>
      </c>
      <c r="K336">
        <v>410</v>
      </c>
      <c r="L336" s="54">
        <f t="shared" si="35"/>
        <v>415.8</v>
      </c>
      <c r="M336">
        <v>0.1711</v>
      </c>
      <c r="P336">
        <v>10.77</v>
      </c>
      <c r="Q336">
        <v>76</v>
      </c>
      <c r="R336" s="54">
        <f t="shared" si="37"/>
        <v>158.86722376973074</v>
      </c>
      <c r="S336" s="54">
        <f t="shared" si="36"/>
        <v>0.38207605524225768</v>
      </c>
      <c r="T336" s="54">
        <f t="shared" si="38"/>
        <v>0.14171052631578948</v>
      </c>
      <c r="U336">
        <v>0.49030000000000001</v>
      </c>
      <c r="V336">
        <v>0.4103</v>
      </c>
      <c r="W336">
        <v>0.2954</v>
      </c>
      <c r="X336" s="54">
        <f t="shared" si="34"/>
        <v>1.1949792834511332</v>
      </c>
      <c r="Y336">
        <v>60.248827248623293</v>
      </c>
      <c r="Z336">
        <v>867</v>
      </c>
      <c r="AA336">
        <v>1064</v>
      </c>
      <c r="AB336">
        <v>0.81484962406015038</v>
      </c>
    </row>
    <row r="337" spans="1:28" hidden="1" x14ac:dyDescent="0.25">
      <c r="A337" t="s">
        <v>69</v>
      </c>
      <c r="B337">
        <v>272850</v>
      </c>
      <c r="C337" t="s">
        <v>80</v>
      </c>
      <c r="D337" t="s">
        <v>81</v>
      </c>
      <c r="F337">
        <v>1</v>
      </c>
      <c r="G337">
        <v>376</v>
      </c>
      <c r="H337">
        <v>366</v>
      </c>
      <c r="I337">
        <v>246</v>
      </c>
      <c r="J337">
        <v>346</v>
      </c>
      <c r="K337">
        <v>363</v>
      </c>
      <c r="L337" s="54">
        <f t="shared" si="35"/>
        <v>339.4</v>
      </c>
      <c r="M337">
        <v>0.48070000000000002</v>
      </c>
      <c r="N337">
        <v>9.6000000000000002E-2</v>
      </c>
      <c r="O337">
        <v>8</v>
      </c>
      <c r="P337">
        <v>63.5</v>
      </c>
      <c r="Q337">
        <v>8</v>
      </c>
      <c r="R337" s="54">
        <f t="shared" si="37"/>
        <v>75.700787401574814</v>
      </c>
      <c r="S337" s="54">
        <f t="shared" si="36"/>
        <v>0.22304297996928349</v>
      </c>
      <c r="T337" s="54">
        <f t="shared" si="38"/>
        <v>7.9375</v>
      </c>
      <c r="U337">
        <v>0.36499999999999999</v>
      </c>
      <c r="V337">
        <v>0.32479999999999998</v>
      </c>
      <c r="W337">
        <v>0.11749999999999999</v>
      </c>
      <c r="X337" s="54">
        <f t="shared" si="34"/>
        <v>1.1237684729064039</v>
      </c>
      <c r="Y337">
        <v>32.19178082191781</v>
      </c>
      <c r="Z337">
        <v>1582</v>
      </c>
      <c r="AA337">
        <v>978</v>
      </c>
      <c r="AB337">
        <v>1.6175869120654396</v>
      </c>
    </row>
    <row r="338" spans="1:28" hidden="1" x14ac:dyDescent="0.25">
      <c r="A338" t="s">
        <v>69</v>
      </c>
      <c r="B338">
        <v>272850</v>
      </c>
      <c r="C338" t="s">
        <v>80</v>
      </c>
      <c r="D338" t="s">
        <v>81</v>
      </c>
      <c r="F338">
        <v>2</v>
      </c>
      <c r="G338">
        <v>374</v>
      </c>
      <c r="H338">
        <v>326</v>
      </c>
      <c r="I338">
        <v>311</v>
      </c>
      <c r="J338">
        <v>270</v>
      </c>
      <c r="K338">
        <v>285</v>
      </c>
      <c r="L338" s="54">
        <f t="shared" si="35"/>
        <v>313.2</v>
      </c>
      <c r="M338">
        <v>0.8427</v>
      </c>
      <c r="N338">
        <v>0.14560000000000001</v>
      </c>
      <c r="O338">
        <v>10</v>
      </c>
      <c r="P338">
        <v>102.15</v>
      </c>
      <c r="Q338">
        <v>11</v>
      </c>
      <c r="R338" s="54">
        <f t="shared" si="37"/>
        <v>82.496328928046992</v>
      </c>
      <c r="S338" s="54">
        <f t="shared" si="36"/>
        <v>0.26339824051100574</v>
      </c>
      <c r="T338" s="54">
        <f t="shared" si="38"/>
        <v>9.286363636363637</v>
      </c>
      <c r="U338">
        <v>0.3926</v>
      </c>
      <c r="V338">
        <v>0.36120000000000002</v>
      </c>
      <c r="W338">
        <v>0.14299999999999999</v>
      </c>
      <c r="X338" s="54">
        <f t="shared" si="34"/>
        <v>1.0869324473975637</v>
      </c>
      <c r="Y338">
        <v>36.423841059602644</v>
      </c>
      <c r="Z338">
        <v>1582</v>
      </c>
      <c r="AA338">
        <v>978</v>
      </c>
      <c r="AB338">
        <v>1.6175869120654396</v>
      </c>
    </row>
    <row r="339" spans="1:28" hidden="1" x14ac:dyDescent="0.25">
      <c r="A339" t="s">
        <v>69</v>
      </c>
      <c r="B339">
        <v>272850</v>
      </c>
      <c r="C339" t="s">
        <v>80</v>
      </c>
      <c r="D339" t="s">
        <v>81</v>
      </c>
      <c r="F339">
        <v>3</v>
      </c>
      <c r="G339">
        <v>351</v>
      </c>
      <c r="H339">
        <v>318</v>
      </c>
      <c r="I339">
        <v>415</v>
      </c>
      <c r="J339">
        <v>255</v>
      </c>
      <c r="K339">
        <v>358</v>
      </c>
      <c r="L339" s="54">
        <f t="shared" si="35"/>
        <v>339.4</v>
      </c>
      <c r="M339">
        <v>1.2088000000000001</v>
      </c>
      <c r="N339">
        <v>0.17979999999999999</v>
      </c>
      <c r="O339">
        <v>10</v>
      </c>
      <c r="P339">
        <v>137.91999999999999</v>
      </c>
      <c r="Q339">
        <v>13</v>
      </c>
      <c r="R339" s="54">
        <f t="shared" si="37"/>
        <v>87.645011600928086</v>
      </c>
      <c r="S339" s="54">
        <f t="shared" si="36"/>
        <v>0.25823515498210986</v>
      </c>
      <c r="T339" s="54">
        <f t="shared" si="38"/>
        <v>10.609230769230768</v>
      </c>
      <c r="U339">
        <v>0.84250000000000003</v>
      </c>
      <c r="V339">
        <v>0.77459999999999996</v>
      </c>
      <c r="W339">
        <v>0.34160000000000001</v>
      </c>
      <c r="X339" s="54">
        <f t="shared" si="34"/>
        <v>1.0876581461399433</v>
      </c>
      <c r="Y339">
        <v>40.545994065281896</v>
      </c>
      <c r="Z339">
        <v>1582</v>
      </c>
      <c r="AA339">
        <v>978</v>
      </c>
      <c r="AB339">
        <v>1.6175869120654396</v>
      </c>
    </row>
    <row r="340" spans="1:28" hidden="1" x14ac:dyDescent="0.25">
      <c r="A340" t="s">
        <v>69</v>
      </c>
      <c r="B340">
        <v>272850</v>
      </c>
      <c r="C340" s="54" t="s">
        <v>80</v>
      </c>
      <c r="D340" t="s">
        <v>81</v>
      </c>
      <c r="F340">
        <v>4</v>
      </c>
      <c r="G340">
        <v>338</v>
      </c>
      <c r="H340">
        <v>287</v>
      </c>
      <c r="I340">
        <v>463</v>
      </c>
      <c r="J340">
        <v>361</v>
      </c>
      <c r="K340">
        <v>318</v>
      </c>
      <c r="L340" s="54">
        <f t="shared" si="35"/>
        <v>353.4</v>
      </c>
      <c r="M340">
        <v>1.7027000000000001</v>
      </c>
      <c r="N340">
        <v>0.33710000000000001</v>
      </c>
      <c r="O340">
        <v>10</v>
      </c>
      <c r="P340">
        <v>188.07</v>
      </c>
      <c r="Q340">
        <v>10</v>
      </c>
      <c r="R340" s="54">
        <f t="shared" si="37"/>
        <v>90.535438932312445</v>
      </c>
      <c r="S340" s="54">
        <f t="shared" si="36"/>
        <v>0.2561840377258417</v>
      </c>
      <c r="T340" s="54">
        <f t="shared" si="38"/>
        <v>18.806999999999999</v>
      </c>
      <c r="U340">
        <v>0.69789999999999996</v>
      </c>
      <c r="V340">
        <v>0.80469999999999997</v>
      </c>
      <c r="W340">
        <v>0.2596</v>
      </c>
      <c r="X340" s="54">
        <f t="shared" si="34"/>
        <v>0.86727973157698524</v>
      </c>
      <c r="Y340">
        <v>37.197306204327269</v>
      </c>
      <c r="Z340">
        <v>1582</v>
      </c>
      <c r="AA340">
        <v>978</v>
      </c>
      <c r="AB340">
        <v>1.6175869120654396</v>
      </c>
    </row>
    <row r="341" spans="1:28" hidden="1" x14ac:dyDescent="0.25">
      <c r="A341" t="s">
        <v>69</v>
      </c>
      <c r="B341">
        <v>320575</v>
      </c>
      <c r="C341" s="54" t="s">
        <v>80</v>
      </c>
      <c r="D341" t="s">
        <v>81</v>
      </c>
      <c r="F341">
        <v>1</v>
      </c>
      <c r="G341">
        <v>306</v>
      </c>
      <c r="H341">
        <v>368</v>
      </c>
      <c r="I341">
        <v>370</v>
      </c>
      <c r="J341">
        <v>427</v>
      </c>
      <c r="K341">
        <v>419</v>
      </c>
      <c r="L341" s="54">
        <f t="shared" si="35"/>
        <v>378</v>
      </c>
      <c r="M341">
        <v>0.51590000000000003</v>
      </c>
      <c r="N341">
        <v>9.4799999999999995E-2</v>
      </c>
      <c r="O341">
        <v>10</v>
      </c>
      <c r="P341">
        <v>94.57</v>
      </c>
      <c r="Q341">
        <v>12</v>
      </c>
      <c r="R341" s="54">
        <f t="shared" si="37"/>
        <v>54.55218356772761</v>
      </c>
      <c r="S341" s="54">
        <f t="shared" si="36"/>
        <v>0.14431794594636935</v>
      </c>
      <c r="T341" s="54">
        <f t="shared" si="38"/>
        <v>7.8808333333333325</v>
      </c>
      <c r="U341">
        <v>0.62639999999999996</v>
      </c>
      <c r="V341">
        <v>0.57640000000000002</v>
      </c>
      <c r="W341">
        <v>0.20660000000000001</v>
      </c>
      <c r="X341" s="54">
        <f t="shared" si="34"/>
        <v>1.0867453157529492</v>
      </c>
      <c r="Y341">
        <v>32.982120051085573</v>
      </c>
      <c r="Z341">
        <v>1252</v>
      </c>
      <c r="AA341">
        <v>985</v>
      </c>
      <c r="AB341">
        <v>1.2710659898477157</v>
      </c>
    </row>
    <row r="342" spans="1:28" hidden="1" x14ac:dyDescent="0.25">
      <c r="A342" t="s">
        <v>69</v>
      </c>
      <c r="B342">
        <v>320575</v>
      </c>
      <c r="C342" s="54" t="s">
        <v>80</v>
      </c>
      <c r="D342" t="s">
        <v>81</v>
      </c>
      <c r="F342">
        <v>2</v>
      </c>
      <c r="G342">
        <v>450</v>
      </c>
      <c r="H342">
        <v>334</v>
      </c>
      <c r="I342">
        <v>325</v>
      </c>
      <c r="J342">
        <v>291</v>
      </c>
      <c r="K342">
        <v>332</v>
      </c>
      <c r="L342" s="54">
        <f t="shared" si="35"/>
        <v>346.4</v>
      </c>
      <c r="M342">
        <v>1.0359</v>
      </c>
      <c r="N342">
        <v>0.28270000000000001</v>
      </c>
      <c r="O342">
        <v>10</v>
      </c>
      <c r="P342">
        <v>178.7</v>
      </c>
      <c r="Q342">
        <v>11</v>
      </c>
      <c r="R342" s="54">
        <f t="shared" si="37"/>
        <v>57.968662562954677</v>
      </c>
      <c r="S342" s="54">
        <f t="shared" si="36"/>
        <v>0.16734602356511166</v>
      </c>
      <c r="T342" s="54">
        <f t="shared" si="38"/>
        <v>16.245454545454546</v>
      </c>
      <c r="U342">
        <v>0.78180000000000005</v>
      </c>
      <c r="V342">
        <v>0.75280000000000002</v>
      </c>
      <c r="W342">
        <v>0.2742</v>
      </c>
      <c r="X342" s="54">
        <f t="shared" si="34"/>
        <v>1.0385228480340065</v>
      </c>
      <c r="Y342">
        <v>35.072908672294702</v>
      </c>
      <c r="Z342">
        <v>1252</v>
      </c>
      <c r="AA342">
        <v>985</v>
      </c>
      <c r="AB342">
        <v>1.2710659898477157</v>
      </c>
    </row>
    <row r="343" spans="1:28" hidden="1" x14ac:dyDescent="0.25">
      <c r="A343" t="s">
        <v>69</v>
      </c>
      <c r="B343">
        <v>320575</v>
      </c>
      <c r="C343" t="s">
        <v>80</v>
      </c>
      <c r="D343" t="s">
        <v>81</v>
      </c>
      <c r="F343">
        <v>3</v>
      </c>
      <c r="G343">
        <v>484</v>
      </c>
      <c r="H343">
        <v>327</v>
      </c>
      <c r="I343">
        <v>304</v>
      </c>
      <c r="J343">
        <v>292</v>
      </c>
      <c r="K343">
        <v>255</v>
      </c>
      <c r="L343" s="54">
        <f t="shared" si="35"/>
        <v>332.4</v>
      </c>
      <c r="M343">
        <v>0.44919999999999999</v>
      </c>
      <c r="N343">
        <v>8.4199999999999997E-2</v>
      </c>
      <c r="O343">
        <v>10</v>
      </c>
      <c r="P343">
        <v>77.61</v>
      </c>
      <c r="Q343">
        <v>10</v>
      </c>
      <c r="R343" s="54">
        <f t="shared" si="37"/>
        <v>57.879139286174464</v>
      </c>
      <c r="S343" s="54">
        <f t="shared" si="36"/>
        <v>0.17412496776827457</v>
      </c>
      <c r="T343" s="54">
        <f t="shared" si="38"/>
        <v>7.7610000000000001</v>
      </c>
      <c r="U343">
        <v>1.1513</v>
      </c>
      <c r="V343">
        <v>1.1003000000000001</v>
      </c>
      <c r="W343">
        <v>0.43209999999999998</v>
      </c>
      <c r="X343" s="54">
        <f t="shared" si="34"/>
        <v>1.0463509951831318</v>
      </c>
      <c r="Y343">
        <v>37.531486146095716</v>
      </c>
      <c r="Z343">
        <v>1252</v>
      </c>
      <c r="AA343">
        <v>985</v>
      </c>
      <c r="AB343">
        <v>1.2710659898477157</v>
      </c>
    </row>
    <row r="344" spans="1:28" hidden="1" x14ac:dyDescent="0.25">
      <c r="A344" t="s">
        <v>69</v>
      </c>
      <c r="B344">
        <v>320575</v>
      </c>
      <c r="C344" t="s">
        <v>80</v>
      </c>
      <c r="D344" t="s">
        <v>81</v>
      </c>
      <c r="F344">
        <v>4</v>
      </c>
      <c r="G344">
        <v>434</v>
      </c>
      <c r="H344">
        <v>428</v>
      </c>
      <c r="I344">
        <v>258</v>
      </c>
      <c r="J344">
        <v>202</v>
      </c>
      <c r="K344">
        <v>266</v>
      </c>
      <c r="L344" s="54">
        <f t="shared" si="35"/>
        <v>317.60000000000002</v>
      </c>
      <c r="M344">
        <v>0.55320000000000003</v>
      </c>
      <c r="N344">
        <v>0.1464</v>
      </c>
      <c r="O344">
        <v>10</v>
      </c>
      <c r="P344">
        <v>101.42</v>
      </c>
      <c r="Q344">
        <v>7</v>
      </c>
      <c r="R344" s="54">
        <f t="shared" si="37"/>
        <v>54.545454545454547</v>
      </c>
      <c r="S344" s="54">
        <f t="shared" si="36"/>
        <v>0.17174261506755209</v>
      </c>
      <c r="T344" s="54">
        <f t="shared" si="38"/>
        <v>14.488571428571429</v>
      </c>
      <c r="U344">
        <v>0.31069999999999998</v>
      </c>
      <c r="V344">
        <v>0.27929999999999999</v>
      </c>
      <c r="W344">
        <v>0.1072</v>
      </c>
      <c r="X344" s="54">
        <f t="shared" si="34"/>
        <v>1.112423916935195</v>
      </c>
      <c r="Y344">
        <v>34.502735757965887</v>
      </c>
      <c r="Z344">
        <v>1252</v>
      </c>
      <c r="AA344">
        <v>985</v>
      </c>
      <c r="AB344">
        <v>1.2710659898477157</v>
      </c>
    </row>
    <row r="345" spans="1:28" hidden="1" x14ac:dyDescent="0.25">
      <c r="A345" t="s">
        <v>120</v>
      </c>
      <c r="B345">
        <v>410162</v>
      </c>
      <c r="C345" t="s">
        <v>123</v>
      </c>
      <c r="D345" t="s">
        <v>124</v>
      </c>
      <c r="F345">
        <v>1</v>
      </c>
      <c r="G345">
        <v>328</v>
      </c>
      <c r="H345">
        <v>255</v>
      </c>
      <c r="I345">
        <v>228</v>
      </c>
      <c r="J345">
        <v>273</v>
      </c>
      <c r="K345">
        <v>351</v>
      </c>
      <c r="L345" s="54">
        <f t="shared" si="35"/>
        <v>287</v>
      </c>
      <c r="M345">
        <v>0.1082</v>
      </c>
      <c r="P345">
        <v>10.050000000000001</v>
      </c>
      <c r="Q345">
        <v>40</v>
      </c>
      <c r="R345" s="54">
        <f t="shared" si="37"/>
        <v>107.66169154228855</v>
      </c>
      <c r="S345" s="54">
        <f t="shared" si="36"/>
        <v>0.37512784509508207</v>
      </c>
      <c r="T345" s="54">
        <f t="shared" si="38"/>
        <v>0.25125000000000003</v>
      </c>
      <c r="U345">
        <v>0.4622</v>
      </c>
      <c r="V345">
        <v>0.44719999999999999</v>
      </c>
      <c r="W345">
        <v>0.25740000000000002</v>
      </c>
      <c r="X345" s="54">
        <f t="shared" si="34"/>
        <v>1.0335420393559929</v>
      </c>
      <c r="Y345">
        <v>55.690177412375597</v>
      </c>
      <c r="Z345">
        <v>664</v>
      </c>
      <c r="AA345">
        <v>1245</v>
      </c>
      <c r="AB345">
        <v>0.53333333333333333</v>
      </c>
    </row>
    <row r="346" spans="1:28" hidden="1" x14ac:dyDescent="0.25">
      <c r="A346" t="s">
        <v>120</v>
      </c>
      <c r="B346">
        <v>410162</v>
      </c>
      <c r="C346" t="s">
        <v>123</v>
      </c>
      <c r="D346" t="s">
        <v>124</v>
      </c>
      <c r="F346">
        <v>2</v>
      </c>
      <c r="G346">
        <v>179</v>
      </c>
      <c r="H346">
        <v>373</v>
      </c>
      <c r="I346">
        <v>214</v>
      </c>
      <c r="J346">
        <v>272</v>
      </c>
      <c r="K346">
        <v>317</v>
      </c>
      <c r="L346" s="54">
        <f t="shared" si="35"/>
        <v>271</v>
      </c>
      <c r="M346">
        <v>7.1199999999999999E-2</v>
      </c>
      <c r="P346">
        <v>11.69</v>
      </c>
      <c r="Q346">
        <v>27</v>
      </c>
      <c r="R346" s="54">
        <f t="shared" si="37"/>
        <v>60.906757912745938</v>
      </c>
      <c r="S346" s="54">
        <f t="shared" si="36"/>
        <v>0.2247481841798743</v>
      </c>
      <c r="T346" s="54">
        <f t="shared" si="38"/>
        <v>0.43296296296296294</v>
      </c>
      <c r="U346">
        <v>0.20300000000000001</v>
      </c>
      <c r="V346">
        <v>0.29020000000000001</v>
      </c>
      <c r="W346">
        <v>9.4600000000000004E-2</v>
      </c>
      <c r="X346" s="54">
        <f t="shared" si="34"/>
        <v>0.69951757408683668</v>
      </c>
      <c r="Y346">
        <v>46.600985221674875</v>
      </c>
      <c r="Z346">
        <v>664</v>
      </c>
      <c r="AA346">
        <v>1245</v>
      </c>
      <c r="AB346">
        <v>0.53333333333333333</v>
      </c>
    </row>
    <row r="347" spans="1:28" hidden="1" x14ac:dyDescent="0.25">
      <c r="A347" t="s">
        <v>120</v>
      </c>
      <c r="B347">
        <v>410162</v>
      </c>
      <c r="C347" t="s">
        <v>123</v>
      </c>
      <c r="D347" t="s">
        <v>124</v>
      </c>
      <c r="F347">
        <v>3</v>
      </c>
      <c r="G347">
        <v>389</v>
      </c>
      <c r="H347">
        <v>290</v>
      </c>
      <c r="I347">
        <v>384</v>
      </c>
      <c r="J347">
        <v>396</v>
      </c>
      <c r="K347">
        <v>246</v>
      </c>
      <c r="L347" s="54">
        <f t="shared" si="35"/>
        <v>341</v>
      </c>
      <c r="M347">
        <v>7.8200000000000006E-2</v>
      </c>
      <c r="P347">
        <v>8.41</v>
      </c>
      <c r="Q347">
        <v>28</v>
      </c>
      <c r="R347" s="54">
        <f t="shared" si="37"/>
        <v>92.984542211652794</v>
      </c>
      <c r="S347" s="54">
        <f t="shared" si="36"/>
        <v>0.27268194196965628</v>
      </c>
      <c r="T347" s="54">
        <f t="shared" si="38"/>
        <v>0.30035714285714288</v>
      </c>
      <c r="U347">
        <v>0.26479999999999998</v>
      </c>
      <c r="V347">
        <v>0.25109999999999999</v>
      </c>
      <c r="W347">
        <v>0.15640000000000001</v>
      </c>
      <c r="X347" s="54">
        <f t="shared" si="34"/>
        <v>1.0545599362803664</v>
      </c>
      <c r="Y347">
        <v>59.063444108761345</v>
      </c>
      <c r="Z347">
        <v>664</v>
      </c>
      <c r="AA347">
        <v>1245</v>
      </c>
      <c r="AB347">
        <v>0.53333333333333333</v>
      </c>
    </row>
    <row r="348" spans="1:28" hidden="1" x14ac:dyDescent="0.25">
      <c r="A348" t="s">
        <v>120</v>
      </c>
      <c r="B348">
        <v>410162</v>
      </c>
      <c r="C348" t="s">
        <v>123</v>
      </c>
      <c r="D348" t="s">
        <v>124</v>
      </c>
      <c r="F348">
        <v>4</v>
      </c>
      <c r="G348">
        <v>422</v>
      </c>
      <c r="H348">
        <v>267</v>
      </c>
      <c r="I348">
        <v>356</v>
      </c>
      <c r="J348">
        <v>358</v>
      </c>
      <c r="K348">
        <v>370</v>
      </c>
      <c r="L348" s="54">
        <f t="shared" si="35"/>
        <v>354.6</v>
      </c>
      <c r="M348">
        <v>9.3299999999999994E-2</v>
      </c>
      <c r="P348">
        <v>14.01</v>
      </c>
      <c r="Q348">
        <v>34</v>
      </c>
      <c r="R348" s="54">
        <f t="shared" si="37"/>
        <v>66.595289079229119</v>
      </c>
      <c r="S348" s="54">
        <f t="shared" si="36"/>
        <v>0.18780397371469013</v>
      </c>
      <c r="T348" s="54">
        <f t="shared" si="38"/>
        <v>0.41205882352941176</v>
      </c>
      <c r="U348">
        <v>0.26579999999999998</v>
      </c>
      <c r="V348">
        <v>0.25850000000000001</v>
      </c>
      <c r="W348">
        <v>0.15490000000000001</v>
      </c>
      <c r="X348" s="54">
        <f t="shared" si="34"/>
        <v>1.0282398452611217</v>
      </c>
      <c r="Y348">
        <v>58.276899924755469</v>
      </c>
      <c r="Z348">
        <v>664</v>
      </c>
      <c r="AA348">
        <v>1245</v>
      </c>
      <c r="AB348">
        <v>0.53333333333333333</v>
      </c>
    </row>
    <row r="349" spans="1:28" hidden="1" x14ac:dyDescent="0.25">
      <c r="A349" t="s">
        <v>131</v>
      </c>
      <c r="B349">
        <v>451383</v>
      </c>
      <c r="C349" t="s">
        <v>142</v>
      </c>
      <c r="D349" t="s">
        <v>143</v>
      </c>
      <c r="F349">
        <v>1</v>
      </c>
      <c r="G349">
        <v>186</v>
      </c>
      <c r="H349">
        <v>160</v>
      </c>
      <c r="I349">
        <v>158</v>
      </c>
      <c r="J349">
        <v>204</v>
      </c>
      <c r="K349">
        <v>149</v>
      </c>
      <c r="L349" s="54">
        <f t="shared" si="35"/>
        <v>171.4</v>
      </c>
      <c r="M349">
        <v>0.66379999999999995</v>
      </c>
      <c r="N349">
        <v>1.6400000000000001E-2</v>
      </c>
      <c r="O349">
        <v>10</v>
      </c>
      <c r="P349">
        <v>73.55</v>
      </c>
      <c r="Q349">
        <v>39</v>
      </c>
      <c r="R349" s="54">
        <f t="shared" si="37"/>
        <v>90.251529571719914</v>
      </c>
      <c r="S349" s="54">
        <f t="shared" si="36"/>
        <v>0.52655501500420021</v>
      </c>
      <c r="T349" s="54">
        <f t="shared" si="38"/>
        <v>1.8858974358974359</v>
      </c>
      <c r="U349">
        <v>1.3131999999999999</v>
      </c>
      <c r="V349">
        <v>1.3057000000000001</v>
      </c>
      <c r="W349">
        <v>0.79949999999999999</v>
      </c>
      <c r="X349" s="54">
        <f t="shared" si="34"/>
        <v>1.0057440453396644</v>
      </c>
      <c r="Y349">
        <v>60.881815412732266</v>
      </c>
      <c r="Z349">
        <v>413</v>
      </c>
      <c r="AA349">
        <v>1197</v>
      </c>
      <c r="AB349">
        <v>0.34502923976608185</v>
      </c>
    </row>
    <row r="350" spans="1:28" hidden="1" x14ac:dyDescent="0.25">
      <c r="A350" t="s">
        <v>131</v>
      </c>
      <c r="B350">
        <v>451383</v>
      </c>
      <c r="C350" t="s">
        <v>142</v>
      </c>
      <c r="D350" t="s">
        <v>143</v>
      </c>
      <c r="F350">
        <v>2</v>
      </c>
      <c r="G350">
        <v>127</v>
      </c>
      <c r="H350">
        <v>136</v>
      </c>
      <c r="I350">
        <v>139</v>
      </c>
      <c r="J350">
        <v>141</v>
      </c>
      <c r="K350">
        <v>120</v>
      </c>
      <c r="L350" s="54">
        <f t="shared" si="35"/>
        <v>132.6</v>
      </c>
      <c r="M350">
        <v>0.18790000000000001</v>
      </c>
      <c r="N350">
        <v>1.03E-2</v>
      </c>
      <c r="O350">
        <v>10</v>
      </c>
      <c r="P350">
        <v>31.04</v>
      </c>
      <c r="Q350">
        <v>21</v>
      </c>
      <c r="R350" s="54">
        <f t="shared" si="37"/>
        <v>60.534793814432994</v>
      </c>
      <c r="S350" s="54">
        <f t="shared" si="36"/>
        <v>0.45652182363825788</v>
      </c>
      <c r="T350" s="54">
        <f t="shared" si="38"/>
        <v>1.4780952380952381</v>
      </c>
      <c r="U350">
        <v>0.69350000000000001</v>
      </c>
      <c r="V350">
        <v>0.6714</v>
      </c>
      <c r="W350">
        <v>0.36940000000000001</v>
      </c>
      <c r="X350" s="54">
        <f t="shared" si="34"/>
        <v>1.0329162943103962</v>
      </c>
      <c r="Y350">
        <v>53.266041816870946</v>
      </c>
      <c r="Z350">
        <v>413</v>
      </c>
      <c r="AA350">
        <v>1197</v>
      </c>
      <c r="AB350">
        <v>0.34502923976608185</v>
      </c>
    </row>
    <row r="351" spans="1:28" hidden="1" x14ac:dyDescent="0.25">
      <c r="A351" t="s">
        <v>131</v>
      </c>
      <c r="B351">
        <v>451383</v>
      </c>
      <c r="C351" t="s">
        <v>142</v>
      </c>
      <c r="D351" t="s">
        <v>143</v>
      </c>
      <c r="F351">
        <v>3</v>
      </c>
      <c r="G351">
        <v>167</v>
      </c>
      <c r="H351">
        <v>168</v>
      </c>
      <c r="I351">
        <v>161</v>
      </c>
      <c r="J351">
        <v>185</v>
      </c>
      <c r="K351">
        <v>150</v>
      </c>
      <c r="L351" s="54">
        <f t="shared" si="35"/>
        <v>166.2</v>
      </c>
      <c r="M351">
        <v>0.1162</v>
      </c>
      <c r="N351">
        <v>1.5699999999999999E-2</v>
      </c>
      <c r="O351">
        <v>10</v>
      </c>
      <c r="P351">
        <v>51.55</v>
      </c>
      <c r="Q351">
        <v>29</v>
      </c>
      <c r="R351" s="54">
        <f t="shared" si="37"/>
        <v>22.541222114451987</v>
      </c>
      <c r="S351" s="54">
        <f t="shared" si="36"/>
        <v>0.13562708853460884</v>
      </c>
      <c r="T351" s="54">
        <f t="shared" si="38"/>
        <v>1.7775862068965516</v>
      </c>
      <c r="U351">
        <v>0.62670000000000003</v>
      </c>
      <c r="V351">
        <v>0.69589999999999996</v>
      </c>
      <c r="W351">
        <v>0.36370000000000002</v>
      </c>
      <c r="X351" s="54">
        <f t="shared" si="34"/>
        <v>0.9005604253484697</v>
      </c>
      <c r="Y351">
        <v>58.03414711983406</v>
      </c>
      <c r="Z351">
        <v>413</v>
      </c>
      <c r="AA351">
        <v>1197</v>
      </c>
      <c r="AB351">
        <v>0.34502923976608185</v>
      </c>
    </row>
    <row r="352" spans="1:28" hidden="1" x14ac:dyDescent="0.25">
      <c r="A352" t="s">
        <v>131</v>
      </c>
      <c r="B352">
        <v>451383</v>
      </c>
      <c r="C352" t="s">
        <v>142</v>
      </c>
      <c r="D352" t="s">
        <v>143</v>
      </c>
      <c r="F352">
        <v>4</v>
      </c>
      <c r="G352">
        <v>176</v>
      </c>
      <c r="H352">
        <v>209</v>
      </c>
      <c r="I352">
        <v>162</v>
      </c>
      <c r="J352">
        <v>262</v>
      </c>
      <c r="K352">
        <v>185</v>
      </c>
      <c r="L352" s="54">
        <f t="shared" si="35"/>
        <v>198.8</v>
      </c>
      <c r="M352">
        <v>0.27860000000000001</v>
      </c>
      <c r="N352">
        <v>9.5999999999999992E-3</v>
      </c>
      <c r="O352">
        <v>10</v>
      </c>
      <c r="P352">
        <v>34.86</v>
      </c>
      <c r="Q352">
        <v>26</v>
      </c>
      <c r="R352" s="54">
        <f t="shared" si="37"/>
        <v>79.919678714859444</v>
      </c>
      <c r="S352" s="54">
        <f t="shared" si="36"/>
        <v>0.40201045631217019</v>
      </c>
      <c r="T352" s="54">
        <f t="shared" si="38"/>
        <v>1.3407692307692307</v>
      </c>
      <c r="U352">
        <v>0.55169999999999997</v>
      </c>
      <c r="V352">
        <v>0.54600000000000004</v>
      </c>
      <c r="W352">
        <v>0.32529999999999998</v>
      </c>
      <c r="X352" s="54">
        <f t="shared" si="34"/>
        <v>1.0104395604395604</v>
      </c>
      <c r="Y352">
        <v>58.963204640203003</v>
      </c>
      <c r="Z352">
        <v>413</v>
      </c>
      <c r="AA352">
        <v>1197</v>
      </c>
      <c r="AB352">
        <v>0.34502923976608185</v>
      </c>
    </row>
    <row r="353" spans="1:28" hidden="1" x14ac:dyDescent="0.25">
      <c r="A353" t="s">
        <v>131</v>
      </c>
      <c r="B353">
        <v>450101</v>
      </c>
      <c r="C353" t="s">
        <v>261</v>
      </c>
      <c r="D353" t="s">
        <v>409</v>
      </c>
      <c r="E353" t="s">
        <v>29</v>
      </c>
      <c r="F353">
        <v>1</v>
      </c>
      <c r="G353">
        <v>577</v>
      </c>
      <c r="H353">
        <v>472</v>
      </c>
      <c r="I353">
        <v>466</v>
      </c>
      <c r="J353">
        <v>475</v>
      </c>
      <c r="K353">
        <v>462</v>
      </c>
      <c r="L353" s="54">
        <f t="shared" si="35"/>
        <v>490.4</v>
      </c>
      <c r="M353">
        <v>0.38080000000000003</v>
      </c>
      <c r="P353">
        <v>22.71</v>
      </c>
      <c r="Q353">
        <v>85</v>
      </c>
      <c r="R353" s="54">
        <f t="shared" si="37"/>
        <v>167.67943637164245</v>
      </c>
      <c r="S353" s="54">
        <f t="shared" si="36"/>
        <v>0.34192380989323501</v>
      </c>
      <c r="T353" s="54">
        <f t="shared" si="38"/>
        <v>0.26717647058823529</v>
      </c>
      <c r="U353">
        <v>3.5910000000000002</v>
      </c>
      <c r="V353">
        <v>3.2201</v>
      </c>
      <c r="W353">
        <v>2.0506000000000002</v>
      </c>
      <c r="X353" s="54">
        <f t="shared" si="34"/>
        <v>1.1151827582994318</v>
      </c>
      <c r="Y353">
        <v>57.103870788081309</v>
      </c>
      <c r="Z353">
        <v>360</v>
      </c>
      <c r="AA353">
        <v>1127</v>
      </c>
      <c r="AB353">
        <v>0.31943212067435672</v>
      </c>
    </row>
    <row r="354" spans="1:28" hidden="1" x14ac:dyDescent="0.25">
      <c r="A354" t="s">
        <v>131</v>
      </c>
      <c r="B354">
        <v>450101</v>
      </c>
      <c r="C354" t="s">
        <v>261</v>
      </c>
      <c r="D354" t="s">
        <v>409</v>
      </c>
      <c r="E354" t="s">
        <v>29</v>
      </c>
      <c r="F354">
        <v>2</v>
      </c>
      <c r="G354">
        <v>342</v>
      </c>
      <c r="H354">
        <v>506</v>
      </c>
      <c r="I354">
        <v>478</v>
      </c>
      <c r="J354">
        <v>433</v>
      </c>
      <c r="K354">
        <v>502</v>
      </c>
      <c r="L354" s="54">
        <f t="shared" si="35"/>
        <v>452.2</v>
      </c>
      <c r="M354">
        <v>0.2873</v>
      </c>
      <c r="P354">
        <v>17.13</v>
      </c>
      <c r="Q354">
        <v>54</v>
      </c>
      <c r="R354" s="54">
        <f t="shared" si="37"/>
        <v>167.71745475773497</v>
      </c>
      <c r="S354" s="54">
        <f t="shared" si="36"/>
        <v>0.37089220424089997</v>
      </c>
      <c r="T354" s="54">
        <f t="shared" si="38"/>
        <v>0.31722222222222218</v>
      </c>
      <c r="U354">
        <v>2.8172000000000001</v>
      </c>
      <c r="V354">
        <v>2.4527000000000001</v>
      </c>
      <c r="W354">
        <v>1.6645000000000001</v>
      </c>
      <c r="X354" s="54">
        <f t="shared" si="34"/>
        <v>1.1486117340074204</v>
      </c>
      <c r="Y354">
        <v>59.08348715036206</v>
      </c>
      <c r="Z354">
        <v>360</v>
      </c>
      <c r="AA354">
        <v>1127</v>
      </c>
      <c r="AB354">
        <v>0.31943212067435672</v>
      </c>
    </row>
    <row r="355" spans="1:28" hidden="1" x14ac:dyDescent="0.25">
      <c r="A355" t="s">
        <v>131</v>
      </c>
      <c r="B355">
        <v>450101</v>
      </c>
      <c r="C355" t="s">
        <v>261</v>
      </c>
      <c r="D355" t="s">
        <v>409</v>
      </c>
      <c r="E355" t="s">
        <v>29</v>
      </c>
      <c r="F355">
        <v>3</v>
      </c>
      <c r="G355">
        <v>465</v>
      </c>
      <c r="H355">
        <v>526</v>
      </c>
      <c r="I355">
        <v>491</v>
      </c>
      <c r="J355">
        <v>487</v>
      </c>
      <c r="K355">
        <v>385</v>
      </c>
      <c r="L355" s="54">
        <f t="shared" si="35"/>
        <v>470.8</v>
      </c>
      <c r="M355">
        <v>0.1837</v>
      </c>
      <c r="P355">
        <v>12.45</v>
      </c>
      <c r="Q355">
        <v>41</v>
      </c>
      <c r="R355" s="54">
        <f t="shared" si="37"/>
        <v>147.55020080321285</v>
      </c>
      <c r="S355" s="54">
        <f t="shared" si="36"/>
        <v>0.31340314529144614</v>
      </c>
      <c r="T355" s="54">
        <f t="shared" si="38"/>
        <v>0.30365853658536585</v>
      </c>
      <c r="U355">
        <v>2.4942000000000002</v>
      </c>
      <c r="V355">
        <v>2.4679000000000002</v>
      </c>
      <c r="W355">
        <v>1.5697000000000001</v>
      </c>
      <c r="X355" s="54">
        <f t="shared" si="34"/>
        <v>1.0106568337452895</v>
      </c>
      <c r="Y355">
        <v>62.934006895998721</v>
      </c>
      <c r="Z355">
        <v>360</v>
      </c>
      <c r="AA355">
        <v>1127</v>
      </c>
      <c r="AB355">
        <v>0.31943212067435672</v>
      </c>
    </row>
    <row r="356" spans="1:28" hidden="1" x14ac:dyDescent="0.25">
      <c r="A356" t="s">
        <v>131</v>
      </c>
      <c r="B356">
        <v>450101</v>
      </c>
      <c r="C356" t="s">
        <v>261</v>
      </c>
      <c r="D356" t="s">
        <v>409</v>
      </c>
      <c r="E356" t="s">
        <v>29</v>
      </c>
      <c r="F356">
        <v>4</v>
      </c>
      <c r="G356">
        <v>413</v>
      </c>
      <c r="H356">
        <v>427</v>
      </c>
      <c r="I356">
        <v>379</v>
      </c>
      <c r="J356">
        <v>355</v>
      </c>
      <c r="K356">
        <v>420</v>
      </c>
      <c r="L356" s="54">
        <f t="shared" si="35"/>
        <v>398.8</v>
      </c>
      <c r="M356">
        <v>0.15790000000000001</v>
      </c>
      <c r="P356">
        <v>8.89</v>
      </c>
      <c r="Q356">
        <v>45</v>
      </c>
      <c r="R356" s="54">
        <f t="shared" si="37"/>
        <v>177.61529808773903</v>
      </c>
      <c r="S356" s="54">
        <f t="shared" si="36"/>
        <v>0.44537436832432054</v>
      </c>
      <c r="T356" s="54">
        <f t="shared" si="38"/>
        <v>0.19755555555555557</v>
      </c>
      <c r="U356">
        <v>2.1305999999999998</v>
      </c>
      <c r="V356">
        <v>1.9899</v>
      </c>
      <c r="W356">
        <v>1.3134999999999999</v>
      </c>
      <c r="X356" s="54">
        <f t="shared" si="34"/>
        <v>1.0707070707070707</v>
      </c>
      <c r="Y356">
        <v>61.649300666478922</v>
      </c>
      <c r="Z356">
        <v>360</v>
      </c>
      <c r="AA356">
        <v>1127</v>
      </c>
      <c r="AB356">
        <v>0.31943212067435672</v>
      </c>
    </row>
    <row r="357" spans="1:28" hidden="1" x14ac:dyDescent="0.25">
      <c r="A357" t="s">
        <v>131</v>
      </c>
      <c r="B357">
        <v>450176</v>
      </c>
      <c r="C357" t="s">
        <v>261</v>
      </c>
      <c r="D357" t="s">
        <v>409</v>
      </c>
      <c r="E357" t="s">
        <v>29</v>
      </c>
      <c r="F357">
        <v>1</v>
      </c>
      <c r="G357">
        <v>500</v>
      </c>
      <c r="H357">
        <v>523</v>
      </c>
      <c r="I357">
        <v>515</v>
      </c>
      <c r="J357">
        <v>568</v>
      </c>
      <c r="K357">
        <v>518</v>
      </c>
      <c r="L357" s="54">
        <f t="shared" si="35"/>
        <v>524.79999999999995</v>
      </c>
      <c r="M357">
        <v>0.38169999999999998</v>
      </c>
      <c r="P357">
        <v>20.51</v>
      </c>
      <c r="Q357">
        <v>90</v>
      </c>
      <c r="R357" s="54">
        <f t="shared" si="37"/>
        <v>186.10433934666014</v>
      </c>
      <c r="S357" s="54">
        <f t="shared" si="36"/>
        <v>0.35461954905994697</v>
      </c>
      <c r="T357" s="54">
        <f t="shared" si="38"/>
        <v>0.22788888888888892</v>
      </c>
      <c r="U357">
        <v>0.23430000000000001</v>
      </c>
      <c r="V357">
        <v>0.19639999999999999</v>
      </c>
      <c r="W357">
        <v>0.1351</v>
      </c>
      <c r="X357" s="54">
        <f t="shared" si="34"/>
        <v>1.1929735234215888</v>
      </c>
      <c r="Y357">
        <v>57.661118224498509</v>
      </c>
      <c r="Z357">
        <v>321</v>
      </c>
      <c r="AA357">
        <v>1167</v>
      </c>
      <c r="AB357">
        <v>0.27506426735218509</v>
      </c>
    </row>
    <row r="358" spans="1:28" hidden="1" x14ac:dyDescent="0.25">
      <c r="A358" t="s">
        <v>131</v>
      </c>
      <c r="B358">
        <v>450176</v>
      </c>
      <c r="C358" t="s">
        <v>261</v>
      </c>
      <c r="D358" t="s">
        <v>409</v>
      </c>
      <c r="E358" t="s">
        <v>29</v>
      </c>
      <c r="F358">
        <v>2</v>
      </c>
      <c r="G358">
        <v>560</v>
      </c>
      <c r="H358">
        <v>591</v>
      </c>
      <c r="I358">
        <v>503</v>
      </c>
      <c r="J358">
        <v>567</v>
      </c>
      <c r="K358">
        <v>500</v>
      </c>
      <c r="L358" s="54">
        <f t="shared" si="35"/>
        <v>544.20000000000005</v>
      </c>
      <c r="M358">
        <v>0.35859999999999997</v>
      </c>
      <c r="P358">
        <v>16.579999999999998</v>
      </c>
      <c r="Q358">
        <v>72</v>
      </c>
      <c r="R358" s="54">
        <f t="shared" si="37"/>
        <v>216.28468033775636</v>
      </c>
      <c r="S358" s="54">
        <f t="shared" si="36"/>
        <v>0.39743601679117296</v>
      </c>
      <c r="T358" s="54">
        <f t="shared" si="38"/>
        <v>0.23027777777777775</v>
      </c>
      <c r="U358">
        <v>0.5514</v>
      </c>
      <c r="V358">
        <v>0.48870000000000002</v>
      </c>
      <c r="W358">
        <v>0.3266</v>
      </c>
      <c r="X358" s="54">
        <f t="shared" si="34"/>
        <v>1.1282995702885206</v>
      </c>
      <c r="Y358">
        <v>59.231048240841503</v>
      </c>
      <c r="Z358">
        <v>321</v>
      </c>
      <c r="AA358">
        <v>1167</v>
      </c>
      <c r="AB358">
        <v>0.27506426735218509</v>
      </c>
    </row>
    <row r="359" spans="1:28" hidden="1" x14ac:dyDescent="0.25">
      <c r="A359" t="s">
        <v>131</v>
      </c>
      <c r="B359">
        <v>450176</v>
      </c>
      <c r="C359" t="s">
        <v>261</v>
      </c>
      <c r="D359" t="s">
        <v>409</v>
      </c>
      <c r="E359" t="s">
        <v>29</v>
      </c>
      <c r="F359">
        <v>3</v>
      </c>
      <c r="G359">
        <v>563</v>
      </c>
      <c r="H359">
        <v>522</v>
      </c>
      <c r="I359">
        <v>555</v>
      </c>
      <c r="J359">
        <v>597</v>
      </c>
      <c r="K359">
        <v>531</v>
      </c>
      <c r="L359" s="54">
        <f t="shared" si="35"/>
        <v>553.6</v>
      </c>
      <c r="M359">
        <v>0.3836</v>
      </c>
      <c r="P359">
        <v>18.440000000000001</v>
      </c>
      <c r="Q359">
        <v>75</v>
      </c>
      <c r="R359" s="54">
        <f t="shared" si="37"/>
        <v>208.02603036876354</v>
      </c>
      <c r="S359" s="54">
        <f t="shared" si="36"/>
        <v>0.37576956352739077</v>
      </c>
      <c r="T359" s="54">
        <f t="shared" si="38"/>
        <v>0.24586666666666668</v>
      </c>
      <c r="U359">
        <v>0.89229999999999998</v>
      </c>
      <c r="V359">
        <v>0.78320000000000001</v>
      </c>
      <c r="W359">
        <v>0.52470000000000006</v>
      </c>
      <c r="X359" s="54">
        <f t="shared" si="34"/>
        <v>1.1393003064351379</v>
      </c>
      <c r="Y359">
        <v>58.80309313011319</v>
      </c>
      <c r="Z359">
        <v>321</v>
      </c>
      <c r="AA359">
        <v>1167</v>
      </c>
      <c r="AB359">
        <v>0.27506426735218509</v>
      </c>
    </row>
    <row r="360" spans="1:28" hidden="1" x14ac:dyDescent="0.25">
      <c r="A360" t="s">
        <v>131</v>
      </c>
      <c r="B360">
        <v>450176</v>
      </c>
      <c r="C360" t="s">
        <v>261</v>
      </c>
      <c r="D360" t="s">
        <v>409</v>
      </c>
      <c r="E360" t="s">
        <v>29</v>
      </c>
      <c r="F360">
        <v>4</v>
      </c>
      <c r="G360">
        <v>547</v>
      </c>
      <c r="H360">
        <v>437</v>
      </c>
      <c r="I360">
        <v>497</v>
      </c>
      <c r="J360">
        <v>525</v>
      </c>
      <c r="K360">
        <v>496</v>
      </c>
      <c r="L360" s="54">
        <f t="shared" si="35"/>
        <v>500.4</v>
      </c>
      <c r="M360">
        <v>0.34389999999999998</v>
      </c>
      <c r="P360">
        <v>18.21</v>
      </c>
      <c r="Q360">
        <v>83</v>
      </c>
      <c r="R360" s="54">
        <f t="shared" si="37"/>
        <v>188.8522789676002</v>
      </c>
      <c r="S360" s="54">
        <f t="shared" si="36"/>
        <v>0.37740263582653916</v>
      </c>
      <c r="T360" s="54">
        <f t="shared" si="38"/>
        <v>0.21939759036144579</v>
      </c>
      <c r="U360">
        <v>0.51080000000000003</v>
      </c>
      <c r="V360">
        <v>0.42770000000000002</v>
      </c>
      <c r="W360">
        <v>0.2949</v>
      </c>
      <c r="X360" s="54">
        <f t="shared" si="34"/>
        <v>1.1942950666354921</v>
      </c>
      <c r="Y360">
        <v>57.732967893500387</v>
      </c>
      <c r="Z360">
        <v>321</v>
      </c>
      <c r="AA360">
        <v>1167</v>
      </c>
      <c r="AB360">
        <v>0.27506426735218509</v>
      </c>
    </row>
    <row r="361" spans="1:28" hidden="1" x14ac:dyDescent="0.25">
      <c r="A361" t="s">
        <v>144</v>
      </c>
      <c r="B361">
        <v>490813</v>
      </c>
      <c r="C361" t="s">
        <v>261</v>
      </c>
      <c r="D361" t="s">
        <v>409</v>
      </c>
      <c r="E361" t="s">
        <v>29</v>
      </c>
      <c r="F361">
        <v>1</v>
      </c>
      <c r="G361">
        <v>499</v>
      </c>
      <c r="H361">
        <v>575</v>
      </c>
      <c r="I361">
        <v>570</v>
      </c>
      <c r="J361">
        <v>599</v>
      </c>
      <c r="K361">
        <v>607</v>
      </c>
      <c r="L361" s="54">
        <f t="shared" si="35"/>
        <v>570</v>
      </c>
      <c r="M361">
        <v>0.5</v>
      </c>
      <c r="P361">
        <v>26.36</v>
      </c>
      <c r="Q361">
        <v>21</v>
      </c>
      <c r="R361" s="54">
        <f t="shared" si="37"/>
        <v>189.68133535660093</v>
      </c>
      <c r="S361" s="54">
        <f t="shared" si="36"/>
        <v>0.33277427255544023</v>
      </c>
      <c r="T361" s="54">
        <f t="shared" si="38"/>
        <v>1.2552380952380953</v>
      </c>
      <c r="U361">
        <v>1.0325</v>
      </c>
      <c r="V361">
        <v>0.89200000000000002</v>
      </c>
      <c r="W361">
        <v>0.59019999999999995</v>
      </c>
      <c r="X361" s="54">
        <f t="shared" si="34"/>
        <v>1.1575112107623318</v>
      </c>
      <c r="Y361">
        <v>57.162227602905567</v>
      </c>
      <c r="Z361">
        <v>867</v>
      </c>
      <c r="AA361">
        <v>1064</v>
      </c>
      <c r="AB361">
        <v>0.81484962406015038</v>
      </c>
    </row>
    <row r="362" spans="1:28" hidden="1" x14ac:dyDescent="0.25">
      <c r="A362" t="s">
        <v>144</v>
      </c>
      <c r="B362">
        <v>490813</v>
      </c>
      <c r="C362" t="s">
        <v>261</v>
      </c>
      <c r="D362" t="s">
        <v>409</v>
      </c>
      <c r="E362" t="s">
        <v>29</v>
      </c>
      <c r="F362">
        <v>2</v>
      </c>
      <c r="G362">
        <v>745</v>
      </c>
      <c r="H362">
        <v>1035</v>
      </c>
      <c r="I362">
        <v>787</v>
      </c>
      <c r="J362">
        <v>1104</v>
      </c>
      <c r="K362">
        <v>783</v>
      </c>
      <c r="L362" s="54">
        <f t="shared" si="35"/>
        <v>890.8</v>
      </c>
      <c r="M362">
        <v>1.1638999999999999</v>
      </c>
      <c r="P362">
        <v>39.5</v>
      </c>
      <c r="Q362">
        <v>22</v>
      </c>
      <c r="R362" s="54">
        <f t="shared" si="37"/>
        <v>294.65822784810121</v>
      </c>
      <c r="S362" s="54">
        <f t="shared" si="36"/>
        <v>0.33077933076796273</v>
      </c>
      <c r="T362" s="54">
        <f t="shared" si="38"/>
        <v>1.7954545454545454</v>
      </c>
      <c r="U362">
        <v>1.0226</v>
      </c>
      <c r="V362">
        <v>0.90500000000000003</v>
      </c>
      <c r="W362">
        <v>0.56310000000000004</v>
      </c>
      <c r="X362" s="54">
        <f t="shared" si="34"/>
        <v>1.1299447513812153</v>
      </c>
      <c r="Y362">
        <v>55.065519264619603</v>
      </c>
      <c r="Z362">
        <v>867</v>
      </c>
      <c r="AA362">
        <v>1064</v>
      </c>
      <c r="AB362">
        <v>0.81484962406015038</v>
      </c>
    </row>
    <row r="363" spans="1:28" hidden="1" x14ac:dyDescent="0.25">
      <c r="A363" t="s">
        <v>144</v>
      </c>
      <c r="B363">
        <v>490813</v>
      </c>
      <c r="C363" t="s">
        <v>261</v>
      </c>
      <c r="D363" t="s">
        <v>409</v>
      </c>
      <c r="E363" t="s">
        <v>29</v>
      </c>
      <c r="F363">
        <v>3</v>
      </c>
      <c r="G363">
        <v>856</v>
      </c>
      <c r="H363">
        <v>797</v>
      </c>
      <c r="I363">
        <v>817</v>
      </c>
      <c r="J363">
        <v>781</v>
      </c>
      <c r="K363">
        <v>912</v>
      </c>
      <c r="L363" s="54">
        <f t="shared" si="35"/>
        <v>832.6</v>
      </c>
      <c r="M363">
        <v>0.96940000000000004</v>
      </c>
      <c r="P363">
        <v>33.979999999999997</v>
      </c>
      <c r="Q363">
        <v>24</v>
      </c>
      <c r="R363" s="54">
        <f t="shared" si="37"/>
        <v>285.28546203649211</v>
      </c>
      <c r="S363" s="54">
        <f t="shared" si="36"/>
        <v>0.34264408123527756</v>
      </c>
      <c r="T363" s="54">
        <f t="shared" si="38"/>
        <v>1.4158333333333333</v>
      </c>
      <c r="U363">
        <v>0.72099999999999997</v>
      </c>
      <c r="V363">
        <v>0.65810000000000002</v>
      </c>
      <c r="W363">
        <v>0.36220000000000002</v>
      </c>
      <c r="X363" s="54">
        <f t="shared" si="34"/>
        <v>1.0955781796079622</v>
      </c>
      <c r="Y363">
        <v>50.235783633841891</v>
      </c>
      <c r="Z363">
        <v>867</v>
      </c>
      <c r="AA363">
        <v>1064</v>
      </c>
      <c r="AB363">
        <v>0.81484962406015038</v>
      </c>
    </row>
    <row r="364" spans="1:28" hidden="1" x14ac:dyDescent="0.25">
      <c r="A364" t="s">
        <v>144</v>
      </c>
      <c r="B364">
        <v>490813</v>
      </c>
      <c r="C364" t="s">
        <v>261</v>
      </c>
      <c r="D364" t="s">
        <v>409</v>
      </c>
      <c r="E364" t="s">
        <v>29</v>
      </c>
      <c r="F364">
        <v>4</v>
      </c>
      <c r="G364">
        <v>773</v>
      </c>
      <c r="H364">
        <v>768</v>
      </c>
      <c r="I364">
        <v>689</v>
      </c>
      <c r="J364">
        <v>915</v>
      </c>
      <c r="K364">
        <v>738</v>
      </c>
      <c r="L364" s="54">
        <f t="shared" si="35"/>
        <v>776.6</v>
      </c>
      <c r="M364">
        <v>0.6694</v>
      </c>
      <c r="P364">
        <v>29.08</v>
      </c>
      <c r="Q364">
        <v>22</v>
      </c>
      <c r="R364" s="54">
        <f t="shared" si="37"/>
        <v>230.19257221458048</v>
      </c>
      <c r="S364" s="54">
        <f t="shared" si="36"/>
        <v>0.29641072909423188</v>
      </c>
      <c r="T364" s="54">
        <f t="shared" si="38"/>
        <v>1.3218181818181818</v>
      </c>
      <c r="U364">
        <v>0.75249999999999995</v>
      </c>
      <c r="V364">
        <v>0.70479999999999998</v>
      </c>
      <c r="W364">
        <v>0.36030000000000001</v>
      </c>
      <c r="X364" s="54">
        <f t="shared" si="34"/>
        <v>1.0676787741203178</v>
      </c>
      <c r="Y364">
        <v>47.880398671096351</v>
      </c>
      <c r="Z364">
        <v>867</v>
      </c>
      <c r="AA364">
        <v>1064</v>
      </c>
      <c r="AB364">
        <v>0.81484962406015038</v>
      </c>
    </row>
    <row r="365" spans="1:28" hidden="1" x14ac:dyDescent="0.25">
      <c r="A365" t="s">
        <v>55</v>
      </c>
      <c r="B365">
        <v>140933</v>
      </c>
      <c r="C365" t="s">
        <v>61</v>
      </c>
      <c r="D365" t="s">
        <v>62</v>
      </c>
      <c r="F365">
        <v>1</v>
      </c>
      <c r="G365">
        <v>272</v>
      </c>
      <c r="H365">
        <v>160</v>
      </c>
      <c r="I365">
        <v>269</v>
      </c>
      <c r="J365">
        <v>266</v>
      </c>
      <c r="K365">
        <v>158</v>
      </c>
      <c r="L365" s="54">
        <f t="shared" si="35"/>
        <v>225</v>
      </c>
      <c r="M365">
        <v>0.13150000000000001</v>
      </c>
      <c r="P365">
        <v>17.16</v>
      </c>
      <c r="Q365">
        <v>24</v>
      </c>
      <c r="R365" s="54">
        <f t="shared" si="37"/>
        <v>76.631701631701631</v>
      </c>
      <c r="S365" s="54">
        <f t="shared" si="36"/>
        <v>0.34058534058534057</v>
      </c>
      <c r="T365" s="54">
        <f t="shared" si="38"/>
        <v>0.71499999999999997</v>
      </c>
      <c r="U365">
        <v>0.42230000000000001</v>
      </c>
      <c r="V365">
        <v>0.37219999999999998</v>
      </c>
      <c r="W365">
        <v>0.21690000000000001</v>
      </c>
      <c r="X365" s="54">
        <f t="shared" si="34"/>
        <v>1.1346050510478238</v>
      </c>
      <c r="Y365">
        <v>51.361591285815777</v>
      </c>
      <c r="Z365">
        <v>592</v>
      </c>
      <c r="AA365">
        <v>1306</v>
      </c>
      <c r="AB365">
        <v>0.45329249617151607</v>
      </c>
    </row>
    <row r="366" spans="1:28" hidden="1" x14ac:dyDescent="0.25">
      <c r="A366" t="s">
        <v>55</v>
      </c>
      <c r="B366">
        <v>140933</v>
      </c>
      <c r="C366" t="s">
        <v>61</v>
      </c>
      <c r="D366" t="s">
        <v>62</v>
      </c>
      <c r="F366">
        <v>2</v>
      </c>
      <c r="G366">
        <v>222</v>
      </c>
      <c r="H366">
        <v>317</v>
      </c>
      <c r="I366">
        <v>307</v>
      </c>
      <c r="J366">
        <v>217</v>
      </c>
      <c r="K366">
        <v>295</v>
      </c>
      <c r="L366" s="54">
        <f t="shared" si="35"/>
        <v>271.60000000000002</v>
      </c>
      <c r="M366">
        <v>8.43E-2</v>
      </c>
      <c r="P366">
        <v>11.43</v>
      </c>
      <c r="Q366">
        <v>14</v>
      </c>
      <c r="R366" s="54">
        <f t="shared" si="37"/>
        <v>73.753280839895012</v>
      </c>
      <c r="S366" s="54">
        <f t="shared" si="36"/>
        <v>0.2715511076579345</v>
      </c>
      <c r="T366" s="54">
        <f t="shared" si="38"/>
        <v>0.81642857142857139</v>
      </c>
      <c r="U366">
        <v>0.50170000000000003</v>
      </c>
      <c r="V366">
        <v>0.42370000000000002</v>
      </c>
      <c r="W366">
        <v>0.25740000000000002</v>
      </c>
      <c r="X366" s="54">
        <f t="shared" si="34"/>
        <v>1.1840925182912438</v>
      </c>
      <c r="Y366">
        <v>51.305561092286226</v>
      </c>
      <c r="Z366">
        <v>592</v>
      </c>
      <c r="AA366">
        <v>1306</v>
      </c>
      <c r="AB366">
        <v>0.45329249617151607</v>
      </c>
    </row>
    <row r="367" spans="1:28" hidden="1" x14ac:dyDescent="0.25">
      <c r="A367" t="s">
        <v>55</v>
      </c>
      <c r="B367">
        <v>140933</v>
      </c>
      <c r="C367" t="s">
        <v>61</v>
      </c>
      <c r="D367" t="s">
        <v>62</v>
      </c>
      <c r="F367">
        <v>3</v>
      </c>
      <c r="G367">
        <v>190</v>
      </c>
      <c r="H367">
        <v>204</v>
      </c>
      <c r="I367">
        <v>293</v>
      </c>
      <c r="J367">
        <v>291</v>
      </c>
      <c r="K367">
        <v>198</v>
      </c>
      <c r="L367" s="54">
        <f t="shared" si="35"/>
        <v>235.2</v>
      </c>
      <c r="M367">
        <v>0.13089999999999999</v>
      </c>
      <c r="P367">
        <v>15.64</v>
      </c>
      <c r="Q367">
        <v>38</v>
      </c>
      <c r="R367" s="54">
        <f t="shared" si="37"/>
        <v>83.695652173913032</v>
      </c>
      <c r="S367" s="54">
        <f t="shared" si="36"/>
        <v>0.35584886128364385</v>
      </c>
      <c r="T367" s="54">
        <f t="shared" si="38"/>
        <v>0.41157894736842104</v>
      </c>
      <c r="U367">
        <v>0.4425</v>
      </c>
      <c r="V367">
        <v>0.3715</v>
      </c>
      <c r="W367">
        <v>0.23130000000000001</v>
      </c>
      <c r="X367" s="54">
        <f t="shared" si="34"/>
        <v>1.1911170928667565</v>
      </c>
      <c r="Y367">
        <v>52.271186440677965</v>
      </c>
      <c r="Z367">
        <v>592</v>
      </c>
      <c r="AA367">
        <v>1306</v>
      </c>
      <c r="AB367">
        <v>0.45329249617151607</v>
      </c>
    </row>
    <row r="368" spans="1:28" hidden="1" x14ac:dyDescent="0.25">
      <c r="A368" t="s">
        <v>55</v>
      </c>
      <c r="B368">
        <v>140933</v>
      </c>
      <c r="C368" t="s">
        <v>61</v>
      </c>
      <c r="D368" t="s">
        <v>62</v>
      </c>
      <c r="F368">
        <v>4</v>
      </c>
      <c r="G368">
        <v>255</v>
      </c>
      <c r="H368">
        <v>326</v>
      </c>
      <c r="I368">
        <v>278</v>
      </c>
      <c r="J368">
        <v>235</v>
      </c>
      <c r="K368">
        <v>202</v>
      </c>
      <c r="L368" s="54">
        <f t="shared" si="35"/>
        <v>259.2</v>
      </c>
      <c r="M368">
        <v>7.1800000000000003E-2</v>
      </c>
      <c r="P368">
        <v>6.91</v>
      </c>
      <c r="Q368">
        <v>22</v>
      </c>
      <c r="R368" s="54">
        <f t="shared" si="37"/>
        <v>103.90738060781477</v>
      </c>
      <c r="S368" s="54">
        <f t="shared" si="36"/>
        <v>0.40087723999928543</v>
      </c>
      <c r="T368" s="54">
        <f t="shared" si="38"/>
        <v>0.31409090909090909</v>
      </c>
      <c r="U368">
        <v>0.38840000000000002</v>
      </c>
      <c r="V368">
        <v>0.3054</v>
      </c>
      <c r="W368">
        <v>0.1928</v>
      </c>
      <c r="X368" s="54">
        <f t="shared" si="34"/>
        <v>1.2717747216764899</v>
      </c>
      <c r="Y368">
        <v>49.639546858908339</v>
      </c>
      <c r="Z368">
        <v>592</v>
      </c>
      <c r="AA368">
        <v>1306</v>
      </c>
      <c r="AB368">
        <v>0.45329249617151607</v>
      </c>
    </row>
    <row r="369" spans="1:28" hidden="1" x14ac:dyDescent="0.25">
      <c r="A369" t="s">
        <v>55</v>
      </c>
      <c r="B369">
        <v>141364</v>
      </c>
      <c r="C369" t="s">
        <v>61</v>
      </c>
      <c r="D369" t="s">
        <v>62</v>
      </c>
      <c r="F369">
        <v>1</v>
      </c>
      <c r="G369">
        <v>280</v>
      </c>
      <c r="H369">
        <v>277</v>
      </c>
      <c r="I369">
        <v>219</v>
      </c>
      <c r="J369">
        <v>242</v>
      </c>
      <c r="K369">
        <v>261</v>
      </c>
      <c r="L369" s="54">
        <f t="shared" si="35"/>
        <v>255.8</v>
      </c>
      <c r="M369">
        <v>9.9900000000000003E-2</v>
      </c>
      <c r="P369">
        <v>16.14</v>
      </c>
      <c r="Q369">
        <v>14</v>
      </c>
      <c r="R369" s="54">
        <f t="shared" si="37"/>
        <v>61.895910780669148</v>
      </c>
      <c r="S369" s="54">
        <f t="shared" si="36"/>
        <v>0.24196994050300683</v>
      </c>
      <c r="T369" s="54">
        <f t="shared" si="38"/>
        <v>1.1528571428571428</v>
      </c>
      <c r="U369">
        <v>0.27329999999999999</v>
      </c>
      <c r="V369">
        <v>0.21</v>
      </c>
      <c r="W369">
        <v>0.13400000000000001</v>
      </c>
      <c r="X369" s="54">
        <f t="shared" si="34"/>
        <v>1.3014285714285714</v>
      </c>
      <c r="Y369">
        <v>49.030369557263086</v>
      </c>
      <c r="Z369">
        <v>549</v>
      </c>
      <c r="AA369">
        <v>1320</v>
      </c>
      <c r="AB369">
        <v>0.41590909090909089</v>
      </c>
    </row>
    <row r="370" spans="1:28" hidden="1" x14ac:dyDescent="0.25">
      <c r="A370" t="s">
        <v>55</v>
      </c>
      <c r="B370">
        <v>141364</v>
      </c>
      <c r="C370" t="s">
        <v>61</v>
      </c>
      <c r="D370" t="s">
        <v>62</v>
      </c>
      <c r="F370">
        <v>2</v>
      </c>
      <c r="G370">
        <v>188</v>
      </c>
      <c r="H370">
        <v>192</v>
      </c>
      <c r="I370">
        <v>161</v>
      </c>
      <c r="J370">
        <v>246</v>
      </c>
      <c r="K370">
        <v>194</v>
      </c>
      <c r="L370" s="54">
        <f t="shared" si="35"/>
        <v>196.2</v>
      </c>
      <c r="M370">
        <v>0.1074</v>
      </c>
      <c r="P370">
        <v>15.93</v>
      </c>
      <c r="Q370">
        <v>20</v>
      </c>
      <c r="R370" s="54">
        <f t="shared" si="37"/>
        <v>67.419962335216567</v>
      </c>
      <c r="S370" s="54">
        <f t="shared" si="36"/>
        <v>0.34362875807959514</v>
      </c>
      <c r="T370" s="54">
        <f t="shared" si="38"/>
        <v>0.79649999999999999</v>
      </c>
      <c r="U370">
        <v>0.13550000000000001</v>
      </c>
      <c r="V370">
        <v>8.6499999999999994E-2</v>
      </c>
      <c r="W370">
        <v>6.5500000000000003E-2</v>
      </c>
      <c r="X370" s="54">
        <f t="shared" si="34"/>
        <v>1.5664739884393066</v>
      </c>
      <c r="Y370">
        <v>48.339483394833948</v>
      </c>
      <c r="Z370">
        <v>549</v>
      </c>
      <c r="AA370">
        <v>1320</v>
      </c>
      <c r="AB370">
        <v>0.41590909090909089</v>
      </c>
    </row>
    <row r="371" spans="1:28" hidden="1" x14ac:dyDescent="0.25">
      <c r="A371" t="s">
        <v>55</v>
      </c>
      <c r="B371">
        <v>141364</v>
      </c>
      <c r="C371" t="s">
        <v>61</v>
      </c>
      <c r="D371" t="s">
        <v>62</v>
      </c>
      <c r="F371">
        <v>3</v>
      </c>
      <c r="G371">
        <v>188</v>
      </c>
      <c r="H371">
        <v>161</v>
      </c>
      <c r="I371">
        <v>172</v>
      </c>
      <c r="J371">
        <v>177</v>
      </c>
      <c r="K371">
        <v>131</v>
      </c>
      <c r="L371" s="54">
        <f t="shared" si="35"/>
        <v>165.8</v>
      </c>
      <c r="M371">
        <v>8.7099999999999997E-2</v>
      </c>
      <c r="P371">
        <v>17.11</v>
      </c>
      <c r="Q371">
        <v>39</v>
      </c>
      <c r="R371" s="54">
        <f t="shared" si="37"/>
        <v>50.905902980713037</v>
      </c>
      <c r="S371" s="54">
        <f t="shared" si="36"/>
        <v>0.30703198420212929</v>
      </c>
      <c r="T371" s="54">
        <f t="shared" si="38"/>
        <v>0.43871794871794872</v>
      </c>
      <c r="U371">
        <v>0.2616</v>
      </c>
      <c r="V371">
        <v>0.23400000000000001</v>
      </c>
      <c r="W371">
        <v>0.13830000000000001</v>
      </c>
      <c r="X371" s="54">
        <f t="shared" si="34"/>
        <v>1.117948717948718</v>
      </c>
      <c r="Y371">
        <v>52.866972477064223</v>
      </c>
      <c r="Z371">
        <v>549</v>
      </c>
      <c r="AA371">
        <v>1320</v>
      </c>
      <c r="AB371">
        <v>0.41590909090909089</v>
      </c>
    </row>
    <row r="372" spans="1:28" hidden="1" x14ac:dyDescent="0.25">
      <c r="A372" t="s">
        <v>55</v>
      </c>
      <c r="B372">
        <v>141364</v>
      </c>
      <c r="C372" t="s">
        <v>61</v>
      </c>
      <c r="D372" t="s">
        <v>62</v>
      </c>
      <c r="F372">
        <v>4</v>
      </c>
      <c r="G372">
        <v>134</v>
      </c>
      <c r="H372">
        <v>181</v>
      </c>
      <c r="I372">
        <v>121</v>
      </c>
      <c r="J372">
        <v>190</v>
      </c>
      <c r="K372">
        <v>171</v>
      </c>
      <c r="L372" s="54">
        <f t="shared" si="35"/>
        <v>159.4</v>
      </c>
      <c r="M372">
        <v>8.7099999999999997E-2</v>
      </c>
      <c r="P372">
        <v>13.48</v>
      </c>
      <c r="Q372">
        <v>30</v>
      </c>
      <c r="R372" s="54">
        <f t="shared" si="37"/>
        <v>64.614243323442139</v>
      </c>
      <c r="S372" s="54">
        <f t="shared" si="36"/>
        <v>0.40535911746199582</v>
      </c>
      <c r="T372" s="54">
        <f t="shared" si="38"/>
        <v>0.44933333333333336</v>
      </c>
      <c r="U372">
        <v>0.16</v>
      </c>
      <c r="V372">
        <v>0.1225</v>
      </c>
      <c r="W372">
        <v>8.48E-2</v>
      </c>
      <c r="X372" s="54">
        <f t="shared" si="34"/>
        <v>1.306122448979592</v>
      </c>
      <c r="Y372">
        <v>53</v>
      </c>
      <c r="Z372">
        <v>549</v>
      </c>
      <c r="AA372">
        <v>1320</v>
      </c>
      <c r="AB372">
        <v>0.41590909090909089</v>
      </c>
    </row>
    <row r="373" spans="1:28" hidden="1" x14ac:dyDescent="0.25">
      <c r="A373" t="s">
        <v>55</v>
      </c>
      <c r="B373">
        <v>141372</v>
      </c>
      <c r="C373" t="s">
        <v>61</v>
      </c>
      <c r="D373" t="s">
        <v>62</v>
      </c>
      <c r="F373">
        <v>1</v>
      </c>
      <c r="G373">
        <v>189</v>
      </c>
      <c r="H373">
        <v>208</v>
      </c>
      <c r="I373">
        <v>194</v>
      </c>
      <c r="J373">
        <v>160</v>
      </c>
      <c r="K373">
        <v>222</v>
      </c>
      <c r="L373" s="54">
        <f t="shared" si="35"/>
        <v>194.6</v>
      </c>
      <c r="M373">
        <v>0.27310000000000001</v>
      </c>
      <c r="P373">
        <v>43.49</v>
      </c>
      <c r="Q373">
        <v>180</v>
      </c>
      <c r="R373" s="54">
        <f t="shared" si="37"/>
        <v>62.796045067831685</v>
      </c>
      <c r="S373" s="54">
        <f t="shared" si="36"/>
        <v>0.32269293457261916</v>
      </c>
      <c r="T373" s="54">
        <f t="shared" si="38"/>
        <v>0.24161111111111111</v>
      </c>
      <c r="U373">
        <v>0.35630000000000001</v>
      </c>
      <c r="V373">
        <v>0.312</v>
      </c>
      <c r="W373">
        <v>0.16059999999999999</v>
      </c>
      <c r="X373" s="54">
        <f t="shared" si="34"/>
        <v>1.1419871794871794</v>
      </c>
      <c r="Y373">
        <v>45.07437552624193</v>
      </c>
      <c r="Z373">
        <v>541</v>
      </c>
      <c r="AA373">
        <v>1334</v>
      </c>
      <c r="AB373">
        <v>0.40554722638680657</v>
      </c>
    </row>
    <row r="374" spans="1:28" hidden="1" x14ac:dyDescent="0.25">
      <c r="A374" t="s">
        <v>55</v>
      </c>
      <c r="B374">
        <v>141372</v>
      </c>
      <c r="C374" t="s">
        <v>61</v>
      </c>
      <c r="D374" t="s">
        <v>62</v>
      </c>
      <c r="F374">
        <v>2</v>
      </c>
      <c r="G374">
        <v>167</v>
      </c>
      <c r="H374">
        <v>167</v>
      </c>
      <c r="I374">
        <v>182</v>
      </c>
      <c r="J374">
        <v>123</v>
      </c>
      <c r="K374">
        <v>150</v>
      </c>
      <c r="L374" s="54">
        <f t="shared" si="35"/>
        <v>157.80000000000001</v>
      </c>
      <c r="M374">
        <v>0.20480000000000001</v>
      </c>
      <c r="P374">
        <v>28.62</v>
      </c>
      <c r="Q374">
        <v>114</v>
      </c>
      <c r="R374" s="54">
        <f t="shared" si="37"/>
        <v>71.558350803633829</v>
      </c>
      <c r="S374" s="54">
        <f t="shared" si="36"/>
        <v>0.45347497340705845</v>
      </c>
      <c r="T374" s="54">
        <f t="shared" si="38"/>
        <v>0.25105263157894736</v>
      </c>
      <c r="U374">
        <v>0.18590000000000001</v>
      </c>
      <c r="V374">
        <v>0.18820000000000001</v>
      </c>
      <c r="W374">
        <v>7.5700000000000003E-2</v>
      </c>
      <c r="X374" s="54">
        <f t="shared" si="34"/>
        <v>0.98777895855472908</v>
      </c>
      <c r="Y374">
        <v>40.72081764389457</v>
      </c>
      <c r="Z374">
        <v>541</v>
      </c>
      <c r="AA374">
        <v>1334</v>
      </c>
      <c r="AB374">
        <v>0.40554722638680657</v>
      </c>
    </row>
    <row r="375" spans="1:28" hidden="1" x14ac:dyDescent="0.25">
      <c r="A375" t="s">
        <v>55</v>
      </c>
      <c r="B375">
        <v>141372</v>
      </c>
      <c r="C375" t="s">
        <v>61</v>
      </c>
      <c r="D375" t="s">
        <v>62</v>
      </c>
      <c r="F375">
        <v>3</v>
      </c>
      <c r="G375">
        <v>187</v>
      </c>
      <c r="H375">
        <v>202</v>
      </c>
      <c r="I375">
        <v>180</v>
      </c>
      <c r="J375">
        <v>196</v>
      </c>
      <c r="K375">
        <v>103</v>
      </c>
      <c r="L375" s="54">
        <f t="shared" si="35"/>
        <v>173.6</v>
      </c>
      <c r="M375">
        <v>0.21099999999999999</v>
      </c>
      <c r="P375">
        <v>38.369999999999997</v>
      </c>
      <c r="Q375">
        <v>108</v>
      </c>
      <c r="R375" s="54">
        <f t="shared" si="37"/>
        <v>54.99087829033099</v>
      </c>
      <c r="S375" s="54">
        <f t="shared" si="36"/>
        <v>0.31676773208716008</v>
      </c>
      <c r="T375" s="54">
        <f t="shared" si="38"/>
        <v>0.35527777777777775</v>
      </c>
      <c r="U375">
        <v>0.3427</v>
      </c>
      <c r="V375">
        <v>0.31780000000000003</v>
      </c>
      <c r="W375">
        <v>0.1343</v>
      </c>
      <c r="X375" s="54">
        <f t="shared" si="34"/>
        <v>1.0783511642542478</v>
      </c>
      <c r="Y375">
        <v>39.188794864312811</v>
      </c>
      <c r="Z375">
        <v>541</v>
      </c>
      <c r="AA375">
        <v>1334</v>
      </c>
      <c r="AB375">
        <v>0.40554722638680657</v>
      </c>
    </row>
    <row r="376" spans="1:28" hidden="1" x14ac:dyDescent="0.25">
      <c r="A376" t="s">
        <v>55</v>
      </c>
      <c r="B376">
        <v>141372</v>
      </c>
      <c r="C376" t="s">
        <v>61</v>
      </c>
      <c r="D376" t="s">
        <v>62</v>
      </c>
      <c r="F376">
        <v>4</v>
      </c>
      <c r="G376">
        <v>190</v>
      </c>
      <c r="H376">
        <v>282</v>
      </c>
      <c r="I376">
        <v>207</v>
      </c>
      <c r="J376">
        <v>180</v>
      </c>
      <c r="K376">
        <v>159</v>
      </c>
      <c r="L376" s="54">
        <f t="shared" si="35"/>
        <v>203.6</v>
      </c>
      <c r="M376">
        <v>0.32340000000000002</v>
      </c>
      <c r="P376">
        <v>50.69</v>
      </c>
      <c r="Q376">
        <v>54</v>
      </c>
      <c r="R376" s="54">
        <f t="shared" si="37"/>
        <v>63.799565989347016</v>
      </c>
      <c r="S376" s="54">
        <f t="shared" si="36"/>
        <v>0.31335739680425845</v>
      </c>
      <c r="T376" s="54">
        <f t="shared" si="38"/>
        <v>0.93870370370370371</v>
      </c>
      <c r="U376">
        <v>0.4793</v>
      </c>
      <c r="V376">
        <v>0.4496</v>
      </c>
      <c r="W376">
        <v>0.182</v>
      </c>
      <c r="X376" s="54">
        <f t="shared" si="34"/>
        <v>1.0660587188612101</v>
      </c>
      <c r="Y376">
        <v>37.972042562069689</v>
      </c>
      <c r="Z376">
        <v>541</v>
      </c>
      <c r="AA376">
        <v>1334</v>
      </c>
      <c r="AB376">
        <v>0.40554722638680657</v>
      </c>
    </row>
    <row r="377" spans="1:28" hidden="1" x14ac:dyDescent="0.25">
      <c r="A377" t="s">
        <v>69</v>
      </c>
      <c r="B377">
        <v>272850</v>
      </c>
      <c r="C377" t="s">
        <v>61</v>
      </c>
      <c r="D377" t="s">
        <v>62</v>
      </c>
      <c r="F377">
        <v>1</v>
      </c>
      <c r="G377">
        <v>275</v>
      </c>
      <c r="H377">
        <v>292</v>
      </c>
      <c r="I377">
        <v>349</v>
      </c>
      <c r="J377">
        <v>273</v>
      </c>
      <c r="K377">
        <v>265</v>
      </c>
      <c r="L377" s="54">
        <f t="shared" si="35"/>
        <v>290.8</v>
      </c>
      <c r="M377">
        <v>7.0999999999999994E-2</v>
      </c>
      <c r="P377">
        <v>7.07</v>
      </c>
      <c r="Q377">
        <v>43</v>
      </c>
      <c r="R377" s="54">
        <f t="shared" si="37"/>
        <v>100.42432814710041</v>
      </c>
      <c r="S377" s="54">
        <f t="shared" si="36"/>
        <v>0.34533812980433426</v>
      </c>
      <c r="T377" s="54">
        <f t="shared" si="38"/>
        <v>0.16441860465116279</v>
      </c>
      <c r="U377">
        <v>0.2838</v>
      </c>
      <c r="V377">
        <v>0.23930000000000001</v>
      </c>
      <c r="W377">
        <v>0.13600000000000001</v>
      </c>
      <c r="X377" s="54">
        <f t="shared" si="34"/>
        <v>1.1859590472210613</v>
      </c>
      <c r="Y377">
        <v>47.921071176885135</v>
      </c>
      <c r="Z377">
        <v>1582</v>
      </c>
      <c r="AA377">
        <v>978</v>
      </c>
      <c r="AB377">
        <v>1.6175869120654396</v>
      </c>
    </row>
    <row r="378" spans="1:28" hidden="1" x14ac:dyDescent="0.25">
      <c r="A378" t="s">
        <v>69</v>
      </c>
      <c r="B378">
        <v>272850</v>
      </c>
      <c r="C378" t="s">
        <v>61</v>
      </c>
      <c r="D378" t="s">
        <v>62</v>
      </c>
      <c r="F378">
        <v>2</v>
      </c>
      <c r="G378">
        <v>343</v>
      </c>
      <c r="H378">
        <v>372</v>
      </c>
      <c r="I378">
        <v>329</v>
      </c>
      <c r="J378">
        <v>409</v>
      </c>
      <c r="K378">
        <v>376</v>
      </c>
      <c r="L378" s="54">
        <f t="shared" si="35"/>
        <v>365.8</v>
      </c>
      <c r="M378">
        <v>7.9200000000000007E-2</v>
      </c>
      <c r="P378">
        <v>6.23</v>
      </c>
      <c r="Q378">
        <v>41</v>
      </c>
      <c r="R378" s="54">
        <f t="shared" si="37"/>
        <v>127.12680577849116</v>
      </c>
      <c r="S378" s="54">
        <f t="shared" si="36"/>
        <v>0.347530906994235</v>
      </c>
      <c r="T378" s="54">
        <f t="shared" si="38"/>
        <v>0.15195121951219515</v>
      </c>
      <c r="U378">
        <v>0.40989999999999999</v>
      </c>
      <c r="V378">
        <v>0.3846</v>
      </c>
      <c r="W378">
        <v>0.21260000000000001</v>
      </c>
      <c r="X378" s="54">
        <f t="shared" si="34"/>
        <v>1.0657826313052521</v>
      </c>
      <c r="Y378">
        <v>51.866308855818502</v>
      </c>
      <c r="Z378">
        <v>1582</v>
      </c>
      <c r="AA378">
        <v>978</v>
      </c>
      <c r="AB378">
        <v>1.6175869120654396</v>
      </c>
    </row>
    <row r="379" spans="1:28" hidden="1" x14ac:dyDescent="0.25">
      <c r="A379" t="s">
        <v>69</v>
      </c>
      <c r="B379">
        <v>272850</v>
      </c>
      <c r="C379" t="s">
        <v>61</v>
      </c>
      <c r="D379" t="s">
        <v>62</v>
      </c>
      <c r="F379">
        <v>3</v>
      </c>
      <c r="G379">
        <v>367</v>
      </c>
      <c r="H379">
        <v>403</v>
      </c>
      <c r="I379">
        <v>423</v>
      </c>
      <c r="J379">
        <v>335</v>
      </c>
      <c r="K379">
        <v>349</v>
      </c>
      <c r="L379" s="54">
        <f t="shared" si="35"/>
        <v>375.4</v>
      </c>
      <c r="M379">
        <v>0.1176</v>
      </c>
      <c r="P379">
        <v>11.41</v>
      </c>
      <c r="Q379">
        <v>52</v>
      </c>
      <c r="R379" s="54">
        <f t="shared" si="37"/>
        <v>103.06748466257667</v>
      </c>
      <c r="S379" s="54">
        <f t="shared" si="36"/>
        <v>0.27455376841389634</v>
      </c>
      <c r="T379" s="54">
        <f t="shared" si="38"/>
        <v>0.21942307692307692</v>
      </c>
      <c r="U379">
        <v>1.0399</v>
      </c>
      <c r="V379">
        <v>1.0355000000000001</v>
      </c>
      <c r="W379">
        <v>0.52580000000000005</v>
      </c>
      <c r="X379" s="54">
        <f t="shared" si="34"/>
        <v>1.0042491549975856</v>
      </c>
      <c r="Y379">
        <v>50.562554091739599</v>
      </c>
      <c r="Z379">
        <v>1582</v>
      </c>
      <c r="AA379">
        <v>978</v>
      </c>
      <c r="AB379">
        <v>1.6175869120654396</v>
      </c>
    </row>
    <row r="380" spans="1:28" hidden="1" x14ac:dyDescent="0.25">
      <c r="A380" t="s">
        <v>69</v>
      </c>
      <c r="B380">
        <v>272850</v>
      </c>
      <c r="C380" t="s">
        <v>61</v>
      </c>
      <c r="D380" t="s">
        <v>62</v>
      </c>
      <c r="F380">
        <v>4</v>
      </c>
      <c r="G380">
        <v>315</v>
      </c>
      <c r="H380">
        <v>291</v>
      </c>
      <c r="I380">
        <v>423</v>
      </c>
      <c r="J380">
        <v>446</v>
      </c>
      <c r="K380">
        <v>464</v>
      </c>
      <c r="L380" s="54">
        <f t="shared" si="35"/>
        <v>387.8</v>
      </c>
      <c r="M380">
        <v>0.15529999999999999</v>
      </c>
      <c r="P380">
        <v>11.89</v>
      </c>
      <c r="Q380">
        <v>60</v>
      </c>
      <c r="R380" s="54">
        <f t="shared" si="37"/>
        <v>130.6139613120269</v>
      </c>
      <c r="S380" s="54">
        <f t="shared" si="36"/>
        <v>0.33680753303771765</v>
      </c>
      <c r="T380" s="54">
        <f t="shared" si="38"/>
        <v>0.19816666666666669</v>
      </c>
      <c r="U380">
        <v>0.78690000000000004</v>
      </c>
      <c r="V380">
        <v>0.73750000000000004</v>
      </c>
      <c r="W380">
        <v>0.40110000000000001</v>
      </c>
      <c r="X380" s="54">
        <f t="shared" si="34"/>
        <v>1.0669830508474576</v>
      </c>
      <c r="Y380">
        <v>50.972169271826154</v>
      </c>
      <c r="Z380">
        <v>1582</v>
      </c>
      <c r="AA380">
        <v>978</v>
      </c>
      <c r="AB380">
        <v>1.6175869120654396</v>
      </c>
    </row>
    <row r="381" spans="1:28" hidden="1" x14ac:dyDescent="0.25">
      <c r="A381" t="s">
        <v>69</v>
      </c>
      <c r="B381">
        <v>320580</v>
      </c>
      <c r="C381" t="s">
        <v>61</v>
      </c>
      <c r="D381" t="s">
        <v>62</v>
      </c>
      <c r="F381">
        <v>1</v>
      </c>
      <c r="G381">
        <v>314</v>
      </c>
      <c r="H381">
        <v>424</v>
      </c>
      <c r="I381">
        <v>331</v>
      </c>
      <c r="J381">
        <v>476</v>
      </c>
      <c r="K381">
        <v>366</v>
      </c>
      <c r="L381" s="54">
        <f t="shared" si="35"/>
        <v>382.2</v>
      </c>
      <c r="M381">
        <v>0.2366</v>
      </c>
      <c r="P381">
        <v>17.14</v>
      </c>
      <c r="Q381">
        <v>95</v>
      </c>
      <c r="R381" s="54">
        <f t="shared" si="37"/>
        <v>138.0396732788798</v>
      </c>
      <c r="S381" s="54">
        <f t="shared" si="36"/>
        <v>0.36117130632883254</v>
      </c>
      <c r="T381" s="54">
        <f t="shared" si="38"/>
        <v>0.18042105263157895</v>
      </c>
      <c r="U381">
        <v>0.55700000000000005</v>
      </c>
      <c r="V381">
        <v>0.42409999999999998</v>
      </c>
      <c r="W381">
        <v>0.2555</v>
      </c>
      <c r="X381" s="54">
        <f t="shared" si="34"/>
        <v>1.3133694883282248</v>
      </c>
      <c r="Y381">
        <v>45.870736086175938</v>
      </c>
      <c r="Z381">
        <v>1470</v>
      </c>
      <c r="AA381">
        <v>992</v>
      </c>
      <c r="AB381">
        <v>1.4818548387096775</v>
      </c>
    </row>
    <row r="382" spans="1:28" hidden="1" x14ac:dyDescent="0.25">
      <c r="A382" t="s">
        <v>69</v>
      </c>
      <c r="B382">
        <v>320580</v>
      </c>
      <c r="C382" t="s">
        <v>61</v>
      </c>
      <c r="D382" t="s">
        <v>62</v>
      </c>
      <c r="F382">
        <v>2</v>
      </c>
      <c r="G382">
        <v>568</v>
      </c>
      <c r="H382">
        <v>343</v>
      </c>
      <c r="I382">
        <v>365</v>
      </c>
      <c r="J382">
        <v>383</v>
      </c>
      <c r="K382">
        <v>392</v>
      </c>
      <c r="L382" s="54">
        <f t="shared" si="35"/>
        <v>410.2</v>
      </c>
      <c r="M382">
        <v>0.21579999999999999</v>
      </c>
      <c r="P382">
        <v>17.23</v>
      </c>
      <c r="Q382">
        <v>85</v>
      </c>
      <c r="R382" s="54">
        <f t="shared" si="37"/>
        <v>125.24666279744631</v>
      </c>
      <c r="S382" s="54">
        <f t="shared" si="36"/>
        <v>0.30533072354326257</v>
      </c>
      <c r="T382" s="54">
        <f t="shared" si="38"/>
        <v>0.20270588235294118</v>
      </c>
      <c r="U382">
        <v>1.3216000000000001</v>
      </c>
      <c r="V382">
        <v>1.1089</v>
      </c>
      <c r="W382">
        <v>0.60609999999999997</v>
      </c>
      <c r="X382" s="54">
        <f t="shared" si="34"/>
        <v>1.1918117052935342</v>
      </c>
      <c r="Y382">
        <v>45.861077481840191</v>
      </c>
      <c r="Z382">
        <v>1470</v>
      </c>
      <c r="AA382">
        <v>992</v>
      </c>
      <c r="AB382">
        <v>1.4818548387096775</v>
      </c>
    </row>
    <row r="383" spans="1:28" hidden="1" x14ac:dyDescent="0.25">
      <c r="A383" t="s">
        <v>69</v>
      </c>
      <c r="B383">
        <v>320580</v>
      </c>
      <c r="C383" s="54" t="s">
        <v>61</v>
      </c>
      <c r="D383" t="s">
        <v>62</v>
      </c>
      <c r="F383">
        <v>3</v>
      </c>
      <c r="G383">
        <v>249</v>
      </c>
      <c r="H383">
        <v>294</v>
      </c>
      <c r="I383">
        <v>273</v>
      </c>
      <c r="J383">
        <v>212</v>
      </c>
      <c r="K383">
        <v>278</v>
      </c>
      <c r="L383" s="54">
        <f t="shared" si="35"/>
        <v>261.2</v>
      </c>
      <c r="M383">
        <v>0.25359999999999999</v>
      </c>
      <c r="P383">
        <v>20.170000000000002</v>
      </c>
      <c r="Q383">
        <v>109</v>
      </c>
      <c r="R383" s="54">
        <f t="shared" si="37"/>
        <v>125.73128408527515</v>
      </c>
      <c r="S383" s="54">
        <f t="shared" si="36"/>
        <v>0.48136019940763841</v>
      </c>
      <c r="T383" s="54">
        <f t="shared" si="38"/>
        <v>0.18504587155963304</v>
      </c>
      <c r="U383">
        <v>0.79320000000000002</v>
      </c>
      <c r="V383">
        <v>0.63929999999999998</v>
      </c>
      <c r="W383">
        <v>0.3584</v>
      </c>
      <c r="X383" s="54">
        <f t="shared" si="34"/>
        <v>1.2407320506804318</v>
      </c>
      <c r="Y383">
        <v>45.184064548663642</v>
      </c>
      <c r="Z383">
        <v>1470</v>
      </c>
      <c r="AA383">
        <v>992</v>
      </c>
      <c r="AB383">
        <v>1.4818548387096775</v>
      </c>
    </row>
    <row r="384" spans="1:28" hidden="1" x14ac:dyDescent="0.25">
      <c r="A384" t="s">
        <v>69</v>
      </c>
      <c r="B384">
        <v>320580</v>
      </c>
      <c r="C384" s="54" t="s">
        <v>61</v>
      </c>
      <c r="D384" t="s">
        <v>62</v>
      </c>
      <c r="F384">
        <v>4</v>
      </c>
      <c r="G384">
        <v>205</v>
      </c>
      <c r="H384">
        <v>245</v>
      </c>
      <c r="I384">
        <v>244</v>
      </c>
      <c r="J384">
        <v>227</v>
      </c>
      <c r="K384">
        <v>246</v>
      </c>
      <c r="L384" s="54">
        <f t="shared" si="35"/>
        <v>233.4</v>
      </c>
      <c r="M384">
        <v>0.11550000000000001</v>
      </c>
      <c r="P384">
        <v>10.220000000000001</v>
      </c>
      <c r="Q384">
        <v>50</v>
      </c>
      <c r="R384" s="54">
        <f t="shared" si="37"/>
        <v>113.01369863013697</v>
      </c>
      <c r="S384" s="54">
        <f t="shared" si="36"/>
        <v>0.48420607810684219</v>
      </c>
      <c r="T384" s="54">
        <f t="shared" si="38"/>
        <v>0.20440000000000003</v>
      </c>
      <c r="U384">
        <v>0.53539999999999999</v>
      </c>
      <c r="V384">
        <v>0.44740000000000002</v>
      </c>
      <c r="W384">
        <v>0.23430000000000001</v>
      </c>
      <c r="X384" s="54">
        <f t="shared" si="34"/>
        <v>1.1966919982118909</v>
      </c>
      <c r="Y384">
        <v>43.761673515128876</v>
      </c>
      <c r="Z384">
        <v>1470</v>
      </c>
      <c r="AA384">
        <v>992</v>
      </c>
      <c r="AB384">
        <v>1.4818548387096775</v>
      </c>
    </row>
    <row r="385" spans="1:28" hidden="1" x14ac:dyDescent="0.25">
      <c r="A385" t="s">
        <v>69</v>
      </c>
      <c r="B385">
        <v>320602</v>
      </c>
      <c r="C385" s="54" t="s">
        <v>61</v>
      </c>
      <c r="D385" t="s">
        <v>62</v>
      </c>
      <c r="F385">
        <v>1</v>
      </c>
      <c r="G385">
        <v>330</v>
      </c>
      <c r="H385">
        <v>343</v>
      </c>
      <c r="I385">
        <v>285</v>
      </c>
      <c r="J385">
        <v>292</v>
      </c>
      <c r="K385">
        <v>316</v>
      </c>
      <c r="L385" s="54">
        <f t="shared" si="35"/>
        <v>313.2</v>
      </c>
      <c r="M385">
        <v>0.1138</v>
      </c>
      <c r="P385">
        <v>12.34</v>
      </c>
      <c r="Q385">
        <v>58</v>
      </c>
      <c r="R385" s="54">
        <f t="shared" si="37"/>
        <v>92.220421393841164</v>
      </c>
      <c r="S385" s="54">
        <f t="shared" si="36"/>
        <v>0.29444578989093606</v>
      </c>
      <c r="T385" s="54">
        <f t="shared" si="38"/>
        <v>0.21275862068965518</v>
      </c>
      <c r="U385">
        <v>0.78639999999999999</v>
      </c>
      <c r="V385">
        <v>0.78200000000000003</v>
      </c>
      <c r="W385">
        <v>0.41909999999999997</v>
      </c>
      <c r="X385" s="54">
        <f t="shared" si="34"/>
        <v>1.0056265984654731</v>
      </c>
      <c r="Y385">
        <v>53.293489318413023</v>
      </c>
      <c r="Z385">
        <v>1475</v>
      </c>
      <c r="AA385">
        <v>1003</v>
      </c>
      <c r="AB385">
        <v>1.4705882352941178</v>
      </c>
    </row>
    <row r="386" spans="1:28" hidden="1" x14ac:dyDescent="0.25">
      <c r="A386" t="s">
        <v>69</v>
      </c>
      <c r="B386">
        <v>320602</v>
      </c>
      <c r="C386" t="s">
        <v>61</v>
      </c>
      <c r="D386" t="s">
        <v>62</v>
      </c>
      <c r="F386">
        <v>2</v>
      </c>
      <c r="G386">
        <v>241</v>
      </c>
      <c r="H386">
        <v>276</v>
      </c>
      <c r="I386">
        <v>197</v>
      </c>
      <c r="J386">
        <v>247</v>
      </c>
      <c r="K386">
        <v>272</v>
      </c>
      <c r="L386" s="54">
        <f t="shared" si="35"/>
        <v>246.6</v>
      </c>
      <c r="M386">
        <v>8.77E-2</v>
      </c>
      <c r="P386">
        <v>8.02</v>
      </c>
      <c r="Q386">
        <v>58</v>
      </c>
      <c r="R386" s="54">
        <f t="shared" si="37"/>
        <v>109.35162094763092</v>
      </c>
      <c r="S386" s="54">
        <f t="shared" si="36"/>
        <v>0.44343723012015784</v>
      </c>
      <c r="T386" s="54">
        <f t="shared" si="38"/>
        <v>0.1382758620689655</v>
      </c>
      <c r="U386">
        <v>1.1987000000000001</v>
      </c>
      <c r="V386">
        <v>1.0927</v>
      </c>
      <c r="W386">
        <v>0.61229999999999996</v>
      </c>
      <c r="X386" s="54">
        <f t="shared" ref="X386:X449" si="39">U386/V386</f>
        <v>1.0970074128306031</v>
      </c>
      <c r="Y386">
        <v>51.080337031784431</v>
      </c>
      <c r="Z386">
        <v>1475</v>
      </c>
      <c r="AA386">
        <v>1003</v>
      </c>
      <c r="AB386">
        <v>1.4705882352941178</v>
      </c>
    </row>
    <row r="387" spans="1:28" hidden="1" x14ac:dyDescent="0.25">
      <c r="A387" t="s">
        <v>69</v>
      </c>
      <c r="B387">
        <v>320602</v>
      </c>
      <c r="C387" t="s">
        <v>61</v>
      </c>
      <c r="D387" t="s">
        <v>62</v>
      </c>
      <c r="F387">
        <v>3</v>
      </c>
      <c r="G387">
        <v>226</v>
      </c>
      <c r="H387">
        <v>267</v>
      </c>
      <c r="I387">
        <v>293</v>
      </c>
      <c r="J387">
        <v>296</v>
      </c>
      <c r="K387">
        <v>251</v>
      </c>
      <c r="L387" s="54">
        <f t="shared" si="35"/>
        <v>266.60000000000002</v>
      </c>
      <c r="M387">
        <v>7.4200000000000002E-2</v>
      </c>
      <c r="P387">
        <v>10.029999999999999</v>
      </c>
      <c r="Q387">
        <v>54</v>
      </c>
      <c r="R387" s="54">
        <f t="shared" si="37"/>
        <v>73.978065802592226</v>
      </c>
      <c r="S387" s="54">
        <f t="shared" si="36"/>
        <v>0.27748711853935565</v>
      </c>
      <c r="T387" s="54">
        <f t="shared" si="38"/>
        <v>0.18574074074074073</v>
      </c>
      <c r="U387">
        <v>0.89600000000000002</v>
      </c>
      <c r="V387">
        <v>0.81620000000000004</v>
      </c>
      <c r="W387">
        <v>0.47410000000000002</v>
      </c>
      <c r="X387" s="54">
        <f t="shared" si="39"/>
        <v>1.097770154373928</v>
      </c>
      <c r="Y387">
        <v>52.912946428571431</v>
      </c>
      <c r="Z387">
        <v>1475</v>
      </c>
      <c r="AA387">
        <v>1003</v>
      </c>
      <c r="AB387">
        <v>1.4705882352941178</v>
      </c>
    </row>
    <row r="388" spans="1:28" hidden="1" x14ac:dyDescent="0.25">
      <c r="A388" t="s">
        <v>69</v>
      </c>
      <c r="B388">
        <v>320602</v>
      </c>
      <c r="C388" t="s">
        <v>61</v>
      </c>
      <c r="D388" t="s">
        <v>62</v>
      </c>
      <c r="F388">
        <v>4</v>
      </c>
      <c r="G388">
        <v>432</v>
      </c>
      <c r="H388">
        <v>384</v>
      </c>
      <c r="I388">
        <v>346</v>
      </c>
      <c r="J388">
        <v>358</v>
      </c>
      <c r="K388">
        <v>325</v>
      </c>
      <c r="L388" s="54">
        <f t="shared" ref="L388:L451" si="40">AVERAGE(G388:K388)</f>
        <v>369</v>
      </c>
      <c r="M388">
        <v>0.1144</v>
      </c>
      <c r="P388">
        <v>18.760000000000002</v>
      </c>
      <c r="Q388">
        <v>49</v>
      </c>
      <c r="R388" s="54">
        <f t="shared" si="37"/>
        <v>60.980810234541579</v>
      </c>
      <c r="S388" s="54">
        <f t="shared" ref="S388:S451" si="41">R388/L388</f>
        <v>0.165259648332091</v>
      </c>
      <c r="T388" s="54">
        <f t="shared" si="38"/>
        <v>0.3828571428571429</v>
      </c>
      <c r="U388">
        <v>0.89359999999999995</v>
      </c>
      <c r="V388">
        <v>0.74860000000000004</v>
      </c>
      <c r="W388">
        <v>0.42059999999999997</v>
      </c>
      <c r="X388" s="54">
        <f t="shared" si="39"/>
        <v>1.1936948971413304</v>
      </c>
      <c r="Y388">
        <v>47.068039391226499</v>
      </c>
      <c r="Z388">
        <v>1475</v>
      </c>
      <c r="AA388">
        <v>1003</v>
      </c>
      <c r="AB388">
        <v>1.4705882352941178</v>
      </c>
    </row>
    <row r="389" spans="1:28" hidden="1" x14ac:dyDescent="0.25">
      <c r="A389" t="s">
        <v>120</v>
      </c>
      <c r="B389">
        <v>410143</v>
      </c>
      <c r="C389" t="s">
        <v>61</v>
      </c>
      <c r="D389" t="s">
        <v>62</v>
      </c>
      <c r="F389">
        <v>1</v>
      </c>
      <c r="G389">
        <v>204</v>
      </c>
      <c r="H389">
        <v>206</v>
      </c>
      <c r="I389">
        <v>207</v>
      </c>
      <c r="J389">
        <v>234</v>
      </c>
      <c r="K389">
        <v>207</v>
      </c>
      <c r="L389" s="54">
        <f t="shared" si="40"/>
        <v>211.6</v>
      </c>
      <c r="M389">
        <v>0.15440000000000001</v>
      </c>
      <c r="P389">
        <v>22.76</v>
      </c>
      <c r="Q389">
        <v>44</v>
      </c>
      <c r="R389" s="54">
        <f t="shared" si="37"/>
        <v>67.838312829525478</v>
      </c>
      <c r="S389" s="54">
        <f t="shared" si="41"/>
        <v>0.32059694153840018</v>
      </c>
      <c r="T389" s="54">
        <f t="shared" si="38"/>
        <v>0.51727272727272733</v>
      </c>
      <c r="U389">
        <v>0.66720000000000002</v>
      </c>
      <c r="V389">
        <v>0.61980000000000002</v>
      </c>
      <c r="W389">
        <v>0.32179999999999997</v>
      </c>
      <c r="X389" s="54">
        <f t="shared" si="39"/>
        <v>1.0764762826718297</v>
      </c>
      <c r="Y389">
        <v>48.23141486810551</v>
      </c>
      <c r="Z389">
        <v>662</v>
      </c>
      <c r="AA389">
        <v>1251</v>
      </c>
      <c r="AB389">
        <v>0.52917665867306152</v>
      </c>
    </row>
    <row r="390" spans="1:28" hidden="1" x14ac:dyDescent="0.25">
      <c r="A390" t="s">
        <v>120</v>
      </c>
      <c r="B390">
        <v>410143</v>
      </c>
      <c r="C390" t="s">
        <v>61</v>
      </c>
      <c r="D390" t="s">
        <v>62</v>
      </c>
      <c r="F390">
        <v>2</v>
      </c>
      <c r="G390">
        <v>158</v>
      </c>
      <c r="H390">
        <v>194</v>
      </c>
      <c r="I390">
        <v>240</v>
      </c>
      <c r="J390">
        <v>270</v>
      </c>
      <c r="K390">
        <v>250</v>
      </c>
      <c r="L390" s="54">
        <f t="shared" si="40"/>
        <v>222.4</v>
      </c>
      <c r="M390">
        <v>7.0599999999999996E-2</v>
      </c>
      <c r="P390">
        <v>9.15</v>
      </c>
      <c r="Q390">
        <v>28</v>
      </c>
      <c r="R390" s="54">
        <f t="shared" si="37"/>
        <v>77.158469945355179</v>
      </c>
      <c r="S390" s="54">
        <f t="shared" si="41"/>
        <v>0.34693556630105743</v>
      </c>
      <c r="T390" s="54">
        <f t="shared" si="38"/>
        <v>0.32678571428571429</v>
      </c>
      <c r="U390">
        <v>0.32290000000000002</v>
      </c>
      <c r="V390">
        <v>0.28539999999999999</v>
      </c>
      <c r="W390">
        <v>0.1691</v>
      </c>
      <c r="X390" s="54">
        <f t="shared" si="39"/>
        <v>1.1313945339873863</v>
      </c>
      <c r="Y390">
        <v>52.369154537008356</v>
      </c>
      <c r="Z390">
        <v>662</v>
      </c>
      <c r="AA390">
        <v>1251</v>
      </c>
      <c r="AB390">
        <v>0.52917665867306152</v>
      </c>
    </row>
    <row r="391" spans="1:28" hidden="1" x14ac:dyDescent="0.25">
      <c r="A391" t="s">
        <v>120</v>
      </c>
      <c r="B391">
        <v>410143</v>
      </c>
      <c r="C391" t="s">
        <v>61</v>
      </c>
      <c r="D391" t="s">
        <v>62</v>
      </c>
      <c r="F391">
        <v>3</v>
      </c>
      <c r="G391">
        <v>204</v>
      </c>
      <c r="H391">
        <v>209</v>
      </c>
      <c r="I391">
        <v>178</v>
      </c>
      <c r="J391">
        <v>243</v>
      </c>
      <c r="K391">
        <v>207</v>
      </c>
      <c r="L391" s="54">
        <f t="shared" si="40"/>
        <v>208.2</v>
      </c>
      <c r="M391">
        <v>0.1147</v>
      </c>
      <c r="P391">
        <v>21.24</v>
      </c>
      <c r="Q391">
        <v>32</v>
      </c>
      <c r="R391" s="54">
        <f t="shared" si="37"/>
        <v>54.00188323917137</v>
      </c>
      <c r="S391" s="54">
        <f t="shared" si="41"/>
        <v>0.25937503957334951</v>
      </c>
      <c r="T391" s="54">
        <f t="shared" si="38"/>
        <v>0.66374999999999995</v>
      </c>
      <c r="U391">
        <v>0.28939999999999999</v>
      </c>
      <c r="V391">
        <v>0.23050000000000001</v>
      </c>
      <c r="W391">
        <v>0.13689999999999999</v>
      </c>
      <c r="X391" s="54">
        <f t="shared" si="39"/>
        <v>1.2555314533622559</v>
      </c>
      <c r="Y391">
        <v>47.304768486523841</v>
      </c>
      <c r="Z391">
        <v>662</v>
      </c>
      <c r="AA391">
        <v>1251</v>
      </c>
      <c r="AB391">
        <v>0.52917665867306152</v>
      </c>
    </row>
    <row r="392" spans="1:28" hidden="1" x14ac:dyDescent="0.25">
      <c r="A392" t="s">
        <v>120</v>
      </c>
      <c r="B392">
        <v>410143</v>
      </c>
      <c r="C392" t="s">
        <v>61</v>
      </c>
      <c r="D392" t="s">
        <v>62</v>
      </c>
      <c r="F392">
        <v>4</v>
      </c>
      <c r="G392">
        <v>193</v>
      </c>
      <c r="H392">
        <v>235</v>
      </c>
      <c r="I392">
        <v>249</v>
      </c>
      <c r="J392">
        <v>288</v>
      </c>
      <c r="K392">
        <v>258</v>
      </c>
      <c r="L392" s="54">
        <f t="shared" si="40"/>
        <v>244.6</v>
      </c>
      <c r="M392">
        <v>0.19969999999999999</v>
      </c>
      <c r="P392">
        <v>35.06</v>
      </c>
      <c r="Q392">
        <v>36</v>
      </c>
      <c r="R392" s="54">
        <f t="shared" si="37"/>
        <v>56.959498003422695</v>
      </c>
      <c r="S392" s="54">
        <f t="shared" si="41"/>
        <v>0.2328679395070429</v>
      </c>
      <c r="T392" s="54">
        <f t="shared" si="38"/>
        <v>0.97388888888888892</v>
      </c>
      <c r="U392">
        <v>1.0374000000000001</v>
      </c>
      <c r="V392">
        <v>0.98199999999999998</v>
      </c>
      <c r="W392">
        <v>0.52310000000000001</v>
      </c>
      <c r="X392" s="54">
        <f t="shared" si="39"/>
        <v>1.0564154786150715</v>
      </c>
      <c r="Y392">
        <v>50.424137266242532</v>
      </c>
      <c r="Z392">
        <v>662</v>
      </c>
      <c r="AA392">
        <v>1251</v>
      </c>
      <c r="AB392">
        <v>0.52917665867306152</v>
      </c>
    </row>
    <row r="393" spans="1:28" hidden="1" x14ac:dyDescent="0.25">
      <c r="A393" t="s">
        <v>120</v>
      </c>
      <c r="B393">
        <v>410273</v>
      </c>
      <c r="C393" t="s">
        <v>61</v>
      </c>
      <c r="D393" t="s">
        <v>62</v>
      </c>
      <c r="F393">
        <v>1</v>
      </c>
      <c r="G393">
        <v>167</v>
      </c>
      <c r="H393">
        <v>142</v>
      </c>
      <c r="I393">
        <v>123</v>
      </c>
      <c r="J393">
        <v>194</v>
      </c>
      <c r="K393">
        <v>261</v>
      </c>
      <c r="L393" s="54">
        <f t="shared" si="40"/>
        <v>177.4</v>
      </c>
      <c r="M393">
        <v>8.0699999999999994E-2</v>
      </c>
      <c r="P393">
        <v>11.15</v>
      </c>
      <c r="Q393">
        <v>42</v>
      </c>
      <c r="R393" s="54">
        <f t="shared" si="37"/>
        <v>72.376681614349764</v>
      </c>
      <c r="S393" s="54">
        <f t="shared" si="41"/>
        <v>0.40798580391403472</v>
      </c>
      <c r="T393" s="54">
        <f t="shared" si="38"/>
        <v>0.26547619047619048</v>
      </c>
      <c r="U393">
        <v>1.8771</v>
      </c>
      <c r="V393">
        <v>1.9033</v>
      </c>
      <c r="W393">
        <v>0.96489999999999998</v>
      </c>
      <c r="X393" s="54">
        <f t="shared" si="39"/>
        <v>0.98623443492880791</v>
      </c>
      <c r="Y393">
        <v>51.403761120877945</v>
      </c>
      <c r="Z393">
        <v>654</v>
      </c>
      <c r="AA393">
        <v>1280</v>
      </c>
      <c r="AB393">
        <v>0.51093750000000004</v>
      </c>
    </row>
    <row r="394" spans="1:28" hidden="1" x14ac:dyDescent="0.25">
      <c r="A394" t="s">
        <v>120</v>
      </c>
      <c r="B394">
        <v>410273</v>
      </c>
      <c r="C394" s="54" t="s">
        <v>61</v>
      </c>
      <c r="D394" t="s">
        <v>62</v>
      </c>
      <c r="F394">
        <v>2</v>
      </c>
      <c r="G394">
        <v>264</v>
      </c>
      <c r="H394">
        <v>196</v>
      </c>
      <c r="I394">
        <v>155</v>
      </c>
      <c r="J394">
        <v>185</v>
      </c>
      <c r="K394">
        <v>284</v>
      </c>
      <c r="L394" s="54">
        <f t="shared" si="40"/>
        <v>216.8</v>
      </c>
      <c r="M394">
        <v>3.5400000000000001E-2</v>
      </c>
      <c r="P394">
        <v>5.14</v>
      </c>
      <c r="Q394">
        <v>35</v>
      </c>
      <c r="R394" s="54">
        <f t="shared" ref="R394:R457" si="42">M394/(P394/10000)</f>
        <v>68.871595330739311</v>
      </c>
      <c r="S394" s="54">
        <f t="shared" si="41"/>
        <v>0.31767341019713702</v>
      </c>
      <c r="T394" s="54">
        <f t="shared" ref="T394:T457" si="43">P394/Q394</f>
        <v>0.14685714285714285</v>
      </c>
      <c r="U394">
        <v>1.0678000000000001</v>
      </c>
      <c r="V394">
        <v>1.0463</v>
      </c>
      <c r="W394">
        <v>0.63009999999999999</v>
      </c>
      <c r="X394" s="54">
        <f t="shared" si="39"/>
        <v>1.0205485998279653</v>
      </c>
      <c r="Y394">
        <v>59.00917774864206</v>
      </c>
      <c r="Z394">
        <v>654</v>
      </c>
      <c r="AA394">
        <v>1280</v>
      </c>
      <c r="AB394">
        <v>0.51093750000000004</v>
      </c>
    </row>
    <row r="395" spans="1:28" hidden="1" x14ac:dyDescent="0.25">
      <c r="A395" t="s">
        <v>120</v>
      </c>
      <c r="B395">
        <v>410273</v>
      </c>
      <c r="C395" s="54" t="s">
        <v>61</v>
      </c>
      <c r="D395" t="s">
        <v>62</v>
      </c>
      <c r="F395">
        <v>3</v>
      </c>
      <c r="G395">
        <v>326</v>
      </c>
      <c r="H395">
        <v>264</v>
      </c>
      <c r="I395">
        <v>344</v>
      </c>
      <c r="J395">
        <v>401</v>
      </c>
      <c r="K395">
        <v>192</v>
      </c>
      <c r="L395" s="54">
        <f t="shared" si="40"/>
        <v>305.39999999999998</v>
      </c>
      <c r="M395">
        <v>7.5399999999999995E-2</v>
      </c>
      <c r="P395">
        <v>7.73</v>
      </c>
      <c r="Q395">
        <v>32</v>
      </c>
      <c r="R395" s="54">
        <f t="shared" si="42"/>
        <v>97.542043984476052</v>
      </c>
      <c r="S395" s="54">
        <f t="shared" si="41"/>
        <v>0.31939110669442061</v>
      </c>
      <c r="T395" s="54">
        <f t="shared" si="43"/>
        <v>0.24156250000000001</v>
      </c>
      <c r="U395">
        <v>1.0852999999999999</v>
      </c>
      <c r="V395">
        <v>1.1495</v>
      </c>
      <c r="W395">
        <v>0.66849999999999998</v>
      </c>
      <c r="X395" s="54">
        <f t="shared" si="39"/>
        <v>0.9441496302740322</v>
      </c>
      <c r="Y395">
        <v>61.595872109094266</v>
      </c>
      <c r="Z395">
        <v>654</v>
      </c>
      <c r="AA395">
        <v>1280</v>
      </c>
      <c r="AB395">
        <v>0.51093750000000004</v>
      </c>
    </row>
    <row r="396" spans="1:28" hidden="1" x14ac:dyDescent="0.25">
      <c r="A396" t="s">
        <v>120</v>
      </c>
      <c r="B396">
        <v>410273</v>
      </c>
      <c r="C396" s="54" t="s">
        <v>61</v>
      </c>
      <c r="D396" t="s">
        <v>62</v>
      </c>
      <c r="F396">
        <v>4</v>
      </c>
      <c r="G396">
        <v>266</v>
      </c>
      <c r="H396">
        <v>269</v>
      </c>
      <c r="I396">
        <v>103</v>
      </c>
      <c r="J396">
        <v>157</v>
      </c>
      <c r="K396">
        <v>208</v>
      </c>
      <c r="L396" s="54">
        <f t="shared" si="40"/>
        <v>200.6</v>
      </c>
      <c r="M396">
        <v>3.7199999999999997E-2</v>
      </c>
      <c r="P396">
        <v>5.27</v>
      </c>
      <c r="Q396">
        <v>22</v>
      </c>
      <c r="R396" s="54">
        <f t="shared" si="42"/>
        <v>70.588235294117652</v>
      </c>
      <c r="S396" s="54">
        <f t="shared" si="41"/>
        <v>0.3518855199108557</v>
      </c>
      <c r="T396" s="54">
        <f t="shared" si="43"/>
        <v>0.23954545454545453</v>
      </c>
      <c r="U396">
        <v>1.0085999999999999</v>
      </c>
      <c r="V396">
        <v>0.96550000000000002</v>
      </c>
      <c r="W396">
        <v>0.52900000000000003</v>
      </c>
      <c r="X396" s="54">
        <f t="shared" si="39"/>
        <v>1.0446400828586224</v>
      </c>
      <c r="Y396">
        <v>52.448939123537585</v>
      </c>
      <c r="Z396">
        <v>654</v>
      </c>
      <c r="AA396">
        <v>1280</v>
      </c>
      <c r="AB396">
        <v>0.51093750000000004</v>
      </c>
    </row>
    <row r="397" spans="1:28" hidden="1" x14ac:dyDescent="0.25">
      <c r="A397" t="s">
        <v>131</v>
      </c>
      <c r="B397">
        <v>450101</v>
      </c>
      <c r="C397" s="54" t="s">
        <v>61</v>
      </c>
      <c r="D397" t="s">
        <v>62</v>
      </c>
      <c r="F397">
        <v>1</v>
      </c>
      <c r="G397">
        <v>353</v>
      </c>
      <c r="H397">
        <v>417</v>
      </c>
      <c r="I397">
        <v>350</v>
      </c>
      <c r="J397">
        <v>341</v>
      </c>
      <c r="K397">
        <v>502</v>
      </c>
      <c r="L397" s="54">
        <f t="shared" si="40"/>
        <v>392.6</v>
      </c>
      <c r="M397">
        <v>0.1714</v>
      </c>
      <c r="P397">
        <v>17.91</v>
      </c>
      <c r="Q397">
        <v>121</v>
      </c>
      <c r="R397" s="54">
        <f t="shared" si="42"/>
        <v>95.700725851479618</v>
      </c>
      <c r="S397" s="54">
        <f t="shared" si="41"/>
        <v>0.24376140053866432</v>
      </c>
      <c r="T397" s="54">
        <f t="shared" si="43"/>
        <v>0.14801652892561984</v>
      </c>
      <c r="U397">
        <v>0.56320000000000003</v>
      </c>
      <c r="V397">
        <v>0.51160000000000005</v>
      </c>
      <c r="W397">
        <v>0.36349999999999999</v>
      </c>
      <c r="X397" s="54">
        <f t="shared" si="39"/>
        <v>1.1008600469116496</v>
      </c>
      <c r="Y397">
        <v>64.541903409090907</v>
      </c>
      <c r="Z397">
        <v>360</v>
      </c>
      <c r="AA397">
        <v>1127</v>
      </c>
      <c r="AB397">
        <v>0.31943212067435672</v>
      </c>
    </row>
    <row r="398" spans="1:28" hidden="1" x14ac:dyDescent="0.25">
      <c r="A398" t="s">
        <v>131</v>
      </c>
      <c r="B398">
        <v>450101</v>
      </c>
      <c r="C398" t="s">
        <v>61</v>
      </c>
      <c r="D398" t="s">
        <v>62</v>
      </c>
      <c r="F398">
        <v>2</v>
      </c>
      <c r="G398">
        <v>316</v>
      </c>
      <c r="H398">
        <v>361</v>
      </c>
      <c r="I398">
        <v>409</v>
      </c>
      <c r="J398">
        <v>410</v>
      </c>
      <c r="K398">
        <v>334</v>
      </c>
      <c r="L398" s="54">
        <f t="shared" si="40"/>
        <v>366</v>
      </c>
      <c r="M398">
        <v>0.1212</v>
      </c>
      <c r="P398">
        <v>15.45</v>
      </c>
      <c r="Q398">
        <v>110</v>
      </c>
      <c r="R398" s="54">
        <f t="shared" si="42"/>
        <v>78.446601941747574</v>
      </c>
      <c r="S398" s="54">
        <f t="shared" si="41"/>
        <v>0.21433497798291687</v>
      </c>
      <c r="T398" s="54">
        <f t="shared" si="43"/>
        <v>0.14045454545454544</v>
      </c>
      <c r="U398">
        <v>0.77039999999999997</v>
      </c>
      <c r="V398">
        <v>0.71319999999999995</v>
      </c>
      <c r="W398">
        <v>0.52049999999999996</v>
      </c>
      <c r="X398" s="54">
        <f t="shared" si="39"/>
        <v>1.0802019068984858</v>
      </c>
      <c r="Y398">
        <v>67.562305295950154</v>
      </c>
      <c r="Z398">
        <v>360</v>
      </c>
      <c r="AA398">
        <v>1127</v>
      </c>
      <c r="AB398">
        <v>0.31943212067435672</v>
      </c>
    </row>
    <row r="399" spans="1:28" hidden="1" x14ac:dyDescent="0.25">
      <c r="A399" t="s">
        <v>131</v>
      </c>
      <c r="B399">
        <v>450101</v>
      </c>
      <c r="C399" t="s">
        <v>61</v>
      </c>
      <c r="D399" t="s">
        <v>62</v>
      </c>
      <c r="F399">
        <v>3</v>
      </c>
      <c r="G399">
        <v>377</v>
      </c>
      <c r="H399">
        <v>392</v>
      </c>
      <c r="I399">
        <v>361</v>
      </c>
      <c r="J399">
        <v>452</v>
      </c>
      <c r="K399">
        <v>406</v>
      </c>
      <c r="L399" s="54">
        <f t="shared" si="40"/>
        <v>397.6</v>
      </c>
      <c r="M399">
        <v>0.16239999999999999</v>
      </c>
      <c r="P399">
        <v>10.67</v>
      </c>
      <c r="Q399">
        <v>102</v>
      </c>
      <c r="R399" s="54">
        <f t="shared" si="42"/>
        <v>152.2024367385192</v>
      </c>
      <c r="S399" s="54">
        <f t="shared" si="41"/>
        <v>0.38280290930211064</v>
      </c>
      <c r="T399" s="54">
        <f t="shared" si="43"/>
        <v>0.10460784313725491</v>
      </c>
      <c r="U399">
        <v>0.60799999999999998</v>
      </c>
      <c r="V399">
        <v>0.55559999999999998</v>
      </c>
      <c r="W399">
        <v>0.41339999999999999</v>
      </c>
      <c r="X399" s="54">
        <f t="shared" si="39"/>
        <v>1.0943124550035996</v>
      </c>
      <c r="Y399">
        <v>67.993421052631575</v>
      </c>
      <c r="Z399">
        <v>360</v>
      </c>
      <c r="AA399">
        <v>1127</v>
      </c>
      <c r="AB399">
        <v>0.31943212067435672</v>
      </c>
    </row>
    <row r="400" spans="1:28" hidden="1" x14ac:dyDescent="0.25">
      <c r="A400" t="s">
        <v>131</v>
      </c>
      <c r="B400">
        <v>450101</v>
      </c>
      <c r="C400" t="s">
        <v>61</v>
      </c>
      <c r="D400" t="s">
        <v>62</v>
      </c>
      <c r="F400">
        <v>4</v>
      </c>
      <c r="G400">
        <v>364</v>
      </c>
      <c r="H400">
        <v>402</v>
      </c>
      <c r="I400">
        <v>413</v>
      </c>
      <c r="J400">
        <v>428</v>
      </c>
      <c r="K400">
        <v>387</v>
      </c>
      <c r="L400" s="54">
        <f t="shared" si="40"/>
        <v>398.8</v>
      </c>
      <c r="M400">
        <v>0.2044</v>
      </c>
      <c r="P400">
        <v>14.43</v>
      </c>
      <c r="Q400">
        <v>120</v>
      </c>
      <c r="R400" s="54">
        <f t="shared" si="42"/>
        <v>141.64934164934164</v>
      </c>
      <c r="S400" s="54">
        <f t="shared" si="41"/>
        <v>0.35518892088601212</v>
      </c>
      <c r="T400" s="54">
        <f t="shared" si="43"/>
        <v>0.12025</v>
      </c>
      <c r="U400">
        <v>1.0097</v>
      </c>
      <c r="V400">
        <v>0.97689999999999999</v>
      </c>
      <c r="W400">
        <v>0.68559999999999999</v>
      </c>
      <c r="X400" s="54">
        <f t="shared" si="39"/>
        <v>1.0335755962739277</v>
      </c>
      <c r="Y400">
        <v>67.901356838664952</v>
      </c>
      <c r="Z400">
        <v>360</v>
      </c>
      <c r="AA400">
        <v>1127</v>
      </c>
      <c r="AB400">
        <v>0.31943212067435672</v>
      </c>
    </row>
    <row r="401" spans="1:28" hidden="1" x14ac:dyDescent="0.25">
      <c r="A401" t="s">
        <v>131</v>
      </c>
      <c r="B401">
        <v>450176</v>
      </c>
      <c r="C401" t="s">
        <v>61</v>
      </c>
      <c r="D401" t="s">
        <v>62</v>
      </c>
      <c r="F401">
        <v>1</v>
      </c>
      <c r="G401">
        <v>363</v>
      </c>
      <c r="H401">
        <v>236</v>
      </c>
      <c r="I401">
        <v>337</v>
      </c>
      <c r="J401">
        <v>384</v>
      </c>
      <c r="K401">
        <v>340</v>
      </c>
      <c r="L401" s="54">
        <f t="shared" si="40"/>
        <v>332</v>
      </c>
      <c r="M401">
        <v>0.12970000000000001</v>
      </c>
      <c r="P401">
        <v>13.12</v>
      </c>
      <c r="Q401">
        <v>107</v>
      </c>
      <c r="R401" s="54">
        <f t="shared" si="42"/>
        <v>98.856707317073173</v>
      </c>
      <c r="S401" s="54">
        <f t="shared" si="41"/>
        <v>0.29776116661769025</v>
      </c>
      <c r="T401" s="54">
        <f t="shared" si="43"/>
        <v>0.12261682242990654</v>
      </c>
      <c r="U401">
        <v>0.32290000000000002</v>
      </c>
      <c r="V401">
        <v>0.30380000000000001</v>
      </c>
      <c r="W401">
        <v>0.1847</v>
      </c>
      <c r="X401" s="54">
        <f t="shared" si="39"/>
        <v>1.0628703094140883</v>
      </c>
      <c r="Y401">
        <v>57.200371632084234</v>
      </c>
      <c r="Z401">
        <v>321</v>
      </c>
      <c r="AA401">
        <v>1167</v>
      </c>
      <c r="AB401">
        <v>0.27506426735218509</v>
      </c>
    </row>
    <row r="402" spans="1:28" hidden="1" x14ac:dyDescent="0.25">
      <c r="A402" t="s">
        <v>131</v>
      </c>
      <c r="B402">
        <v>450176</v>
      </c>
      <c r="C402" t="s">
        <v>61</v>
      </c>
      <c r="D402" t="s">
        <v>62</v>
      </c>
      <c r="F402">
        <v>2</v>
      </c>
      <c r="G402">
        <v>218</v>
      </c>
      <c r="H402">
        <v>294</v>
      </c>
      <c r="I402">
        <v>251</v>
      </c>
      <c r="J402">
        <v>293</v>
      </c>
      <c r="K402">
        <v>313</v>
      </c>
      <c r="L402" s="54">
        <f t="shared" si="40"/>
        <v>273.8</v>
      </c>
      <c r="M402">
        <v>5.4300000000000001E-2</v>
      </c>
      <c r="P402">
        <v>4.99</v>
      </c>
      <c r="Q402">
        <v>70</v>
      </c>
      <c r="R402" s="54">
        <f t="shared" si="42"/>
        <v>108.81763527054109</v>
      </c>
      <c r="S402" s="54">
        <f t="shared" si="41"/>
        <v>0.39743475263163291</v>
      </c>
      <c r="T402" s="54">
        <f t="shared" si="43"/>
        <v>7.1285714285714286E-2</v>
      </c>
      <c r="U402">
        <v>0.1361</v>
      </c>
      <c r="V402">
        <v>0.13220000000000001</v>
      </c>
      <c r="W402">
        <v>8.0399999999999999E-2</v>
      </c>
      <c r="X402" s="54">
        <f t="shared" si="39"/>
        <v>1.0295007564296519</v>
      </c>
      <c r="Y402">
        <v>59.074210139603231</v>
      </c>
      <c r="Z402">
        <v>321</v>
      </c>
      <c r="AA402">
        <v>1167</v>
      </c>
      <c r="AB402">
        <v>0.27506426735218509</v>
      </c>
    </row>
    <row r="403" spans="1:28" hidden="1" x14ac:dyDescent="0.25">
      <c r="A403" t="s">
        <v>131</v>
      </c>
      <c r="B403">
        <v>450176</v>
      </c>
      <c r="C403" t="s">
        <v>61</v>
      </c>
      <c r="D403" t="s">
        <v>62</v>
      </c>
      <c r="F403">
        <v>3</v>
      </c>
      <c r="G403">
        <v>381</v>
      </c>
      <c r="H403">
        <v>429</v>
      </c>
      <c r="I403">
        <v>409</v>
      </c>
      <c r="J403">
        <v>382</v>
      </c>
      <c r="K403">
        <v>373</v>
      </c>
      <c r="L403" s="54">
        <f t="shared" si="40"/>
        <v>394.8</v>
      </c>
      <c r="M403">
        <v>8.9800000000000005E-2</v>
      </c>
      <c r="P403">
        <v>8.86</v>
      </c>
      <c r="Q403">
        <v>109</v>
      </c>
      <c r="R403" s="54">
        <f t="shared" si="42"/>
        <v>101.35440180586909</v>
      </c>
      <c r="S403" s="54">
        <f t="shared" si="41"/>
        <v>0.25672340882945566</v>
      </c>
      <c r="T403" s="54">
        <f t="shared" si="43"/>
        <v>8.1284403669724767E-2</v>
      </c>
      <c r="U403">
        <v>0.37469999999999998</v>
      </c>
      <c r="V403">
        <v>0.35420000000000001</v>
      </c>
      <c r="W403">
        <v>0.21809999999999999</v>
      </c>
      <c r="X403" s="54">
        <f t="shared" si="39"/>
        <v>1.0578769057029926</v>
      </c>
      <c r="Y403">
        <v>58.206565252201756</v>
      </c>
      <c r="Z403">
        <v>321</v>
      </c>
      <c r="AA403">
        <v>1167</v>
      </c>
      <c r="AB403">
        <v>0.27506426735218509</v>
      </c>
    </row>
    <row r="404" spans="1:28" hidden="1" x14ac:dyDescent="0.25">
      <c r="A404" t="s">
        <v>131</v>
      </c>
      <c r="B404">
        <v>450176</v>
      </c>
      <c r="C404" t="s">
        <v>61</v>
      </c>
      <c r="D404" t="s">
        <v>62</v>
      </c>
      <c r="F404">
        <v>4</v>
      </c>
      <c r="G404">
        <v>373</v>
      </c>
      <c r="H404">
        <v>402</v>
      </c>
      <c r="I404">
        <v>394</v>
      </c>
      <c r="J404">
        <v>319</v>
      </c>
      <c r="K404">
        <v>389</v>
      </c>
      <c r="L404" s="54">
        <f t="shared" si="40"/>
        <v>375.4</v>
      </c>
      <c r="M404">
        <v>5.7700000000000001E-2</v>
      </c>
      <c r="P404">
        <v>5.67</v>
      </c>
      <c r="Q404">
        <v>86</v>
      </c>
      <c r="R404" s="54">
        <f t="shared" si="42"/>
        <v>101.7636684303351</v>
      </c>
      <c r="S404" s="54">
        <f t="shared" si="41"/>
        <v>0.27108062980909725</v>
      </c>
      <c r="T404" s="54">
        <f t="shared" si="43"/>
        <v>6.593023255813954E-2</v>
      </c>
      <c r="U404">
        <v>0.1239</v>
      </c>
      <c r="V404">
        <v>0.1245</v>
      </c>
      <c r="W404">
        <v>7.3899999999999993E-2</v>
      </c>
      <c r="X404" s="54">
        <f t="shared" si="39"/>
        <v>0.99518072289156623</v>
      </c>
      <c r="Y404">
        <v>59.644874899112189</v>
      </c>
      <c r="Z404">
        <v>321</v>
      </c>
      <c r="AA404">
        <v>1167</v>
      </c>
      <c r="AB404">
        <v>0.27506426735218509</v>
      </c>
    </row>
    <row r="405" spans="1:28" hidden="1" x14ac:dyDescent="0.25">
      <c r="A405" t="s">
        <v>131</v>
      </c>
      <c r="B405">
        <v>450265</v>
      </c>
      <c r="C405" t="s">
        <v>61</v>
      </c>
      <c r="D405" t="s">
        <v>62</v>
      </c>
      <c r="F405">
        <v>1</v>
      </c>
      <c r="G405">
        <v>318</v>
      </c>
      <c r="H405">
        <v>414</v>
      </c>
      <c r="I405">
        <v>333</v>
      </c>
      <c r="J405">
        <v>386</v>
      </c>
      <c r="K405">
        <v>412</v>
      </c>
      <c r="L405" s="54">
        <f t="shared" si="40"/>
        <v>372.6</v>
      </c>
      <c r="M405">
        <v>0.26169999999999999</v>
      </c>
      <c r="P405">
        <v>20.3</v>
      </c>
      <c r="Q405">
        <v>152</v>
      </c>
      <c r="R405" s="54">
        <f t="shared" si="42"/>
        <v>128.91625615763544</v>
      </c>
      <c r="S405" s="54">
        <f t="shared" si="41"/>
        <v>0.34599102565119549</v>
      </c>
      <c r="T405" s="54">
        <f t="shared" si="43"/>
        <v>0.13355263157894737</v>
      </c>
      <c r="U405">
        <v>1.04</v>
      </c>
      <c r="V405">
        <v>1.0905</v>
      </c>
      <c r="W405">
        <v>0.65649999999999997</v>
      </c>
      <c r="X405" s="54">
        <f t="shared" si="39"/>
        <v>0.95369096744612569</v>
      </c>
      <c r="Y405">
        <v>63.125</v>
      </c>
      <c r="Z405">
        <v>370</v>
      </c>
      <c r="AA405">
        <v>1167</v>
      </c>
      <c r="AB405">
        <v>0.31705227077977721</v>
      </c>
    </row>
    <row r="406" spans="1:28" hidden="1" x14ac:dyDescent="0.25">
      <c r="A406" t="s">
        <v>131</v>
      </c>
      <c r="B406">
        <v>450265</v>
      </c>
      <c r="C406" t="s">
        <v>61</v>
      </c>
      <c r="D406" t="s">
        <v>62</v>
      </c>
      <c r="F406">
        <v>2</v>
      </c>
      <c r="G406">
        <v>260</v>
      </c>
      <c r="H406">
        <v>302</v>
      </c>
      <c r="I406">
        <v>286</v>
      </c>
      <c r="J406">
        <v>173</v>
      </c>
      <c r="K406">
        <v>279</v>
      </c>
      <c r="L406" s="54">
        <f t="shared" si="40"/>
        <v>260</v>
      </c>
      <c r="M406">
        <v>0.19570000000000001</v>
      </c>
      <c r="P406">
        <v>12.95</v>
      </c>
      <c r="Q406">
        <v>155</v>
      </c>
      <c r="R406" s="54">
        <f t="shared" si="42"/>
        <v>151.11969111969114</v>
      </c>
      <c r="S406" s="54">
        <f t="shared" si="41"/>
        <v>0.58122958122958135</v>
      </c>
      <c r="T406" s="54">
        <f t="shared" si="43"/>
        <v>8.3548387096774188E-2</v>
      </c>
      <c r="U406">
        <v>0.85519999999999996</v>
      </c>
      <c r="V406">
        <v>0.74609999999999999</v>
      </c>
      <c r="W406">
        <v>0.53869999999999996</v>
      </c>
      <c r="X406" s="54">
        <f t="shared" si="39"/>
        <v>1.1462270473126925</v>
      </c>
      <c r="Y406">
        <v>62.991113189897099</v>
      </c>
      <c r="Z406">
        <v>370</v>
      </c>
      <c r="AA406">
        <v>1167</v>
      </c>
      <c r="AB406">
        <v>0.31705227077977721</v>
      </c>
    </row>
    <row r="407" spans="1:28" hidden="1" x14ac:dyDescent="0.25">
      <c r="A407" t="s">
        <v>131</v>
      </c>
      <c r="B407">
        <v>450265</v>
      </c>
      <c r="C407" t="s">
        <v>61</v>
      </c>
      <c r="D407" t="s">
        <v>62</v>
      </c>
      <c r="F407">
        <v>3</v>
      </c>
      <c r="G407">
        <v>316</v>
      </c>
      <c r="H407">
        <v>325</v>
      </c>
      <c r="I407">
        <v>339</v>
      </c>
      <c r="J407">
        <v>344</v>
      </c>
      <c r="K407">
        <v>325</v>
      </c>
      <c r="L407" s="54">
        <f t="shared" si="40"/>
        <v>329.8</v>
      </c>
      <c r="M407">
        <v>0.23960000000000001</v>
      </c>
      <c r="P407">
        <v>20.9</v>
      </c>
      <c r="Q407">
        <v>75</v>
      </c>
      <c r="R407" s="54">
        <f t="shared" si="42"/>
        <v>114.64114832535887</v>
      </c>
      <c r="S407" s="54">
        <f t="shared" si="41"/>
        <v>0.34760809073789833</v>
      </c>
      <c r="T407" s="54">
        <f t="shared" si="43"/>
        <v>0.27866666666666667</v>
      </c>
      <c r="U407">
        <v>0.76519999999999999</v>
      </c>
      <c r="V407">
        <v>0.65010000000000001</v>
      </c>
      <c r="W407">
        <v>0.4763</v>
      </c>
      <c r="X407" s="54">
        <f t="shared" si="39"/>
        <v>1.1770496846638978</v>
      </c>
      <c r="Y407">
        <v>62.245164662833254</v>
      </c>
      <c r="Z407">
        <v>370</v>
      </c>
      <c r="AA407">
        <v>1167</v>
      </c>
      <c r="AB407">
        <v>0.31705227077977721</v>
      </c>
    </row>
    <row r="408" spans="1:28" hidden="1" x14ac:dyDescent="0.25">
      <c r="A408" t="s">
        <v>131</v>
      </c>
      <c r="B408">
        <v>450265</v>
      </c>
      <c r="C408" t="s">
        <v>61</v>
      </c>
      <c r="D408" t="s">
        <v>62</v>
      </c>
      <c r="F408">
        <v>4</v>
      </c>
      <c r="G408">
        <v>261</v>
      </c>
      <c r="H408">
        <v>420</v>
      </c>
      <c r="I408">
        <v>314</v>
      </c>
      <c r="J408">
        <v>384</v>
      </c>
      <c r="K408">
        <v>369</v>
      </c>
      <c r="L408" s="54">
        <f t="shared" si="40"/>
        <v>349.6</v>
      </c>
      <c r="M408">
        <v>0.21990000000000001</v>
      </c>
      <c r="P408">
        <v>15.37</v>
      </c>
      <c r="Q408">
        <v>140</v>
      </c>
      <c r="R408" s="54">
        <f t="shared" si="42"/>
        <v>143.07091737150293</v>
      </c>
      <c r="S408" s="54">
        <f t="shared" si="41"/>
        <v>0.40924175449514566</v>
      </c>
      <c r="T408" s="54">
        <f t="shared" si="43"/>
        <v>0.10978571428571428</v>
      </c>
      <c r="U408">
        <v>0.76149999999999995</v>
      </c>
      <c r="V408">
        <v>0.6855</v>
      </c>
      <c r="W408">
        <v>0.48370000000000002</v>
      </c>
      <c r="X408" s="54">
        <f t="shared" si="39"/>
        <v>1.1108679795769512</v>
      </c>
      <c r="Y408">
        <v>63.519369665134604</v>
      </c>
      <c r="Z408">
        <v>370</v>
      </c>
      <c r="AA408">
        <v>1167</v>
      </c>
      <c r="AB408">
        <v>0.31705227077977721</v>
      </c>
    </row>
    <row r="409" spans="1:28" hidden="1" x14ac:dyDescent="0.25">
      <c r="A409" t="s">
        <v>144</v>
      </c>
      <c r="B409">
        <v>490125</v>
      </c>
      <c r="C409" t="s">
        <v>61</v>
      </c>
      <c r="D409" t="s">
        <v>62</v>
      </c>
      <c r="F409">
        <v>1</v>
      </c>
      <c r="G409">
        <v>183</v>
      </c>
      <c r="H409">
        <v>227</v>
      </c>
      <c r="I409">
        <v>161</v>
      </c>
      <c r="J409">
        <v>208</v>
      </c>
      <c r="K409">
        <v>194</v>
      </c>
      <c r="L409" s="54">
        <f t="shared" si="40"/>
        <v>194.6</v>
      </c>
      <c r="M409">
        <v>9.2399999999999996E-2</v>
      </c>
      <c r="P409">
        <v>9.14</v>
      </c>
      <c r="Q409">
        <v>52</v>
      </c>
      <c r="R409" s="54">
        <f t="shared" si="42"/>
        <v>101.0940919037199</v>
      </c>
      <c r="S409" s="54">
        <f t="shared" si="41"/>
        <v>0.51949687514758425</v>
      </c>
      <c r="T409" s="54">
        <f t="shared" si="43"/>
        <v>0.17576923076923079</v>
      </c>
      <c r="U409">
        <v>1.5920000000000001</v>
      </c>
      <c r="V409">
        <v>1.6385000000000001</v>
      </c>
      <c r="W409">
        <v>0.92730000000000001</v>
      </c>
      <c r="X409" s="54">
        <f t="shared" si="39"/>
        <v>0.97162038449801647</v>
      </c>
      <c r="Y409">
        <v>58.247487437185931</v>
      </c>
      <c r="Z409">
        <v>812</v>
      </c>
      <c r="AA409">
        <v>1016</v>
      </c>
      <c r="AB409">
        <v>0.79921259842519687</v>
      </c>
    </row>
    <row r="410" spans="1:28" hidden="1" x14ac:dyDescent="0.25">
      <c r="A410" t="s">
        <v>144</v>
      </c>
      <c r="B410">
        <v>490125</v>
      </c>
      <c r="C410" t="s">
        <v>61</v>
      </c>
      <c r="D410" t="s">
        <v>62</v>
      </c>
      <c r="F410">
        <v>2</v>
      </c>
      <c r="G410">
        <v>271</v>
      </c>
      <c r="H410">
        <v>257</v>
      </c>
      <c r="I410">
        <v>280</v>
      </c>
      <c r="J410">
        <v>256</v>
      </c>
      <c r="K410">
        <v>355</v>
      </c>
      <c r="L410" s="54">
        <f t="shared" si="40"/>
        <v>283.8</v>
      </c>
      <c r="M410">
        <v>9.0899999999999995E-2</v>
      </c>
      <c r="P410">
        <v>9.7899999999999991</v>
      </c>
      <c r="Q410">
        <v>65</v>
      </c>
      <c r="R410" s="54">
        <f t="shared" si="42"/>
        <v>92.849846782431058</v>
      </c>
      <c r="S410" s="54">
        <f t="shared" si="41"/>
        <v>0.3271664791488057</v>
      </c>
      <c r="T410" s="54">
        <f t="shared" si="43"/>
        <v>0.1506153846153846</v>
      </c>
      <c r="U410">
        <v>0.53979999999999995</v>
      </c>
      <c r="V410">
        <v>0.46889999999999998</v>
      </c>
      <c r="W410">
        <v>0.2843</v>
      </c>
      <c r="X410" s="54">
        <f t="shared" si="39"/>
        <v>1.1512049477500532</v>
      </c>
      <c r="Y410">
        <v>52.667654686921082</v>
      </c>
      <c r="Z410">
        <v>812</v>
      </c>
      <c r="AA410">
        <v>1016</v>
      </c>
      <c r="AB410">
        <v>0.79921259842519687</v>
      </c>
    </row>
    <row r="411" spans="1:28" hidden="1" x14ac:dyDescent="0.25">
      <c r="A411" t="s">
        <v>144</v>
      </c>
      <c r="B411">
        <v>490125</v>
      </c>
      <c r="C411" t="s">
        <v>61</v>
      </c>
      <c r="D411" t="s">
        <v>62</v>
      </c>
      <c r="F411">
        <v>3</v>
      </c>
      <c r="G411">
        <v>265</v>
      </c>
      <c r="H411">
        <v>312</v>
      </c>
      <c r="I411">
        <v>295</v>
      </c>
      <c r="J411">
        <v>326</v>
      </c>
      <c r="K411">
        <v>339</v>
      </c>
      <c r="L411" s="54">
        <f t="shared" si="40"/>
        <v>307.39999999999998</v>
      </c>
      <c r="M411">
        <v>0.13389999999999999</v>
      </c>
      <c r="P411">
        <v>12.91</v>
      </c>
      <c r="Q411">
        <v>78</v>
      </c>
      <c r="R411" s="54">
        <f t="shared" si="42"/>
        <v>103.71804802478698</v>
      </c>
      <c r="S411" s="54">
        <f t="shared" si="41"/>
        <v>0.33740419006111577</v>
      </c>
      <c r="T411" s="54">
        <f t="shared" si="43"/>
        <v>0.16551282051282051</v>
      </c>
      <c r="U411">
        <v>1.607</v>
      </c>
      <c r="V411">
        <v>1.4476</v>
      </c>
      <c r="W411">
        <v>0.87980000000000003</v>
      </c>
      <c r="X411" s="54">
        <f t="shared" si="39"/>
        <v>1.1101132909643547</v>
      </c>
      <c r="Y411">
        <v>54.74797759800871</v>
      </c>
      <c r="Z411">
        <v>812</v>
      </c>
      <c r="AA411">
        <v>1016</v>
      </c>
      <c r="AB411">
        <v>0.79921259842519687</v>
      </c>
    </row>
    <row r="412" spans="1:28" hidden="1" x14ac:dyDescent="0.25">
      <c r="A412" t="s">
        <v>144</v>
      </c>
      <c r="B412">
        <v>490125</v>
      </c>
      <c r="C412" t="s">
        <v>61</v>
      </c>
      <c r="D412" t="s">
        <v>62</v>
      </c>
      <c r="F412">
        <v>4</v>
      </c>
      <c r="G412">
        <v>387</v>
      </c>
      <c r="H412">
        <v>372</v>
      </c>
      <c r="I412">
        <v>351</v>
      </c>
      <c r="J412">
        <v>322</v>
      </c>
      <c r="K412">
        <v>375</v>
      </c>
      <c r="L412" s="54">
        <f t="shared" si="40"/>
        <v>361.4</v>
      </c>
      <c r="M412">
        <v>0.12559999999999999</v>
      </c>
      <c r="P412">
        <v>11.69</v>
      </c>
      <c r="Q412">
        <v>61</v>
      </c>
      <c r="R412" s="54">
        <f t="shared" si="42"/>
        <v>107.44225834046193</v>
      </c>
      <c r="S412" s="54">
        <f t="shared" si="41"/>
        <v>0.2972945720544049</v>
      </c>
      <c r="T412" s="54">
        <f t="shared" si="43"/>
        <v>0.19163934426229506</v>
      </c>
      <c r="U412">
        <v>1.3352999999999999</v>
      </c>
      <c r="V412">
        <v>1.153</v>
      </c>
      <c r="W412">
        <v>0.72519999999999996</v>
      </c>
      <c r="X412" s="54">
        <f t="shared" si="39"/>
        <v>1.1581092801387682</v>
      </c>
      <c r="Y412">
        <v>54.309892907960759</v>
      </c>
      <c r="Z412">
        <v>812</v>
      </c>
      <c r="AA412">
        <v>1016</v>
      </c>
      <c r="AB412">
        <v>0.79921259842519687</v>
      </c>
    </row>
    <row r="413" spans="1:28" hidden="1" x14ac:dyDescent="0.25">
      <c r="A413" t="s">
        <v>144</v>
      </c>
      <c r="B413">
        <v>490299</v>
      </c>
      <c r="C413" t="s">
        <v>61</v>
      </c>
      <c r="D413" t="s">
        <v>62</v>
      </c>
      <c r="F413">
        <v>1</v>
      </c>
      <c r="G413">
        <v>334</v>
      </c>
      <c r="H413">
        <v>297</v>
      </c>
      <c r="I413">
        <v>387</v>
      </c>
      <c r="J413">
        <v>350</v>
      </c>
      <c r="K413">
        <v>342</v>
      </c>
      <c r="L413" s="54">
        <f t="shared" si="40"/>
        <v>342</v>
      </c>
      <c r="M413">
        <v>7.4499999999999997E-2</v>
      </c>
      <c r="P413">
        <v>7.51</v>
      </c>
      <c r="Q413">
        <v>56</v>
      </c>
      <c r="R413" s="54">
        <f t="shared" si="42"/>
        <v>99.201065246338217</v>
      </c>
      <c r="S413" s="54">
        <f t="shared" si="41"/>
        <v>0.29006159428753864</v>
      </c>
      <c r="T413" s="54">
        <f t="shared" si="43"/>
        <v>0.13410714285714284</v>
      </c>
      <c r="U413">
        <v>0.75729999999999997</v>
      </c>
      <c r="V413">
        <v>0.70499999999999996</v>
      </c>
      <c r="W413">
        <v>0.38769999999999999</v>
      </c>
      <c r="X413" s="54">
        <f t="shared" si="39"/>
        <v>1.0741843971631206</v>
      </c>
      <c r="Y413">
        <v>51.195034992737355</v>
      </c>
      <c r="Z413">
        <v>768</v>
      </c>
      <c r="AA413">
        <v>1038</v>
      </c>
      <c r="AB413">
        <v>0.73988439306358378</v>
      </c>
    </row>
    <row r="414" spans="1:28" hidden="1" x14ac:dyDescent="0.25">
      <c r="A414" t="s">
        <v>144</v>
      </c>
      <c r="B414">
        <v>490299</v>
      </c>
      <c r="C414" t="s">
        <v>61</v>
      </c>
      <c r="D414" t="s">
        <v>62</v>
      </c>
      <c r="F414">
        <v>2</v>
      </c>
      <c r="G414">
        <v>340</v>
      </c>
      <c r="H414">
        <v>318</v>
      </c>
      <c r="I414">
        <v>384</v>
      </c>
      <c r="J414">
        <v>415</v>
      </c>
      <c r="K414">
        <v>412</v>
      </c>
      <c r="L414" s="54">
        <f t="shared" si="40"/>
        <v>373.8</v>
      </c>
      <c r="M414">
        <v>0.1265</v>
      </c>
      <c r="P414">
        <v>9.4600000000000009</v>
      </c>
      <c r="Q414">
        <v>72</v>
      </c>
      <c r="R414" s="54">
        <f t="shared" si="42"/>
        <v>133.72093023255812</v>
      </c>
      <c r="S414" s="54">
        <f t="shared" si="41"/>
        <v>0.357733895753232</v>
      </c>
      <c r="T414" s="54">
        <f t="shared" si="43"/>
        <v>0.13138888888888889</v>
      </c>
      <c r="U414">
        <v>1.2349000000000001</v>
      </c>
      <c r="V414">
        <v>1.1936</v>
      </c>
      <c r="W414">
        <v>0.65239999999999998</v>
      </c>
      <c r="X414" s="54">
        <f t="shared" si="39"/>
        <v>1.0346012064343164</v>
      </c>
      <c r="Y414">
        <v>52.830188679245268</v>
      </c>
      <c r="Z414">
        <v>768</v>
      </c>
      <c r="AA414">
        <v>1038</v>
      </c>
      <c r="AB414">
        <v>0.73988439306358378</v>
      </c>
    </row>
    <row r="415" spans="1:28" hidden="1" x14ac:dyDescent="0.25">
      <c r="A415" t="s">
        <v>144</v>
      </c>
      <c r="B415">
        <v>490299</v>
      </c>
      <c r="C415" t="s">
        <v>61</v>
      </c>
      <c r="D415" t="s">
        <v>62</v>
      </c>
      <c r="F415">
        <v>3</v>
      </c>
      <c r="G415">
        <v>404</v>
      </c>
      <c r="H415">
        <v>345</v>
      </c>
      <c r="I415">
        <v>368</v>
      </c>
      <c r="J415">
        <v>361</v>
      </c>
      <c r="K415">
        <v>400</v>
      </c>
      <c r="L415" s="54">
        <f t="shared" si="40"/>
        <v>375.6</v>
      </c>
      <c r="M415">
        <v>7.3899999999999993E-2</v>
      </c>
      <c r="P415">
        <v>7.63</v>
      </c>
      <c r="Q415">
        <v>65</v>
      </c>
      <c r="R415" s="54">
        <f t="shared" si="42"/>
        <v>96.854521625163812</v>
      </c>
      <c r="S415" s="54">
        <f t="shared" si="41"/>
        <v>0.25786613851215073</v>
      </c>
      <c r="T415" s="54">
        <f t="shared" si="43"/>
        <v>0.11738461538461538</v>
      </c>
      <c r="U415">
        <v>0.59050000000000002</v>
      </c>
      <c r="V415">
        <v>0.5585</v>
      </c>
      <c r="W415">
        <v>0.31440000000000001</v>
      </c>
      <c r="X415" s="54">
        <f t="shared" si="39"/>
        <v>1.0572963294538944</v>
      </c>
      <c r="Y415">
        <v>53.243014394580868</v>
      </c>
      <c r="Z415">
        <v>768</v>
      </c>
      <c r="AA415">
        <v>1038</v>
      </c>
      <c r="AB415">
        <v>0.73988439306358378</v>
      </c>
    </row>
    <row r="416" spans="1:28" hidden="1" x14ac:dyDescent="0.25">
      <c r="A416" t="s">
        <v>144</v>
      </c>
      <c r="B416">
        <v>490299</v>
      </c>
      <c r="C416" t="s">
        <v>61</v>
      </c>
      <c r="D416" t="s">
        <v>62</v>
      </c>
      <c r="F416">
        <v>4</v>
      </c>
      <c r="G416">
        <v>391</v>
      </c>
      <c r="H416">
        <v>334</v>
      </c>
      <c r="I416">
        <v>409</v>
      </c>
      <c r="J416">
        <v>362</v>
      </c>
      <c r="K416">
        <v>376</v>
      </c>
      <c r="L416" s="54">
        <f t="shared" si="40"/>
        <v>374.4</v>
      </c>
      <c r="M416">
        <v>0.18540000000000001</v>
      </c>
      <c r="P416">
        <v>14.52</v>
      </c>
      <c r="Q416">
        <v>74</v>
      </c>
      <c r="R416" s="54">
        <f t="shared" si="42"/>
        <v>127.68595041322315</v>
      </c>
      <c r="S416" s="54">
        <f t="shared" si="41"/>
        <v>0.34104153422335248</v>
      </c>
      <c r="T416" s="54">
        <f t="shared" si="43"/>
        <v>0.19621621621621621</v>
      </c>
      <c r="U416">
        <v>0.64870000000000005</v>
      </c>
      <c r="V416">
        <v>0.57699999999999996</v>
      </c>
      <c r="W416">
        <v>0.34389999999999998</v>
      </c>
      <c r="X416" s="54">
        <f t="shared" si="39"/>
        <v>1.1242634315424611</v>
      </c>
      <c r="Y416">
        <v>53.01371974718667</v>
      </c>
      <c r="Z416">
        <v>768</v>
      </c>
      <c r="AA416">
        <v>1038</v>
      </c>
      <c r="AB416">
        <v>0.73988439306358378</v>
      </c>
    </row>
    <row r="417" spans="1:28" hidden="1" x14ac:dyDescent="0.25">
      <c r="A417" t="s">
        <v>144</v>
      </c>
      <c r="B417">
        <v>490813</v>
      </c>
      <c r="C417" t="s">
        <v>61</v>
      </c>
      <c r="D417" t="s">
        <v>62</v>
      </c>
      <c r="F417">
        <v>1</v>
      </c>
      <c r="G417">
        <v>358</v>
      </c>
      <c r="H417">
        <v>301</v>
      </c>
      <c r="I417">
        <v>311</v>
      </c>
      <c r="J417">
        <v>364</v>
      </c>
      <c r="K417">
        <v>370</v>
      </c>
      <c r="L417" s="54">
        <f t="shared" si="40"/>
        <v>340.8</v>
      </c>
      <c r="M417">
        <v>9.4299999999999995E-2</v>
      </c>
      <c r="P417">
        <v>10.75</v>
      </c>
      <c r="Q417">
        <v>82</v>
      </c>
      <c r="R417" s="54">
        <f t="shared" si="42"/>
        <v>87.720930232558132</v>
      </c>
      <c r="S417" s="54">
        <f t="shared" si="41"/>
        <v>0.25739709575281139</v>
      </c>
      <c r="T417" s="54">
        <f t="shared" si="43"/>
        <v>0.13109756097560976</v>
      </c>
      <c r="U417">
        <v>1.1126</v>
      </c>
      <c r="V417">
        <v>1.091</v>
      </c>
      <c r="W417">
        <v>0.59099999999999997</v>
      </c>
      <c r="X417" s="54">
        <f t="shared" si="39"/>
        <v>1.0197983501374885</v>
      </c>
      <c r="Y417">
        <v>53.118820780154586</v>
      </c>
      <c r="Z417">
        <v>867</v>
      </c>
      <c r="AA417">
        <v>1064</v>
      </c>
      <c r="AB417">
        <v>0.81484962406015038</v>
      </c>
    </row>
    <row r="418" spans="1:28" hidden="1" x14ac:dyDescent="0.25">
      <c r="A418" t="s">
        <v>144</v>
      </c>
      <c r="B418">
        <v>490813</v>
      </c>
      <c r="C418" t="s">
        <v>61</v>
      </c>
      <c r="D418" t="s">
        <v>62</v>
      </c>
      <c r="F418">
        <v>2</v>
      </c>
      <c r="G418">
        <v>454</v>
      </c>
      <c r="H418">
        <v>396</v>
      </c>
      <c r="I418">
        <v>338</v>
      </c>
      <c r="J418">
        <v>360</v>
      </c>
      <c r="K418">
        <v>377</v>
      </c>
      <c r="L418" s="54">
        <f t="shared" si="40"/>
        <v>385</v>
      </c>
      <c r="M418">
        <v>0.13739999999999999</v>
      </c>
      <c r="P418">
        <v>11.42</v>
      </c>
      <c r="Q418">
        <v>66</v>
      </c>
      <c r="R418" s="54">
        <f t="shared" si="42"/>
        <v>120.31523642732049</v>
      </c>
      <c r="S418" s="54">
        <f t="shared" si="41"/>
        <v>0.31250710760342981</v>
      </c>
      <c r="T418" s="54">
        <f t="shared" si="43"/>
        <v>0.17303030303030303</v>
      </c>
      <c r="U418">
        <v>0.44390000000000002</v>
      </c>
      <c r="V418">
        <v>0.3846</v>
      </c>
      <c r="W418">
        <v>0.21809999999999999</v>
      </c>
      <c r="X418" s="54">
        <f t="shared" si="39"/>
        <v>1.154186167446698</v>
      </c>
      <c r="Y418">
        <v>49.132687542239239</v>
      </c>
      <c r="Z418">
        <v>867</v>
      </c>
      <c r="AA418">
        <v>1064</v>
      </c>
      <c r="AB418">
        <v>0.81484962406015038</v>
      </c>
    </row>
    <row r="419" spans="1:28" hidden="1" x14ac:dyDescent="0.25">
      <c r="A419" t="s">
        <v>144</v>
      </c>
      <c r="B419">
        <v>490813</v>
      </c>
      <c r="C419" t="s">
        <v>61</v>
      </c>
      <c r="D419" t="s">
        <v>62</v>
      </c>
      <c r="F419">
        <v>3</v>
      </c>
      <c r="G419">
        <v>347</v>
      </c>
      <c r="H419">
        <v>360</v>
      </c>
      <c r="I419">
        <v>368</v>
      </c>
      <c r="J419">
        <v>322</v>
      </c>
      <c r="K419">
        <v>379</v>
      </c>
      <c r="L419" s="54">
        <f t="shared" si="40"/>
        <v>355.2</v>
      </c>
      <c r="M419">
        <v>0.15720000000000001</v>
      </c>
      <c r="P419">
        <v>13.74</v>
      </c>
      <c r="Q419">
        <v>63</v>
      </c>
      <c r="R419" s="54">
        <f t="shared" si="42"/>
        <v>114.41048034934498</v>
      </c>
      <c r="S419" s="54">
        <f t="shared" si="41"/>
        <v>0.32210157756009283</v>
      </c>
      <c r="T419" s="54">
        <f t="shared" si="43"/>
        <v>0.21809523809523809</v>
      </c>
      <c r="U419">
        <v>0.72070000000000001</v>
      </c>
      <c r="V419">
        <v>0.64239999999999997</v>
      </c>
      <c r="W419">
        <v>0.36220000000000002</v>
      </c>
      <c r="X419" s="54">
        <f t="shared" si="39"/>
        <v>1.1218866749688667</v>
      </c>
      <c r="Y419">
        <v>50.2566948799778</v>
      </c>
      <c r="Z419">
        <v>867</v>
      </c>
      <c r="AA419">
        <v>1064</v>
      </c>
      <c r="AB419">
        <v>0.81484962406015038</v>
      </c>
    </row>
    <row r="420" spans="1:28" hidden="1" x14ac:dyDescent="0.25">
      <c r="A420" t="s">
        <v>144</v>
      </c>
      <c r="B420">
        <v>490813</v>
      </c>
      <c r="C420" t="s">
        <v>61</v>
      </c>
      <c r="D420" t="s">
        <v>62</v>
      </c>
      <c r="F420">
        <v>4</v>
      </c>
      <c r="G420">
        <v>302</v>
      </c>
      <c r="H420">
        <v>339</v>
      </c>
      <c r="I420">
        <v>363</v>
      </c>
      <c r="J420">
        <v>348</v>
      </c>
      <c r="K420">
        <v>293</v>
      </c>
      <c r="L420" s="54">
        <f t="shared" si="40"/>
        <v>329</v>
      </c>
      <c r="M420">
        <v>0.1032</v>
      </c>
      <c r="P420">
        <v>10.84</v>
      </c>
      <c r="Q420">
        <v>70</v>
      </c>
      <c r="R420" s="54">
        <f t="shared" si="42"/>
        <v>95.202952029520304</v>
      </c>
      <c r="S420" s="54">
        <f t="shared" si="41"/>
        <v>0.28937067486176382</v>
      </c>
      <c r="T420" s="54">
        <f t="shared" si="43"/>
        <v>0.15485714285714286</v>
      </c>
      <c r="U420">
        <v>0.55889999999999995</v>
      </c>
      <c r="V420">
        <v>0.49109999999999998</v>
      </c>
      <c r="W420">
        <v>0.27089999999999997</v>
      </c>
      <c r="X420" s="54">
        <f t="shared" si="39"/>
        <v>1.1380574221136224</v>
      </c>
      <c r="Y420">
        <v>48.470209339774556</v>
      </c>
      <c r="Z420">
        <v>867</v>
      </c>
      <c r="AA420">
        <v>1064</v>
      </c>
      <c r="AB420">
        <v>0.81484962406015038</v>
      </c>
    </row>
    <row r="421" spans="1:28" hidden="1" x14ac:dyDescent="0.25">
      <c r="A421" t="s">
        <v>55</v>
      </c>
      <c r="B421">
        <v>141353</v>
      </c>
      <c r="C421" t="s">
        <v>63</v>
      </c>
      <c r="D421" t="s">
        <v>410</v>
      </c>
      <c r="E421" t="s">
        <v>29</v>
      </c>
      <c r="F421">
        <v>1</v>
      </c>
      <c r="G421">
        <v>303</v>
      </c>
      <c r="H421">
        <v>300</v>
      </c>
      <c r="I421">
        <v>304</v>
      </c>
      <c r="J421">
        <v>279</v>
      </c>
      <c r="K421">
        <v>257</v>
      </c>
      <c r="L421" s="54">
        <f t="shared" si="40"/>
        <v>288.60000000000002</v>
      </c>
      <c r="M421">
        <v>0.52110000000000001</v>
      </c>
      <c r="N421">
        <v>8.6E-3</v>
      </c>
      <c r="O421">
        <v>10</v>
      </c>
      <c r="P421">
        <v>50.17</v>
      </c>
      <c r="Q421">
        <v>21</v>
      </c>
      <c r="R421" s="54">
        <f t="shared" si="42"/>
        <v>103.86685270081723</v>
      </c>
      <c r="S421" s="54">
        <f t="shared" si="41"/>
        <v>0.3598990045073362</v>
      </c>
      <c r="T421" s="54">
        <f t="shared" si="43"/>
        <v>2.3890476190476191</v>
      </c>
      <c r="U421">
        <v>0.34989999999999999</v>
      </c>
      <c r="V421">
        <v>0.27160000000000001</v>
      </c>
      <c r="W421">
        <v>0.1799</v>
      </c>
      <c r="X421" s="54">
        <f t="shared" si="39"/>
        <v>1.2882916053019144</v>
      </c>
      <c r="Y421">
        <v>51.414689911403265</v>
      </c>
      <c r="Z421">
        <v>554</v>
      </c>
      <c r="AA421">
        <v>1317</v>
      </c>
      <c r="AB421">
        <v>0.42065299924069854</v>
      </c>
    </row>
    <row r="422" spans="1:28" hidden="1" x14ac:dyDescent="0.25">
      <c r="A422" t="s">
        <v>55</v>
      </c>
      <c r="B422">
        <v>141353</v>
      </c>
      <c r="C422" s="54" t="s">
        <v>63</v>
      </c>
      <c r="D422" t="s">
        <v>410</v>
      </c>
      <c r="E422" t="s">
        <v>29</v>
      </c>
      <c r="F422">
        <v>2</v>
      </c>
      <c r="G422">
        <v>358</v>
      </c>
      <c r="H422">
        <v>360</v>
      </c>
      <c r="I422">
        <v>358</v>
      </c>
      <c r="J422">
        <v>360</v>
      </c>
      <c r="K422">
        <v>344</v>
      </c>
      <c r="L422" s="54">
        <f t="shared" si="40"/>
        <v>356</v>
      </c>
      <c r="M422">
        <v>0.64339999999999997</v>
      </c>
      <c r="N422">
        <v>1.41E-2</v>
      </c>
      <c r="O422">
        <v>10</v>
      </c>
      <c r="P422">
        <v>42.67</v>
      </c>
      <c r="Q422">
        <v>17</v>
      </c>
      <c r="R422" s="54">
        <f t="shared" si="42"/>
        <v>150.78509491445979</v>
      </c>
      <c r="S422" s="54">
        <f t="shared" si="41"/>
        <v>0.42355363740016794</v>
      </c>
      <c r="T422" s="54">
        <f t="shared" si="43"/>
        <v>2.5100000000000002</v>
      </c>
      <c r="U422">
        <v>0.95150000000000001</v>
      </c>
      <c r="V422">
        <v>0.81530000000000002</v>
      </c>
      <c r="W422">
        <v>0.46820000000000001</v>
      </c>
      <c r="X422" s="54">
        <f t="shared" si="39"/>
        <v>1.167055071752729</v>
      </c>
      <c r="Y422">
        <v>49.206516027325279</v>
      </c>
      <c r="Z422">
        <v>554</v>
      </c>
      <c r="AA422">
        <v>1317</v>
      </c>
      <c r="AB422">
        <v>0.42065299924069854</v>
      </c>
    </row>
    <row r="423" spans="1:28" hidden="1" x14ac:dyDescent="0.25">
      <c r="A423" t="s">
        <v>55</v>
      </c>
      <c r="B423">
        <v>141353</v>
      </c>
      <c r="C423" s="54" t="s">
        <v>63</v>
      </c>
      <c r="D423" t="s">
        <v>410</v>
      </c>
      <c r="E423" t="s">
        <v>29</v>
      </c>
      <c r="F423">
        <v>3</v>
      </c>
      <c r="G423">
        <v>316</v>
      </c>
      <c r="H423">
        <v>313</v>
      </c>
      <c r="I423">
        <v>364</v>
      </c>
      <c r="J423">
        <v>299</v>
      </c>
      <c r="K423">
        <v>311</v>
      </c>
      <c r="L423" s="54">
        <f t="shared" si="40"/>
        <v>320.60000000000002</v>
      </c>
      <c r="M423">
        <v>0.52929999999999999</v>
      </c>
      <c r="N423">
        <v>7.4000000000000003E-3</v>
      </c>
      <c r="O423">
        <v>10</v>
      </c>
      <c r="P423">
        <v>44.17</v>
      </c>
      <c r="Q423">
        <v>49</v>
      </c>
      <c r="R423" s="54">
        <f t="shared" si="42"/>
        <v>119.83246547430383</v>
      </c>
      <c r="S423" s="54">
        <f t="shared" si="41"/>
        <v>0.37377562530974368</v>
      </c>
      <c r="T423" s="54">
        <f t="shared" si="43"/>
        <v>0.90142857142857147</v>
      </c>
      <c r="U423">
        <v>1.3431</v>
      </c>
      <c r="V423">
        <v>1.0959000000000001</v>
      </c>
      <c r="W423">
        <v>0.74970000000000003</v>
      </c>
      <c r="X423" s="54">
        <f t="shared" si="39"/>
        <v>1.2255680262797699</v>
      </c>
      <c r="Y423">
        <v>55.818628545901269</v>
      </c>
      <c r="Z423">
        <v>554</v>
      </c>
      <c r="AA423">
        <v>1317</v>
      </c>
      <c r="AB423">
        <v>0.42065299924069854</v>
      </c>
    </row>
    <row r="424" spans="1:28" hidden="1" x14ac:dyDescent="0.25">
      <c r="A424" t="s">
        <v>55</v>
      </c>
      <c r="B424">
        <v>141353</v>
      </c>
      <c r="C424" s="54" t="s">
        <v>63</v>
      </c>
      <c r="D424" t="s">
        <v>410</v>
      </c>
      <c r="E424" t="s">
        <v>29</v>
      </c>
      <c r="F424">
        <v>4</v>
      </c>
      <c r="G424">
        <v>369</v>
      </c>
      <c r="H424">
        <v>348</v>
      </c>
      <c r="I424">
        <v>341</v>
      </c>
      <c r="J424">
        <v>313</v>
      </c>
      <c r="K424">
        <v>319</v>
      </c>
      <c r="L424" s="54">
        <f t="shared" si="40"/>
        <v>338</v>
      </c>
      <c r="M424">
        <v>0.45140000000000002</v>
      </c>
      <c r="N424">
        <v>5.3E-3</v>
      </c>
      <c r="O424">
        <v>10</v>
      </c>
      <c r="P424">
        <v>43.36</v>
      </c>
      <c r="Q424">
        <v>23</v>
      </c>
      <c r="R424" s="54">
        <f t="shared" si="42"/>
        <v>104.10516605166053</v>
      </c>
      <c r="S424" s="54">
        <f t="shared" si="41"/>
        <v>0.3080034498569838</v>
      </c>
      <c r="T424" s="54">
        <f t="shared" si="43"/>
        <v>1.8852173913043477</v>
      </c>
      <c r="U424">
        <v>0.55559999999999998</v>
      </c>
      <c r="V424">
        <v>0.42659999999999998</v>
      </c>
      <c r="W424">
        <v>0.25740000000000002</v>
      </c>
      <c r="X424" s="54">
        <f t="shared" si="39"/>
        <v>1.3023909985935302</v>
      </c>
      <c r="Y424">
        <v>46.328293736501088</v>
      </c>
      <c r="Z424">
        <v>554</v>
      </c>
      <c r="AA424">
        <v>1317</v>
      </c>
      <c r="AB424">
        <v>0.42065299924069854</v>
      </c>
    </row>
    <row r="425" spans="1:28" hidden="1" x14ac:dyDescent="0.25">
      <c r="A425" t="s">
        <v>55</v>
      </c>
      <c r="B425">
        <v>141364</v>
      </c>
      <c r="C425" t="s">
        <v>63</v>
      </c>
      <c r="D425" t="s">
        <v>410</v>
      </c>
      <c r="E425" t="s">
        <v>29</v>
      </c>
      <c r="F425">
        <v>1</v>
      </c>
      <c r="G425">
        <v>421</v>
      </c>
      <c r="H425">
        <v>407</v>
      </c>
      <c r="I425">
        <v>430</v>
      </c>
      <c r="J425">
        <v>431</v>
      </c>
      <c r="K425">
        <v>328</v>
      </c>
      <c r="L425" s="54">
        <f t="shared" si="40"/>
        <v>403.4</v>
      </c>
      <c r="M425">
        <v>0.91210000000000002</v>
      </c>
      <c r="N425">
        <v>6.1000000000000004E-3</v>
      </c>
      <c r="O425">
        <v>10</v>
      </c>
      <c r="P425">
        <v>46</v>
      </c>
      <c r="Q425">
        <v>53</v>
      </c>
      <c r="R425" s="54">
        <f t="shared" si="42"/>
        <v>198.28260869565219</v>
      </c>
      <c r="S425" s="54">
        <f t="shared" si="41"/>
        <v>0.49152852924058554</v>
      </c>
      <c r="T425" s="54">
        <f t="shared" si="43"/>
        <v>0.86792452830188682</v>
      </c>
      <c r="U425">
        <v>0.83169999999999999</v>
      </c>
      <c r="V425">
        <v>0.64</v>
      </c>
      <c r="W425">
        <v>0.54449999999999998</v>
      </c>
      <c r="X425" s="54">
        <f t="shared" si="39"/>
        <v>1.29953125</v>
      </c>
      <c r="Y425">
        <v>65.468317903090053</v>
      </c>
      <c r="Z425">
        <v>549</v>
      </c>
      <c r="AA425">
        <v>1320</v>
      </c>
      <c r="AB425">
        <v>0.41590909090909089</v>
      </c>
    </row>
    <row r="426" spans="1:28" hidden="1" x14ac:dyDescent="0.25">
      <c r="A426" t="s">
        <v>55</v>
      </c>
      <c r="B426">
        <v>141364</v>
      </c>
      <c r="C426" t="s">
        <v>63</v>
      </c>
      <c r="D426" t="s">
        <v>410</v>
      </c>
      <c r="E426" t="s">
        <v>29</v>
      </c>
      <c r="F426">
        <v>2</v>
      </c>
      <c r="G426">
        <v>328</v>
      </c>
      <c r="H426">
        <v>324</v>
      </c>
      <c r="I426">
        <v>468</v>
      </c>
      <c r="J426">
        <v>341</v>
      </c>
      <c r="K426">
        <v>433</v>
      </c>
      <c r="L426" s="54">
        <f t="shared" si="40"/>
        <v>378.8</v>
      </c>
      <c r="M426">
        <v>0.93959999999999999</v>
      </c>
      <c r="N426">
        <v>6.1999999999999998E-3</v>
      </c>
      <c r="O426">
        <v>10</v>
      </c>
      <c r="P426">
        <v>52.56</v>
      </c>
      <c r="Q426">
        <v>43</v>
      </c>
      <c r="R426" s="54">
        <f t="shared" si="42"/>
        <v>178.76712328767121</v>
      </c>
      <c r="S426" s="54">
        <f t="shared" si="41"/>
        <v>0.47193010371613309</v>
      </c>
      <c r="T426" s="54">
        <f t="shared" si="43"/>
        <v>1.2223255813953489</v>
      </c>
      <c r="U426">
        <v>0.93710000000000004</v>
      </c>
      <c r="V426">
        <v>0.75549999999999995</v>
      </c>
      <c r="W426">
        <v>0.55020000000000002</v>
      </c>
      <c r="X426" s="54">
        <f t="shared" si="39"/>
        <v>1.2403706154864329</v>
      </c>
      <c r="Y426">
        <v>58.71305090171807</v>
      </c>
      <c r="Z426">
        <v>549</v>
      </c>
      <c r="AA426">
        <v>1320</v>
      </c>
      <c r="AB426">
        <v>0.41590909090909089</v>
      </c>
    </row>
    <row r="427" spans="1:28" hidden="1" x14ac:dyDescent="0.25">
      <c r="A427" t="s">
        <v>55</v>
      </c>
      <c r="B427">
        <v>141364</v>
      </c>
      <c r="C427" t="s">
        <v>63</v>
      </c>
      <c r="D427" t="s">
        <v>410</v>
      </c>
      <c r="E427" t="s">
        <v>29</v>
      </c>
      <c r="F427">
        <v>3</v>
      </c>
      <c r="G427">
        <v>251</v>
      </c>
      <c r="H427">
        <v>312</v>
      </c>
      <c r="I427">
        <v>322</v>
      </c>
      <c r="J427">
        <v>343</v>
      </c>
      <c r="K427">
        <v>234</v>
      </c>
      <c r="L427" s="54">
        <f t="shared" si="40"/>
        <v>292.39999999999998</v>
      </c>
      <c r="M427">
        <v>0.67600000000000005</v>
      </c>
      <c r="N427">
        <v>4.0000000000000001E-3</v>
      </c>
      <c r="O427">
        <v>10</v>
      </c>
      <c r="P427">
        <v>48.67</v>
      </c>
      <c r="Q427">
        <v>45</v>
      </c>
      <c r="R427" s="54">
        <f t="shared" si="42"/>
        <v>138.89459626053011</v>
      </c>
      <c r="S427" s="54">
        <f t="shared" si="41"/>
        <v>0.4750157190852603</v>
      </c>
      <c r="T427" s="54">
        <f t="shared" si="43"/>
        <v>1.0815555555555556</v>
      </c>
      <c r="U427">
        <v>0.60850000000000004</v>
      </c>
      <c r="V427">
        <v>0.45300000000000001</v>
      </c>
      <c r="W427">
        <v>0.35439999999999999</v>
      </c>
      <c r="X427" s="54">
        <f t="shared" si="39"/>
        <v>1.3432671081677705</v>
      </c>
      <c r="Y427">
        <v>58.241577649958906</v>
      </c>
      <c r="Z427">
        <v>549</v>
      </c>
      <c r="AA427">
        <v>1320</v>
      </c>
      <c r="AB427">
        <v>0.41590909090909089</v>
      </c>
    </row>
    <row r="428" spans="1:28" hidden="1" x14ac:dyDescent="0.25">
      <c r="A428" t="s">
        <v>55</v>
      </c>
      <c r="B428">
        <v>141364</v>
      </c>
      <c r="C428" t="s">
        <v>63</v>
      </c>
      <c r="D428" t="s">
        <v>410</v>
      </c>
      <c r="E428" t="s">
        <v>29</v>
      </c>
      <c r="F428">
        <v>4</v>
      </c>
      <c r="G428">
        <v>344</v>
      </c>
      <c r="H428">
        <v>349</v>
      </c>
      <c r="I428">
        <v>278</v>
      </c>
      <c r="J428">
        <v>292</v>
      </c>
      <c r="K428">
        <v>304</v>
      </c>
      <c r="L428" s="54">
        <f t="shared" si="40"/>
        <v>313.39999999999998</v>
      </c>
      <c r="M428">
        <v>0.74280000000000002</v>
      </c>
      <c r="N428">
        <v>7.7000000000000002E-3</v>
      </c>
      <c r="O428">
        <v>10</v>
      </c>
      <c r="P428">
        <v>45.21</v>
      </c>
      <c r="Q428">
        <v>49</v>
      </c>
      <c r="R428" s="54">
        <f t="shared" si="42"/>
        <v>164.29993364299935</v>
      </c>
      <c r="S428" s="54">
        <f t="shared" si="41"/>
        <v>0.52424994780791112</v>
      </c>
      <c r="T428" s="54">
        <f t="shared" si="43"/>
        <v>0.92265306122448987</v>
      </c>
      <c r="U428">
        <v>1.073</v>
      </c>
      <c r="V428">
        <v>0.84360000000000002</v>
      </c>
      <c r="W428">
        <v>0.65959999999999996</v>
      </c>
      <c r="X428" s="54">
        <f t="shared" si="39"/>
        <v>1.2719298245614035</v>
      </c>
      <c r="Y428">
        <v>61.472506989748368</v>
      </c>
      <c r="Z428">
        <v>549</v>
      </c>
      <c r="AA428">
        <v>1320</v>
      </c>
      <c r="AB428">
        <v>0.41590909090909089</v>
      </c>
    </row>
    <row r="429" spans="1:28" hidden="1" x14ac:dyDescent="0.25">
      <c r="A429" t="s">
        <v>55</v>
      </c>
      <c r="B429">
        <v>141372</v>
      </c>
      <c r="C429" t="s">
        <v>63</v>
      </c>
      <c r="D429" t="s">
        <v>410</v>
      </c>
      <c r="E429" t="s">
        <v>29</v>
      </c>
      <c r="F429">
        <v>1</v>
      </c>
      <c r="G429">
        <v>323</v>
      </c>
      <c r="H429">
        <v>356</v>
      </c>
      <c r="I429">
        <v>370</v>
      </c>
      <c r="J429">
        <v>343</v>
      </c>
      <c r="K429">
        <v>442</v>
      </c>
      <c r="L429" s="54">
        <f t="shared" si="40"/>
        <v>366.8</v>
      </c>
      <c r="M429">
        <v>0.74139999999999995</v>
      </c>
      <c r="P429">
        <v>53.68</v>
      </c>
      <c r="Q429">
        <v>59</v>
      </c>
      <c r="R429" s="54">
        <f t="shared" si="42"/>
        <v>138.11475409836063</v>
      </c>
      <c r="S429" s="54">
        <f t="shared" si="41"/>
        <v>0.37653967856695919</v>
      </c>
      <c r="T429" s="54">
        <f t="shared" si="43"/>
        <v>0.90983050847457625</v>
      </c>
      <c r="U429">
        <v>1.1598999999999999</v>
      </c>
      <c r="V429">
        <v>1.0111000000000001</v>
      </c>
      <c r="W429">
        <v>0.68</v>
      </c>
      <c r="X429" s="54">
        <f t="shared" si="39"/>
        <v>1.1471664523785974</v>
      </c>
      <c r="Y429">
        <v>58.625743598586091</v>
      </c>
      <c r="Z429">
        <v>541</v>
      </c>
      <c r="AA429">
        <v>1334</v>
      </c>
      <c r="AB429">
        <v>0.40554722638680657</v>
      </c>
    </row>
    <row r="430" spans="1:28" hidden="1" x14ac:dyDescent="0.25">
      <c r="A430" t="s">
        <v>55</v>
      </c>
      <c r="B430">
        <v>141372</v>
      </c>
      <c r="C430" t="s">
        <v>63</v>
      </c>
      <c r="D430" t="s">
        <v>410</v>
      </c>
      <c r="E430" t="s">
        <v>29</v>
      </c>
      <c r="F430">
        <v>2</v>
      </c>
      <c r="G430">
        <v>406</v>
      </c>
      <c r="H430">
        <v>406</v>
      </c>
      <c r="I430">
        <v>356</v>
      </c>
      <c r="J430">
        <v>476</v>
      </c>
      <c r="K430">
        <v>388</v>
      </c>
      <c r="L430" s="54">
        <f t="shared" si="40"/>
        <v>406.4</v>
      </c>
      <c r="M430">
        <v>1.0528</v>
      </c>
      <c r="P430">
        <v>64.3</v>
      </c>
      <c r="Q430">
        <v>47</v>
      </c>
      <c r="R430" s="54">
        <f t="shared" si="42"/>
        <v>163.73250388802487</v>
      </c>
      <c r="S430" s="54">
        <f t="shared" si="41"/>
        <v>0.4028850981496675</v>
      </c>
      <c r="T430" s="54">
        <f t="shared" si="43"/>
        <v>1.3680851063829786</v>
      </c>
      <c r="U430">
        <v>0.81789999999999996</v>
      </c>
      <c r="V430">
        <v>0.70450000000000002</v>
      </c>
      <c r="W430">
        <v>0.46789999999999998</v>
      </c>
      <c r="X430" s="54">
        <f t="shared" si="39"/>
        <v>1.1609652235628105</v>
      </c>
      <c r="Y430">
        <v>57.207482577332193</v>
      </c>
      <c r="Z430">
        <v>541</v>
      </c>
      <c r="AA430">
        <v>1334</v>
      </c>
      <c r="AB430">
        <v>0.40554722638680657</v>
      </c>
    </row>
    <row r="431" spans="1:28" hidden="1" x14ac:dyDescent="0.25">
      <c r="A431" t="s">
        <v>55</v>
      </c>
      <c r="B431">
        <v>141372</v>
      </c>
      <c r="C431" t="s">
        <v>63</v>
      </c>
      <c r="D431" t="s">
        <v>410</v>
      </c>
      <c r="E431" t="s">
        <v>29</v>
      </c>
      <c r="F431">
        <v>3</v>
      </c>
      <c r="G431">
        <v>340</v>
      </c>
      <c r="H431">
        <v>305</v>
      </c>
      <c r="I431">
        <v>328</v>
      </c>
      <c r="J431">
        <v>333</v>
      </c>
      <c r="K431">
        <v>328</v>
      </c>
      <c r="L431" s="54">
        <f t="shared" si="40"/>
        <v>326.8</v>
      </c>
      <c r="M431">
        <v>0.62980000000000003</v>
      </c>
      <c r="P431">
        <v>40.71</v>
      </c>
      <c r="Q431">
        <v>47</v>
      </c>
      <c r="R431" s="54">
        <f t="shared" si="42"/>
        <v>154.70400393023829</v>
      </c>
      <c r="S431" s="54">
        <f t="shared" si="41"/>
        <v>0.47339046490280989</v>
      </c>
      <c r="T431" s="54">
        <f t="shared" si="43"/>
        <v>0.86617021276595751</v>
      </c>
      <c r="U431">
        <v>0.5585</v>
      </c>
      <c r="V431">
        <v>0.45650000000000002</v>
      </c>
      <c r="W431">
        <v>0.3</v>
      </c>
      <c r="X431" s="54">
        <f t="shared" si="39"/>
        <v>1.2234392113910186</v>
      </c>
      <c r="Y431">
        <v>53.715308863025953</v>
      </c>
      <c r="Z431">
        <v>541</v>
      </c>
      <c r="AA431">
        <v>1334</v>
      </c>
      <c r="AB431">
        <v>0.40554722638680657</v>
      </c>
    </row>
    <row r="432" spans="1:28" hidden="1" x14ac:dyDescent="0.25">
      <c r="A432" t="s">
        <v>55</v>
      </c>
      <c r="B432">
        <v>141372</v>
      </c>
      <c r="C432" t="s">
        <v>63</v>
      </c>
      <c r="D432" t="s">
        <v>410</v>
      </c>
      <c r="E432" t="s">
        <v>29</v>
      </c>
      <c r="F432">
        <v>4</v>
      </c>
      <c r="G432">
        <v>385</v>
      </c>
      <c r="H432">
        <v>344</v>
      </c>
      <c r="I432">
        <v>328</v>
      </c>
      <c r="J432">
        <v>404</v>
      </c>
      <c r="K432">
        <v>395</v>
      </c>
      <c r="L432" s="54">
        <f t="shared" si="40"/>
        <v>371.2</v>
      </c>
      <c r="M432">
        <v>1.2118</v>
      </c>
      <c r="P432">
        <v>72.930000000000007</v>
      </c>
      <c r="Q432">
        <v>68</v>
      </c>
      <c r="R432" s="54">
        <f t="shared" si="42"/>
        <v>166.15933086521321</v>
      </c>
      <c r="S432" s="54">
        <f t="shared" si="41"/>
        <v>0.44762750771878557</v>
      </c>
      <c r="T432" s="54">
        <f t="shared" si="43"/>
        <v>1.0725</v>
      </c>
      <c r="U432">
        <v>1.133</v>
      </c>
      <c r="V432">
        <v>0.96970000000000001</v>
      </c>
      <c r="W432">
        <v>0.67090000000000005</v>
      </c>
      <c r="X432" s="54">
        <f t="shared" si="39"/>
        <v>1.1684025987418789</v>
      </c>
      <c r="Y432">
        <v>59.21447484554281</v>
      </c>
      <c r="Z432">
        <v>541</v>
      </c>
      <c r="AA432">
        <v>1334</v>
      </c>
      <c r="AB432">
        <v>0.40554722638680657</v>
      </c>
    </row>
    <row r="433" spans="1:28" hidden="1" x14ac:dyDescent="0.25">
      <c r="A433" t="s">
        <v>69</v>
      </c>
      <c r="B433">
        <v>320580</v>
      </c>
      <c r="C433" t="s">
        <v>115</v>
      </c>
      <c r="D433" t="s">
        <v>116</v>
      </c>
      <c r="F433">
        <v>1</v>
      </c>
      <c r="G433">
        <v>90</v>
      </c>
      <c r="H433">
        <v>98</v>
      </c>
      <c r="I433">
        <v>109</v>
      </c>
      <c r="J433">
        <v>99</v>
      </c>
      <c r="K433">
        <v>96</v>
      </c>
      <c r="L433" s="54">
        <f t="shared" si="40"/>
        <v>98.4</v>
      </c>
      <c r="M433">
        <v>0.1091</v>
      </c>
      <c r="N433">
        <v>5.1999999999999998E-3</v>
      </c>
      <c r="O433">
        <v>10</v>
      </c>
      <c r="P433">
        <v>19.079999999999998</v>
      </c>
      <c r="Q433">
        <v>21</v>
      </c>
      <c r="R433" s="54">
        <f t="shared" si="42"/>
        <v>57.180293501048226</v>
      </c>
      <c r="S433" s="54">
        <f t="shared" si="41"/>
        <v>0.58110054370983966</v>
      </c>
      <c r="T433" s="54">
        <f t="shared" si="43"/>
        <v>0.90857142857142847</v>
      </c>
      <c r="U433">
        <v>0.1226</v>
      </c>
      <c r="V433">
        <v>0.15859999999999999</v>
      </c>
      <c r="W433">
        <v>6.0999999999999999E-2</v>
      </c>
      <c r="X433" s="54">
        <f t="shared" si="39"/>
        <v>0.77301387137452715</v>
      </c>
      <c r="Y433">
        <v>49.755301794453501</v>
      </c>
      <c r="Z433">
        <v>1470</v>
      </c>
      <c r="AA433">
        <v>992</v>
      </c>
      <c r="AB433">
        <v>1.4818548387096775</v>
      </c>
    </row>
    <row r="434" spans="1:28" hidden="1" x14ac:dyDescent="0.25">
      <c r="A434" t="s">
        <v>69</v>
      </c>
      <c r="B434">
        <v>320580</v>
      </c>
      <c r="C434" t="s">
        <v>115</v>
      </c>
      <c r="D434" t="s">
        <v>116</v>
      </c>
      <c r="F434">
        <v>2</v>
      </c>
      <c r="G434">
        <v>105</v>
      </c>
      <c r="H434">
        <v>87</v>
      </c>
      <c r="I434">
        <v>103</v>
      </c>
      <c r="J434">
        <v>86</v>
      </c>
      <c r="K434">
        <v>100</v>
      </c>
      <c r="L434" s="54">
        <f t="shared" si="40"/>
        <v>96.2</v>
      </c>
      <c r="M434">
        <v>0.17100000000000001</v>
      </c>
      <c r="N434">
        <v>4.8999999999999998E-3</v>
      </c>
      <c r="O434">
        <v>10</v>
      </c>
      <c r="P434">
        <v>28.09</v>
      </c>
      <c r="Q434">
        <v>20</v>
      </c>
      <c r="R434" s="54">
        <f t="shared" si="42"/>
        <v>60.87575649697402</v>
      </c>
      <c r="S434" s="54">
        <f t="shared" si="41"/>
        <v>0.63280412159016652</v>
      </c>
      <c r="T434" s="54">
        <f t="shared" si="43"/>
        <v>1.4045000000000001</v>
      </c>
      <c r="U434">
        <v>9.98E-2</v>
      </c>
      <c r="V434">
        <v>0.14630000000000001</v>
      </c>
      <c r="W434">
        <v>5.3900000000000003E-2</v>
      </c>
      <c r="X434" s="54">
        <f t="shared" si="39"/>
        <v>0.68215994531783997</v>
      </c>
      <c r="Y434">
        <v>54.008016032064134</v>
      </c>
      <c r="Z434">
        <v>1470</v>
      </c>
      <c r="AA434">
        <v>992</v>
      </c>
      <c r="AB434">
        <v>1.4818548387096775</v>
      </c>
    </row>
    <row r="435" spans="1:28" hidden="1" x14ac:dyDescent="0.25">
      <c r="A435" t="s">
        <v>69</v>
      </c>
      <c r="B435">
        <v>320580</v>
      </c>
      <c r="C435" t="s">
        <v>115</v>
      </c>
      <c r="D435" t="s">
        <v>116</v>
      </c>
      <c r="F435">
        <v>3</v>
      </c>
      <c r="G435">
        <v>94</v>
      </c>
      <c r="H435">
        <v>95</v>
      </c>
      <c r="I435">
        <v>94</v>
      </c>
      <c r="J435">
        <v>130</v>
      </c>
      <c r="K435">
        <v>85</v>
      </c>
      <c r="L435" s="54">
        <f t="shared" si="40"/>
        <v>99.6</v>
      </c>
      <c r="M435">
        <v>0.16750000000000001</v>
      </c>
      <c r="N435">
        <v>3.5000000000000001E-3</v>
      </c>
      <c r="O435">
        <v>10</v>
      </c>
      <c r="P435">
        <v>32.9</v>
      </c>
      <c r="Q435">
        <v>27</v>
      </c>
      <c r="R435" s="54">
        <f t="shared" si="42"/>
        <v>50.911854103343465</v>
      </c>
      <c r="S435" s="54">
        <f t="shared" si="41"/>
        <v>0.51116319380866937</v>
      </c>
      <c r="T435" s="54">
        <f t="shared" si="43"/>
        <v>1.2185185185185186</v>
      </c>
      <c r="U435">
        <v>0.19600000000000001</v>
      </c>
      <c r="V435">
        <v>0.2424</v>
      </c>
      <c r="W435">
        <v>0.10050000000000001</v>
      </c>
      <c r="X435" s="54">
        <f t="shared" si="39"/>
        <v>0.8085808580858086</v>
      </c>
      <c r="Y435">
        <v>51.275510204081634</v>
      </c>
      <c r="Z435">
        <v>1470</v>
      </c>
      <c r="AA435">
        <v>992</v>
      </c>
      <c r="AB435">
        <v>1.4818548387096775</v>
      </c>
    </row>
    <row r="436" spans="1:28" hidden="1" x14ac:dyDescent="0.25">
      <c r="A436" t="s">
        <v>69</v>
      </c>
      <c r="B436">
        <v>320580</v>
      </c>
      <c r="C436" t="s">
        <v>115</v>
      </c>
      <c r="D436" t="s">
        <v>116</v>
      </c>
      <c r="F436">
        <v>4</v>
      </c>
      <c r="G436">
        <v>86</v>
      </c>
      <c r="H436">
        <v>84</v>
      </c>
      <c r="I436">
        <v>86</v>
      </c>
      <c r="J436">
        <v>112</v>
      </c>
      <c r="K436">
        <v>121</v>
      </c>
      <c r="L436" s="54">
        <f t="shared" si="40"/>
        <v>97.8</v>
      </c>
      <c r="M436">
        <v>0.14130000000000001</v>
      </c>
      <c r="N436">
        <v>4.7000000000000002E-3</v>
      </c>
      <c r="O436">
        <v>10</v>
      </c>
      <c r="P436">
        <v>24.1</v>
      </c>
      <c r="Q436">
        <v>17</v>
      </c>
      <c r="R436" s="54">
        <f t="shared" si="42"/>
        <v>58.630705394190869</v>
      </c>
      <c r="S436" s="54">
        <f t="shared" si="41"/>
        <v>0.59949596517577575</v>
      </c>
      <c r="T436" s="54">
        <f t="shared" si="43"/>
        <v>1.4176470588235295</v>
      </c>
      <c r="U436">
        <v>0.11559999999999999</v>
      </c>
      <c r="V436">
        <v>0.1595</v>
      </c>
      <c r="W436">
        <v>6.25E-2</v>
      </c>
      <c r="X436" s="54">
        <f t="shared" si="39"/>
        <v>0.72476489028213165</v>
      </c>
      <c r="Y436">
        <v>54.065743944636679</v>
      </c>
      <c r="Z436">
        <v>1470</v>
      </c>
      <c r="AA436">
        <v>992</v>
      </c>
      <c r="AB436">
        <v>1.4818548387096775</v>
      </c>
    </row>
    <row r="437" spans="1:28" hidden="1" x14ac:dyDescent="0.25">
      <c r="A437" t="s">
        <v>26</v>
      </c>
      <c r="B437">
        <v>110397</v>
      </c>
      <c r="C437" t="s">
        <v>47</v>
      </c>
      <c r="D437" t="s">
        <v>48</v>
      </c>
      <c r="F437">
        <v>1</v>
      </c>
      <c r="G437">
        <v>294</v>
      </c>
      <c r="H437">
        <v>323</v>
      </c>
      <c r="I437">
        <v>285</v>
      </c>
      <c r="J437">
        <v>288</v>
      </c>
      <c r="K437">
        <v>328</v>
      </c>
      <c r="L437" s="54">
        <f t="shared" si="40"/>
        <v>303.60000000000002</v>
      </c>
      <c r="M437">
        <v>0.31290000000000001</v>
      </c>
      <c r="P437">
        <v>29.4</v>
      </c>
      <c r="Q437">
        <v>29</v>
      </c>
      <c r="R437" s="54">
        <f t="shared" si="42"/>
        <v>106.42857142857143</v>
      </c>
      <c r="S437" s="54">
        <f t="shared" si="41"/>
        <v>0.35055524185958964</v>
      </c>
      <c r="T437" s="54">
        <f t="shared" si="43"/>
        <v>1.0137931034482759</v>
      </c>
      <c r="U437">
        <v>0.40629999999999999</v>
      </c>
      <c r="V437">
        <v>0.3271</v>
      </c>
      <c r="W437">
        <v>0.1668</v>
      </c>
      <c r="X437" s="54">
        <f t="shared" si="39"/>
        <v>1.2421277896667686</v>
      </c>
      <c r="Y437">
        <v>41.053408811223235</v>
      </c>
      <c r="Z437">
        <v>727</v>
      </c>
      <c r="AA437">
        <v>1061</v>
      </c>
      <c r="AB437">
        <v>0.68520263901979261</v>
      </c>
    </row>
    <row r="438" spans="1:28" hidden="1" x14ac:dyDescent="0.25">
      <c r="A438" t="s">
        <v>26</v>
      </c>
      <c r="B438">
        <v>110397</v>
      </c>
      <c r="C438" t="s">
        <v>47</v>
      </c>
      <c r="D438" t="s">
        <v>48</v>
      </c>
      <c r="F438">
        <v>2</v>
      </c>
      <c r="G438">
        <v>307</v>
      </c>
      <c r="H438">
        <v>315</v>
      </c>
      <c r="I438">
        <v>351</v>
      </c>
      <c r="J438">
        <v>254</v>
      </c>
      <c r="K438">
        <v>300</v>
      </c>
      <c r="L438" s="54">
        <f t="shared" si="40"/>
        <v>305.39999999999998</v>
      </c>
      <c r="M438">
        <v>0.36</v>
      </c>
      <c r="P438">
        <v>33.590000000000003</v>
      </c>
      <c r="Q438">
        <v>40</v>
      </c>
      <c r="R438" s="54">
        <f t="shared" si="42"/>
        <v>107.17475439118783</v>
      </c>
      <c r="S438" s="54">
        <f t="shared" si="41"/>
        <v>0.35093239813748472</v>
      </c>
      <c r="T438" s="54">
        <f t="shared" si="43"/>
        <v>0.83975000000000011</v>
      </c>
      <c r="U438">
        <v>0.34770000000000001</v>
      </c>
      <c r="V438">
        <v>0.28770000000000001</v>
      </c>
      <c r="W438">
        <v>0.14330000000000001</v>
      </c>
      <c r="X438" s="54">
        <f t="shared" si="39"/>
        <v>1.2085505735140771</v>
      </c>
      <c r="Y438">
        <v>41.213689962611447</v>
      </c>
      <c r="Z438">
        <v>727</v>
      </c>
      <c r="AA438">
        <v>1061</v>
      </c>
      <c r="AB438">
        <v>0.68520263901979261</v>
      </c>
    </row>
    <row r="439" spans="1:28" hidden="1" x14ac:dyDescent="0.25">
      <c r="A439" t="s">
        <v>26</v>
      </c>
      <c r="B439">
        <v>110397</v>
      </c>
      <c r="C439" t="s">
        <v>47</v>
      </c>
      <c r="D439" t="s">
        <v>48</v>
      </c>
      <c r="F439">
        <v>3</v>
      </c>
      <c r="G439">
        <v>291</v>
      </c>
      <c r="H439">
        <v>312</v>
      </c>
      <c r="I439">
        <v>199</v>
      </c>
      <c r="J439">
        <v>346</v>
      </c>
      <c r="K439">
        <v>209</v>
      </c>
      <c r="L439" s="54">
        <f t="shared" si="40"/>
        <v>271.39999999999998</v>
      </c>
      <c r="M439">
        <v>0.6794</v>
      </c>
      <c r="P439">
        <v>71.900000000000006</v>
      </c>
      <c r="Q439">
        <v>80</v>
      </c>
      <c r="R439" s="54">
        <f t="shared" si="42"/>
        <v>94.492350486787203</v>
      </c>
      <c r="S439" s="54">
        <f t="shared" si="41"/>
        <v>0.34816636141041712</v>
      </c>
      <c r="T439" s="54">
        <f t="shared" si="43"/>
        <v>0.89875000000000005</v>
      </c>
      <c r="U439">
        <v>0.46050000000000002</v>
      </c>
      <c r="V439">
        <v>0.371</v>
      </c>
      <c r="W439">
        <v>0.20810000000000001</v>
      </c>
      <c r="X439" s="54">
        <f t="shared" si="39"/>
        <v>1.2412398921832886</v>
      </c>
      <c r="Y439">
        <v>45.190010857763305</v>
      </c>
      <c r="Z439">
        <v>727</v>
      </c>
      <c r="AA439">
        <v>1061</v>
      </c>
      <c r="AB439">
        <v>0.68520263901979261</v>
      </c>
    </row>
    <row r="440" spans="1:28" hidden="1" x14ac:dyDescent="0.25">
      <c r="A440" t="s">
        <v>26</v>
      </c>
      <c r="B440">
        <v>110397</v>
      </c>
      <c r="C440" t="s">
        <v>47</v>
      </c>
      <c r="D440" t="s">
        <v>48</v>
      </c>
      <c r="F440">
        <v>4</v>
      </c>
      <c r="G440">
        <v>264</v>
      </c>
      <c r="H440">
        <v>276</v>
      </c>
      <c r="I440">
        <v>268</v>
      </c>
      <c r="J440">
        <v>261</v>
      </c>
      <c r="K440">
        <v>261</v>
      </c>
      <c r="L440" s="54">
        <f t="shared" si="40"/>
        <v>266</v>
      </c>
      <c r="M440">
        <v>0.26550000000000001</v>
      </c>
      <c r="P440">
        <v>28.8</v>
      </c>
      <c r="Q440">
        <v>26</v>
      </c>
      <c r="R440" s="54">
        <f t="shared" si="42"/>
        <v>92.1875</v>
      </c>
      <c r="S440" s="54">
        <f t="shared" si="41"/>
        <v>0.34656954887218044</v>
      </c>
      <c r="T440" s="54">
        <f t="shared" si="43"/>
        <v>1.1076923076923078</v>
      </c>
      <c r="U440">
        <v>0.41489999999999999</v>
      </c>
      <c r="V440">
        <v>0.34799999999999998</v>
      </c>
      <c r="W440">
        <v>0.17399999999999999</v>
      </c>
      <c r="X440" s="54">
        <f t="shared" si="39"/>
        <v>1.1922413793103448</v>
      </c>
      <c r="Y440">
        <v>41.937816341287053</v>
      </c>
      <c r="Z440">
        <v>727</v>
      </c>
      <c r="AA440">
        <v>1061</v>
      </c>
      <c r="AB440">
        <v>0.68520263901979261</v>
      </c>
    </row>
    <row r="441" spans="1:28" hidden="1" x14ac:dyDescent="0.25">
      <c r="A441" t="s">
        <v>69</v>
      </c>
      <c r="B441">
        <v>272894</v>
      </c>
      <c r="C441" t="s">
        <v>394</v>
      </c>
      <c r="D441" t="s">
        <v>97</v>
      </c>
      <c r="F441">
        <v>1</v>
      </c>
      <c r="G441">
        <v>186</v>
      </c>
      <c r="H441">
        <v>182</v>
      </c>
      <c r="I441">
        <v>168</v>
      </c>
      <c r="J441">
        <v>178</v>
      </c>
      <c r="K441">
        <v>216</v>
      </c>
      <c r="L441" s="54">
        <f t="shared" si="40"/>
        <v>186</v>
      </c>
      <c r="M441">
        <v>0.1215</v>
      </c>
      <c r="P441">
        <v>14.42</v>
      </c>
      <c r="Q441">
        <v>37</v>
      </c>
      <c r="R441" s="54">
        <f t="shared" si="42"/>
        <v>84.257975034674061</v>
      </c>
      <c r="S441" s="54">
        <f t="shared" si="41"/>
        <v>0.45299986577781753</v>
      </c>
      <c r="T441" s="54">
        <f t="shared" si="43"/>
        <v>0.38972972972972975</v>
      </c>
      <c r="U441">
        <v>0.38679999999999998</v>
      </c>
      <c r="V441">
        <v>0.32300000000000001</v>
      </c>
      <c r="W441">
        <v>0.1817</v>
      </c>
      <c r="X441" s="54">
        <f t="shared" si="39"/>
        <v>1.1975232198142414</v>
      </c>
      <c r="Y441">
        <v>46.975180972078597</v>
      </c>
      <c r="Z441">
        <v>1543</v>
      </c>
      <c r="AA441">
        <v>990</v>
      </c>
      <c r="AB441">
        <v>1.5585858585858585</v>
      </c>
    </row>
    <row r="442" spans="1:28" hidden="1" x14ac:dyDescent="0.25">
      <c r="A442" t="s">
        <v>69</v>
      </c>
      <c r="B442">
        <v>272894</v>
      </c>
      <c r="C442" t="s">
        <v>394</v>
      </c>
      <c r="D442" t="s">
        <v>97</v>
      </c>
      <c r="F442">
        <v>2</v>
      </c>
      <c r="G442">
        <v>66</v>
      </c>
      <c r="H442">
        <v>96</v>
      </c>
      <c r="I442">
        <v>95</v>
      </c>
      <c r="J442">
        <v>74</v>
      </c>
      <c r="K442">
        <v>100</v>
      </c>
      <c r="L442" s="54">
        <f t="shared" si="40"/>
        <v>86.2</v>
      </c>
      <c r="M442">
        <v>0.218</v>
      </c>
      <c r="P442">
        <v>26.06</v>
      </c>
      <c r="Q442">
        <v>59</v>
      </c>
      <c r="R442" s="54">
        <f t="shared" si="42"/>
        <v>83.653108211818889</v>
      </c>
      <c r="S442" s="54">
        <f t="shared" si="41"/>
        <v>0.97045369155242323</v>
      </c>
      <c r="T442" s="54">
        <f t="shared" si="43"/>
        <v>0.44169491525423726</v>
      </c>
      <c r="U442">
        <v>0.22339999999999999</v>
      </c>
      <c r="V442">
        <v>0.19839999999999999</v>
      </c>
      <c r="W442">
        <v>0.1013</v>
      </c>
      <c r="X442" s="54">
        <f t="shared" si="39"/>
        <v>1.126008064516129</v>
      </c>
      <c r="Y442">
        <v>45.344673231871084</v>
      </c>
      <c r="Z442">
        <v>1543</v>
      </c>
      <c r="AA442">
        <v>990</v>
      </c>
      <c r="AB442">
        <v>1.5585858585858585</v>
      </c>
    </row>
    <row r="443" spans="1:28" hidden="1" x14ac:dyDescent="0.25">
      <c r="A443" t="s">
        <v>69</v>
      </c>
      <c r="B443">
        <v>272894</v>
      </c>
      <c r="C443" t="s">
        <v>394</v>
      </c>
      <c r="D443" t="s">
        <v>97</v>
      </c>
      <c r="F443">
        <v>3</v>
      </c>
      <c r="G443">
        <v>69</v>
      </c>
      <c r="H443">
        <v>80</v>
      </c>
      <c r="I443">
        <v>95</v>
      </c>
      <c r="J443">
        <v>73</v>
      </c>
      <c r="K443">
        <v>98</v>
      </c>
      <c r="L443" s="54">
        <f t="shared" si="40"/>
        <v>83</v>
      </c>
      <c r="M443">
        <v>0.21279999999999999</v>
      </c>
      <c r="P443">
        <v>33.32</v>
      </c>
      <c r="Q443">
        <v>42</v>
      </c>
      <c r="R443" s="54">
        <f t="shared" si="42"/>
        <v>63.865546218487395</v>
      </c>
      <c r="S443" s="54">
        <f t="shared" si="41"/>
        <v>0.76946441227093243</v>
      </c>
      <c r="T443" s="54">
        <f t="shared" si="43"/>
        <v>0.79333333333333333</v>
      </c>
      <c r="U443">
        <v>0.3664</v>
      </c>
      <c r="V443">
        <v>0.32750000000000001</v>
      </c>
      <c r="W443">
        <v>0.15479999999999999</v>
      </c>
      <c r="X443" s="54">
        <f t="shared" si="39"/>
        <v>1.1187786259541985</v>
      </c>
      <c r="Y443">
        <v>42.248908296943227</v>
      </c>
      <c r="Z443">
        <v>1543</v>
      </c>
      <c r="AA443">
        <v>990</v>
      </c>
      <c r="AB443">
        <v>1.5585858585858585</v>
      </c>
    </row>
    <row r="444" spans="1:28" hidden="1" x14ac:dyDescent="0.25">
      <c r="A444" t="s">
        <v>69</v>
      </c>
      <c r="B444">
        <v>272894</v>
      </c>
      <c r="C444" t="s">
        <v>394</v>
      </c>
      <c r="D444" t="s">
        <v>97</v>
      </c>
      <c r="F444">
        <v>4</v>
      </c>
      <c r="G444">
        <v>106</v>
      </c>
      <c r="H444">
        <v>161</v>
      </c>
      <c r="I444">
        <v>151</v>
      </c>
      <c r="J444">
        <v>154</v>
      </c>
      <c r="K444">
        <v>153</v>
      </c>
      <c r="L444" s="54">
        <f t="shared" si="40"/>
        <v>145</v>
      </c>
      <c r="M444">
        <v>0.27179999999999999</v>
      </c>
      <c r="P444">
        <v>33.5</v>
      </c>
      <c r="Q444">
        <v>81</v>
      </c>
      <c r="R444" s="54">
        <f t="shared" si="42"/>
        <v>81.134328358208947</v>
      </c>
      <c r="S444" s="54">
        <f t="shared" si="41"/>
        <v>0.55954709212557896</v>
      </c>
      <c r="T444" s="54">
        <f t="shared" si="43"/>
        <v>0.41358024691358025</v>
      </c>
      <c r="U444">
        <v>0.32340000000000002</v>
      </c>
      <c r="V444">
        <v>0.28489999999999999</v>
      </c>
      <c r="W444">
        <v>0.15640000000000001</v>
      </c>
      <c r="X444" s="54">
        <f t="shared" si="39"/>
        <v>1.1351351351351353</v>
      </c>
      <c r="Y444">
        <v>48.361162646876934</v>
      </c>
      <c r="Z444">
        <v>1543</v>
      </c>
      <c r="AA444">
        <v>990</v>
      </c>
      <c r="AB444">
        <v>1.5585858585858585</v>
      </c>
    </row>
    <row r="445" spans="1:28" hidden="1" x14ac:dyDescent="0.25">
      <c r="A445" t="s">
        <v>120</v>
      </c>
      <c r="B445">
        <v>410162</v>
      </c>
      <c r="C445" t="s">
        <v>125</v>
      </c>
      <c r="D445" t="s">
        <v>126</v>
      </c>
      <c r="F445">
        <v>1</v>
      </c>
      <c r="G445">
        <v>140</v>
      </c>
      <c r="H445">
        <v>154</v>
      </c>
      <c r="I445">
        <v>125</v>
      </c>
      <c r="J445">
        <v>152</v>
      </c>
      <c r="K445">
        <v>149</v>
      </c>
      <c r="L445" s="54">
        <f t="shared" si="40"/>
        <v>144</v>
      </c>
      <c r="M445">
        <v>0.12509999999999999</v>
      </c>
      <c r="P445">
        <v>16.91</v>
      </c>
      <c r="Q445">
        <v>12</v>
      </c>
      <c r="R445" s="54">
        <f t="shared" si="42"/>
        <v>73.979893554109992</v>
      </c>
      <c r="S445" s="54">
        <f t="shared" si="41"/>
        <v>0.51374926079243055</v>
      </c>
      <c r="T445" s="54">
        <f t="shared" si="43"/>
        <v>1.4091666666666667</v>
      </c>
      <c r="U445">
        <v>0.37930000000000003</v>
      </c>
      <c r="V445">
        <v>0.33529999999999999</v>
      </c>
      <c r="W445">
        <v>0.191</v>
      </c>
      <c r="X445" s="54">
        <f t="shared" si="39"/>
        <v>1.1312257679689832</v>
      </c>
      <c r="Y445">
        <v>50.355918797785392</v>
      </c>
      <c r="Z445">
        <v>664</v>
      </c>
      <c r="AA445">
        <v>1245</v>
      </c>
      <c r="AB445">
        <v>0.53333333333333333</v>
      </c>
    </row>
    <row r="446" spans="1:28" hidden="1" x14ac:dyDescent="0.25">
      <c r="A446" t="s">
        <v>120</v>
      </c>
      <c r="B446">
        <v>410162</v>
      </c>
      <c r="C446" t="s">
        <v>125</v>
      </c>
      <c r="D446" t="s">
        <v>126</v>
      </c>
      <c r="F446">
        <v>2</v>
      </c>
      <c r="G446">
        <v>134</v>
      </c>
      <c r="H446">
        <v>129</v>
      </c>
      <c r="I446">
        <v>119</v>
      </c>
      <c r="J446">
        <v>123</v>
      </c>
      <c r="K446">
        <v>126</v>
      </c>
      <c r="L446" s="54">
        <f t="shared" si="40"/>
        <v>126.2</v>
      </c>
      <c r="M446">
        <v>3.5400000000000001E-2</v>
      </c>
      <c r="P446">
        <v>6.37</v>
      </c>
      <c r="Q446">
        <v>9</v>
      </c>
      <c r="R446" s="54">
        <f t="shared" si="42"/>
        <v>55.57299843014129</v>
      </c>
      <c r="S446" s="54">
        <f t="shared" si="41"/>
        <v>0.44035656442267263</v>
      </c>
      <c r="T446" s="54">
        <f t="shared" si="43"/>
        <v>0.70777777777777784</v>
      </c>
      <c r="U446">
        <v>0.14280000000000001</v>
      </c>
      <c r="V446">
        <v>0.1215</v>
      </c>
      <c r="W446">
        <v>7.8E-2</v>
      </c>
      <c r="X446" s="54">
        <f t="shared" si="39"/>
        <v>1.1753086419753087</v>
      </c>
      <c r="Y446">
        <v>54.621848739495796</v>
      </c>
      <c r="Z446">
        <v>664</v>
      </c>
      <c r="AA446">
        <v>1245</v>
      </c>
      <c r="AB446">
        <v>0.53333333333333333</v>
      </c>
    </row>
    <row r="447" spans="1:28" hidden="1" x14ac:dyDescent="0.25">
      <c r="A447" t="s">
        <v>120</v>
      </c>
      <c r="B447">
        <v>410162</v>
      </c>
      <c r="C447" t="s">
        <v>125</v>
      </c>
      <c r="D447" t="s">
        <v>126</v>
      </c>
      <c r="F447">
        <v>3</v>
      </c>
      <c r="G447">
        <v>119</v>
      </c>
      <c r="H447">
        <v>136</v>
      </c>
      <c r="I447">
        <v>115</v>
      </c>
      <c r="J447">
        <v>112</v>
      </c>
      <c r="K447">
        <v>94</v>
      </c>
      <c r="L447" s="54">
        <f t="shared" si="40"/>
        <v>115.2</v>
      </c>
      <c r="M447">
        <v>4.9700000000000001E-2</v>
      </c>
      <c r="P447">
        <v>11.28</v>
      </c>
      <c r="Q447">
        <v>12</v>
      </c>
      <c r="R447" s="54">
        <f t="shared" si="42"/>
        <v>44.060283687943269</v>
      </c>
      <c r="S447" s="54">
        <f t="shared" si="41"/>
        <v>0.38246774034672976</v>
      </c>
      <c r="T447" s="54">
        <f t="shared" si="43"/>
        <v>0.94</v>
      </c>
      <c r="U447">
        <v>0.13980000000000001</v>
      </c>
      <c r="V447">
        <v>0.11650000000000001</v>
      </c>
      <c r="W447">
        <v>8.1199999999999994E-2</v>
      </c>
      <c r="X447" s="54">
        <f t="shared" si="39"/>
        <v>1.2</v>
      </c>
      <c r="Y447">
        <v>58.082975679542194</v>
      </c>
      <c r="Z447">
        <v>664</v>
      </c>
      <c r="AA447">
        <v>1245</v>
      </c>
      <c r="AB447">
        <v>0.53333333333333333</v>
      </c>
    </row>
    <row r="448" spans="1:28" hidden="1" x14ac:dyDescent="0.25">
      <c r="A448" t="s">
        <v>120</v>
      </c>
      <c r="B448">
        <v>410162</v>
      </c>
      <c r="C448" t="s">
        <v>125</v>
      </c>
      <c r="D448" t="s">
        <v>126</v>
      </c>
      <c r="F448">
        <v>4</v>
      </c>
      <c r="G448">
        <v>118</v>
      </c>
      <c r="H448">
        <v>114</v>
      </c>
      <c r="I448">
        <v>107</v>
      </c>
      <c r="J448">
        <v>148</v>
      </c>
      <c r="K448">
        <v>110</v>
      </c>
      <c r="L448" s="54">
        <f t="shared" si="40"/>
        <v>119.4</v>
      </c>
      <c r="M448">
        <v>5.5E-2</v>
      </c>
      <c r="P448">
        <v>9.76</v>
      </c>
      <c r="Q448">
        <v>17</v>
      </c>
      <c r="R448" s="54">
        <f t="shared" si="42"/>
        <v>56.352459016393446</v>
      </c>
      <c r="S448" s="54">
        <f t="shared" si="41"/>
        <v>0.47196364335337893</v>
      </c>
      <c r="T448" s="54">
        <f t="shared" si="43"/>
        <v>0.57411764705882351</v>
      </c>
      <c r="U448">
        <v>6.8400000000000002E-2</v>
      </c>
      <c r="V448">
        <v>9.0899999999999995E-2</v>
      </c>
      <c r="W448">
        <v>3.1300000000000001E-2</v>
      </c>
      <c r="X448" s="54">
        <f t="shared" si="39"/>
        <v>0.75247524752475259</v>
      </c>
      <c r="Y448">
        <v>45.760233918128655</v>
      </c>
      <c r="Z448">
        <v>664</v>
      </c>
      <c r="AA448">
        <v>1245</v>
      </c>
      <c r="AB448">
        <v>0.53333333333333333</v>
      </c>
    </row>
    <row r="449" spans="1:28" hidden="1" x14ac:dyDescent="0.25">
      <c r="A449" t="s">
        <v>69</v>
      </c>
      <c r="B449">
        <v>272894</v>
      </c>
      <c r="C449" t="s">
        <v>98</v>
      </c>
      <c r="D449" t="s">
        <v>99</v>
      </c>
      <c r="F449">
        <v>1</v>
      </c>
      <c r="G449">
        <v>205</v>
      </c>
      <c r="H449">
        <v>204</v>
      </c>
      <c r="I449">
        <v>224</v>
      </c>
      <c r="J449">
        <v>261</v>
      </c>
      <c r="K449">
        <v>252</v>
      </c>
      <c r="L449" s="54">
        <f t="shared" si="40"/>
        <v>229.2</v>
      </c>
      <c r="M449">
        <v>1.1167</v>
      </c>
      <c r="N449">
        <v>1.38E-2</v>
      </c>
      <c r="P449">
        <v>117.53</v>
      </c>
      <c r="Q449">
        <v>21</v>
      </c>
      <c r="R449" s="54">
        <f t="shared" si="42"/>
        <v>95.014038968773932</v>
      </c>
      <c r="S449" s="54">
        <f t="shared" si="41"/>
        <v>0.41454641783932783</v>
      </c>
      <c r="T449" s="54">
        <f t="shared" si="43"/>
        <v>5.5966666666666667</v>
      </c>
      <c r="U449">
        <v>1.7346999999999999</v>
      </c>
      <c r="V449">
        <v>1.5402</v>
      </c>
      <c r="W449">
        <v>0.73960000000000004</v>
      </c>
      <c r="X449" s="54">
        <f t="shared" si="39"/>
        <v>1.1262823009998701</v>
      </c>
      <c r="Y449">
        <v>42.635614227243906</v>
      </c>
      <c r="Z449">
        <v>1543</v>
      </c>
      <c r="AA449">
        <v>990</v>
      </c>
      <c r="AB449">
        <v>1.5585858585858585</v>
      </c>
    </row>
    <row r="450" spans="1:28" hidden="1" x14ac:dyDescent="0.25">
      <c r="A450" t="s">
        <v>69</v>
      </c>
      <c r="B450">
        <v>272894</v>
      </c>
      <c r="C450" t="s">
        <v>98</v>
      </c>
      <c r="D450" t="s">
        <v>99</v>
      </c>
      <c r="F450">
        <v>2</v>
      </c>
      <c r="G450">
        <v>231</v>
      </c>
      <c r="H450">
        <v>233</v>
      </c>
      <c r="I450">
        <v>241</v>
      </c>
      <c r="J450">
        <v>228</v>
      </c>
      <c r="K450">
        <v>234</v>
      </c>
      <c r="L450" s="54">
        <f t="shared" si="40"/>
        <v>233.4</v>
      </c>
      <c r="M450">
        <v>1.2225999999999999</v>
      </c>
      <c r="N450">
        <v>1.6199999999999999E-2</v>
      </c>
      <c r="P450">
        <v>111.62</v>
      </c>
      <c r="Q450">
        <v>26</v>
      </c>
      <c r="R450" s="54">
        <f t="shared" si="42"/>
        <v>109.53234187421609</v>
      </c>
      <c r="S450" s="54">
        <f t="shared" si="41"/>
        <v>0.46929023939252823</v>
      </c>
      <c r="T450" s="54">
        <f t="shared" si="43"/>
        <v>4.2930769230769235</v>
      </c>
      <c r="U450">
        <v>2.3325999999999998</v>
      </c>
      <c r="V450">
        <v>2.1844000000000001</v>
      </c>
      <c r="W450">
        <v>1.2513000000000001</v>
      </c>
      <c r="X450" s="54">
        <f t="shared" ref="X450:X513" si="44">U450/V450</f>
        <v>1.0678447170847829</v>
      </c>
      <c r="Y450">
        <v>53.64400240075453</v>
      </c>
      <c r="Z450">
        <v>1543</v>
      </c>
      <c r="AA450">
        <v>990</v>
      </c>
      <c r="AB450">
        <v>1.5585858585858585</v>
      </c>
    </row>
    <row r="451" spans="1:28" hidden="1" x14ac:dyDescent="0.25">
      <c r="A451" t="s">
        <v>69</v>
      </c>
      <c r="B451">
        <v>272894</v>
      </c>
      <c r="C451" t="s">
        <v>98</v>
      </c>
      <c r="D451" t="s">
        <v>99</v>
      </c>
      <c r="F451">
        <v>3</v>
      </c>
      <c r="G451">
        <v>191</v>
      </c>
      <c r="H451">
        <v>186</v>
      </c>
      <c r="I451">
        <v>177</v>
      </c>
      <c r="J451">
        <v>222</v>
      </c>
      <c r="K451">
        <v>193</v>
      </c>
      <c r="L451" s="54">
        <f t="shared" si="40"/>
        <v>193.8</v>
      </c>
      <c r="M451">
        <v>0.98480000000000001</v>
      </c>
      <c r="N451">
        <v>1.47E-2</v>
      </c>
      <c r="P451">
        <v>107.48</v>
      </c>
      <c r="Q451">
        <v>23</v>
      </c>
      <c r="R451" s="54">
        <f t="shared" si="42"/>
        <v>91.626349088202446</v>
      </c>
      <c r="S451" s="54">
        <f t="shared" si="41"/>
        <v>0.47278817898969266</v>
      </c>
      <c r="T451" s="54">
        <f t="shared" si="43"/>
        <v>4.6730434782608699</v>
      </c>
      <c r="U451">
        <v>1.7949999999999999</v>
      </c>
      <c r="V451">
        <v>1.6635</v>
      </c>
      <c r="W451">
        <v>0.98499999999999999</v>
      </c>
      <c r="X451" s="54">
        <f t="shared" si="44"/>
        <v>1.0790501953712053</v>
      </c>
      <c r="Y451">
        <v>54.874651810584965</v>
      </c>
      <c r="Z451">
        <v>1543</v>
      </c>
      <c r="AA451">
        <v>990</v>
      </c>
      <c r="AB451">
        <v>1.5585858585858585</v>
      </c>
    </row>
    <row r="452" spans="1:28" hidden="1" x14ac:dyDescent="0.25">
      <c r="A452" t="s">
        <v>69</v>
      </c>
      <c r="B452">
        <v>272894</v>
      </c>
      <c r="C452" t="s">
        <v>98</v>
      </c>
      <c r="D452" t="s">
        <v>99</v>
      </c>
      <c r="F452">
        <v>4</v>
      </c>
      <c r="G452">
        <v>174</v>
      </c>
      <c r="H452">
        <v>191</v>
      </c>
      <c r="I452">
        <v>230</v>
      </c>
      <c r="J452">
        <v>201</v>
      </c>
      <c r="K452">
        <v>186</v>
      </c>
      <c r="L452" s="54">
        <f t="shared" ref="L452:L515" si="45">AVERAGE(G452:K452)</f>
        <v>196.4</v>
      </c>
      <c r="M452">
        <v>1.2283999999999999</v>
      </c>
      <c r="N452">
        <v>2.86E-2</v>
      </c>
      <c r="P452">
        <v>109.48</v>
      </c>
      <c r="Q452">
        <v>23</v>
      </c>
      <c r="R452" s="54">
        <f t="shared" si="42"/>
        <v>112.20314212641577</v>
      </c>
      <c r="S452" s="54">
        <f t="shared" ref="S452:S515" si="46">R452/L452</f>
        <v>0.57129909433001913</v>
      </c>
      <c r="T452" s="54">
        <f t="shared" si="43"/>
        <v>4.76</v>
      </c>
      <c r="U452">
        <v>1.1044</v>
      </c>
      <c r="V452">
        <v>1.0938000000000001</v>
      </c>
      <c r="W452">
        <v>0.5524</v>
      </c>
      <c r="X452" s="54">
        <f t="shared" si="44"/>
        <v>1.0096909855549461</v>
      </c>
      <c r="Y452">
        <v>50.018109380659183</v>
      </c>
      <c r="Z452">
        <v>1543</v>
      </c>
      <c r="AA452">
        <v>990</v>
      </c>
      <c r="AB452">
        <v>1.5585858585858585</v>
      </c>
    </row>
    <row r="453" spans="1:28" hidden="1" x14ac:dyDescent="0.25">
      <c r="A453" t="s">
        <v>69</v>
      </c>
      <c r="B453">
        <v>320602</v>
      </c>
      <c r="C453" t="s">
        <v>98</v>
      </c>
      <c r="D453" t="s">
        <v>99</v>
      </c>
      <c r="F453">
        <v>1</v>
      </c>
      <c r="G453">
        <v>259</v>
      </c>
      <c r="H453">
        <v>256</v>
      </c>
      <c r="I453">
        <v>238</v>
      </c>
      <c r="J453">
        <v>253</v>
      </c>
      <c r="K453">
        <v>236</v>
      </c>
      <c r="L453" s="54">
        <f t="shared" si="45"/>
        <v>248.4</v>
      </c>
      <c r="M453">
        <v>1.2692000000000001</v>
      </c>
      <c r="N453">
        <v>1.35E-2</v>
      </c>
      <c r="O453">
        <v>10</v>
      </c>
      <c r="P453">
        <v>79.180000000000007</v>
      </c>
      <c r="Q453">
        <v>37</v>
      </c>
      <c r="R453" s="54">
        <f t="shared" si="42"/>
        <v>160.29300328365747</v>
      </c>
      <c r="S453" s="54">
        <f t="shared" si="46"/>
        <v>0.64530194558638276</v>
      </c>
      <c r="T453" s="54">
        <f t="shared" si="43"/>
        <v>2.14</v>
      </c>
      <c r="U453">
        <v>2.5750000000000002</v>
      </c>
      <c r="V453">
        <v>2.1637</v>
      </c>
      <c r="W453">
        <v>1.4648000000000001</v>
      </c>
      <c r="X453" s="54">
        <f t="shared" si="44"/>
        <v>1.1900910477422935</v>
      </c>
      <c r="Y453">
        <v>56.885436893203888</v>
      </c>
      <c r="Z453">
        <v>1475</v>
      </c>
      <c r="AA453">
        <v>1003</v>
      </c>
      <c r="AB453">
        <v>1.4705882352941178</v>
      </c>
    </row>
    <row r="454" spans="1:28" hidden="1" x14ac:dyDescent="0.25">
      <c r="A454" t="s">
        <v>69</v>
      </c>
      <c r="B454">
        <v>320602</v>
      </c>
      <c r="C454" t="s">
        <v>98</v>
      </c>
      <c r="D454" t="s">
        <v>99</v>
      </c>
      <c r="F454">
        <v>2</v>
      </c>
      <c r="G454">
        <v>210</v>
      </c>
      <c r="H454">
        <v>238</v>
      </c>
      <c r="I454">
        <v>223</v>
      </c>
      <c r="J454">
        <v>253</v>
      </c>
      <c r="K454">
        <v>229</v>
      </c>
      <c r="L454" s="54">
        <f t="shared" si="45"/>
        <v>230.6</v>
      </c>
      <c r="M454">
        <v>1.3103</v>
      </c>
      <c r="N454">
        <v>2.1100000000000001E-2</v>
      </c>
      <c r="O454">
        <v>10</v>
      </c>
      <c r="P454">
        <v>86.41</v>
      </c>
      <c r="Q454">
        <v>26</v>
      </c>
      <c r="R454" s="54">
        <f t="shared" si="42"/>
        <v>151.63754195116309</v>
      </c>
      <c r="S454" s="54">
        <f t="shared" si="46"/>
        <v>0.65757823916376013</v>
      </c>
      <c r="T454" s="54">
        <f t="shared" si="43"/>
        <v>3.3234615384615385</v>
      </c>
      <c r="U454">
        <v>0.90129999999999999</v>
      </c>
      <c r="V454">
        <v>0.79220000000000002</v>
      </c>
      <c r="W454">
        <v>0.45290000000000002</v>
      </c>
      <c r="X454" s="54">
        <f t="shared" si="44"/>
        <v>1.1377177480434233</v>
      </c>
      <c r="Y454">
        <v>50.249639409741484</v>
      </c>
      <c r="Z454">
        <v>1475</v>
      </c>
      <c r="AA454">
        <v>1003</v>
      </c>
      <c r="AB454">
        <v>1.4705882352941178</v>
      </c>
    </row>
    <row r="455" spans="1:28" hidden="1" x14ac:dyDescent="0.25">
      <c r="A455" t="s">
        <v>69</v>
      </c>
      <c r="B455">
        <v>320602</v>
      </c>
      <c r="C455" t="s">
        <v>98</v>
      </c>
      <c r="D455" t="s">
        <v>99</v>
      </c>
      <c r="F455">
        <v>3</v>
      </c>
      <c r="G455">
        <v>243</v>
      </c>
      <c r="H455">
        <v>254</v>
      </c>
      <c r="I455">
        <v>268</v>
      </c>
      <c r="J455">
        <v>249</v>
      </c>
      <c r="K455">
        <v>251</v>
      </c>
      <c r="L455" s="54">
        <f t="shared" si="45"/>
        <v>253</v>
      </c>
      <c r="M455">
        <v>1.3252999999999999</v>
      </c>
      <c r="N455">
        <v>1.52E-2</v>
      </c>
      <c r="O455">
        <v>10</v>
      </c>
      <c r="P455">
        <v>79.7</v>
      </c>
      <c r="Q455">
        <v>32</v>
      </c>
      <c r="R455" s="54">
        <f t="shared" si="42"/>
        <v>166.28607277289836</v>
      </c>
      <c r="S455" s="54">
        <f t="shared" si="46"/>
        <v>0.65725720463596193</v>
      </c>
      <c r="T455" s="54">
        <f t="shared" si="43"/>
        <v>2.4906250000000001</v>
      </c>
      <c r="U455">
        <v>0.90510000000000002</v>
      </c>
      <c r="V455">
        <v>0.73460000000000003</v>
      </c>
      <c r="W455">
        <v>0.47849999999999998</v>
      </c>
      <c r="X455" s="54">
        <f t="shared" si="44"/>
        <v>1.232099101551865</v>
      </c>
      <c r="Y455">
        <v>52.867086509777927</v>
      </c>
      <c r="Z455">
        <v>1475</v>
      </c>
      <c r="AA455">
        <v>1003</v>
      </c>
      <c r="AB455">
        <v>1.4705882352941178</v>
      </c>
    </row>
    <row r="456" spans="1:28" hidden="1" x14ac:dyDescent="0.25">
      <c r="A456" t="s">
        <v>69</v>
      </c>
      <c r="B456">
        <v>320602</v>
      </c>
      <c r="C456" t="s">
        <v>98</v>
      </c>
      <c r="D456" t="s">
        <v>99</v>
      </c>
      <c r="F456">
        <v>4</v>
      </c>
      <c r="G456">
        <v>209</v>
      </c>
      <c r="H456">
        <v>229</v>
      </c>
      <c r="I456">
        <v>238</v>
      </c>
      <c r="J456">
        <v>288</v>
      </c>
      <c r="K456">
        <v>216</v>
      </c>
      <c r="L456" s="54">
        <f t="shared" si="45"/>
        <v>236</v>
      </c>
      <c r="M456">
        <v>1.032</v>
      </c>
      <c r="N456">
        <v>2.1299999999999999E-2</v>
      </c>
      <c r="O456">
        <v>10</v>
      </c>
      <c r="P456">
        <v>76.55</v>
      </c>
      <c r="Q456">
        <v>29</v>
      </c>
      <c r="R456" s="54">
        <f t="shared" si="42"/>
        <v>134.8138471587198</v>
      </c>
      <c r="S456" s="54">
        <f t="shared" si="46"/>
        <v>0.57124511507932119</v>
      </c>
      <c r="T456" s="54">
        <f t="shared" si="43"/>
        <v>2.6396551724137929</v>
      </c>
      <c r="U456">
        <v>0.96919999999999995</v>
      </c>
      <c r="V456">
        <v>0.86550000000000005</v>
      </c>
      <c r="W456">
        <v>0.51880000000000004</v>
      </c>
      <c r="X456" s="54">
        <f t="shared" si="44"/>
        <v>1.1198151357596764</v>
      </c>
      <c r="Y456">
        <v>53.528683450268268</v>
      </c>
      <c r="Z456">
        <v>1475</v>
      </c>
      <c r="AA456">
        <v>1003</v>
      </c>
      <c r="AB456">
        <v>1.4705882352941178</v>
      </c>
    </row>
    <row r="457" spans="1:28" hidden="1" x14ac:dyDescent="0.25">
      <c r="A457" t="s">
        <v>26</v>
      </c>
      <c r="B457">
        <v>110397</v>
      </c>
      <c r="C457" t="s">
        <v>49</v>
      </c>
      <c r="D457" t="s">
        <v>50</v>
      </c>
      <c r="F457">
        <v>1</v>
      </c>
      <c r="G457">
        <v>205</v>
      </c>
      <c r="H457">
        <v>209</v>
      </c>
      <c r="I457">
        <v>189</v>
      </c>
      <c r="J457">
        <v>227</v>
      </c>
      <c r="K457">
        <v>213</v>
      </c>
      <c r="L457" s="54">
        <f t="shared" si="45"/>
        <v>208.6</v>
      </c>
      <c r="M457">
        <v>1.2370000000000001</v>
      </c>
      <c r="P457">
        <v>116.96</v>
      </c>
      <c r="Q457">
        <v>18</v>
      </c>
      <c r="R457" s="54">
        <f t="shared" si="42"/>
        <v>105.76265389876882</v>
      </c>
      <c r="S457" s="54">
        <f t="shared" si="46"/>
        <v>0.50701176365660983</v>
      </c>
      <c r="T457" s="54">
        <f t="shared" si="43"/>
        <v>6.4977777777777774</v>
      </c>
      <c r="U457">
        <v>0.68840000000000001</v>
      </c>
      <c r="V457">
        <v>0.59150000000000003</v>
      </c>
      <c r="W457">
        <v>0.40260000000000001</v>
      </c>
      <c r="X457" s="54">
        <f t="shared" si="44"/>
        <v>1.1638207945900254</v>
      </c>
      <c r="Y457">
        <v>58.483439860546191</v>
      </c>
      <c r="Z457">
        <v>727</v>
      </c>
      <c r="AA457">
        <v>1061</v>
      </c>
      <c r="AB457">
        <v>0.68520263901979261</v>
      </c>
    </row>
    <row r="458" spans="1:28" hidden="1" x14ac:dyDescent="0.25">
      <c r="A458" t="s">
        <v>26</v>
      </c>
      <c r="B458">
        <v>110397</v>
      </c>
      <c r="C458" t="s">
        <v>49</v>
      </c>
      <c r="D458" t="s">
        <v>50</v>
      </c>
      <c r="F458">
        <v>2</v>
      </c>
      <c r="G458">
        <v>198</v>
      </c>
      <c r="H458">
        <v>179</v>
      </c>
      <c r="I458">
        <v>175</v>
      </c>
      <c r="J458">
        <v>158</v>
      </c>
      <c r="K458">
        <v>184</v>
      </c>
      <c r="L458" s="54">
        <f t="shared" si="45"/>
        <v>178.8</v>
      </c>
      <c r="M458">
        <v>0.87980000000000003</v>
      </c>
      <c r="P458">
        <v>100.33</v>
      </c>
      <c r="Q458">
        <v>16</v>
      </c>
      <c r="R458" s="54">
        <f t="shared" ref="R458:R521" si="47">M458/(P458/10000)</f>
        <v>87.690620950862154</v>
      </c>
      <c r="S458" s="54">
        <f t="shared" si="46"/>
        <v>0.49043971449028045</v>
      </c>
      <c r="T458" s="54">
        <f t="shared" ref="T458:T521" si="48">P458/Q458</f>
        <v>6.2706249999999999</v>
      </c>
      <c r="U458">
        <v>0.62009999999999998</v>
      </c>
      <c r="V458">
        <v>0.5333</v>
      </c>
      <c r="W458">
        <v>0.35599999999999998</v>
      </c>
      <c r="X458" s="54">
        <f t="shared" si="44"/>
        <v>1.1627601725107819</v>
      </c>
      <c r="Y458">
        <v>57.410095145944204</v>
      </c>
      <c r="Z458">
        <v>727</v>
      </c>
      <c r="AA458">
        <v>1061</v>
      </c>
      <c r="AB458">
        <v>0.68520263901979261</v>
      </c>
    </row>
    <row r="459" spans="1:28" hidden="1" x14ac:dyDescent="0.25">
      <c r="A459" t="s">
        <v>26</v>
      </c>
      <c r="B459">
        <v>110397</v>
      </c>
      <c r="C459" t="s">
        <v>49</v>
      </c>
      <c r="D459" t="s">
        <v>50</v>
      </c>
      <c r="F459">
        <v>3</v>
      </c>
      <c r="G459">
        <v>234</v>
      </c>
      <c r="H459">
        <v>203</v>
      </c>
      <c r="I459">
        <v>238</v>
      </c>
      <c r="J459">
        <v>206</v>
      </c>
      <c r="K459">
        <v>245</v>
      </c>
      <c r="L459" s="54">
        <f t="shared" si="45"/>
        <v>225.2</v>
      </c>
      <c r="M459">
        <v>1.2611000000000001</v>
      </c>
      <c r="P459">
        <v>107.84</v>
      </c>
      <c r="Q459">
        <v>28</v>
      </c>
      <c r="R459" s="54">
        <f t="shared" si="47"/>
        <v>116.94176557863503</v>
      </c>
      <c r="S459" s="54">
        <f t="shared" si="46"/>
        <v>0.51927959848416982</v>
      </c>
      <c r="T459" s="54">
        <f t="shared" si="48"/>
        <v>3.8514285714285714</v>
      </c>
      <c r="U459">
        <v>1.0812999999999999</v>
      </c>
      <c r="V459">
        <v>0.95169999999999999</v>
      </c>
      <c r="W459">
        <v>0.63290000000000002</v>
      </c>
      <c r="X459" s="54">
        <f t="shared" si="44"/>
        <v>1.1361773668172743</v>
      </c>
      <c r="Y459">
        <v>58.531397392028119</v>
      </c>
      <c r="Z459">
        <v>727</v>
      </c>
      <c r="AA459">
        <v>1061</v>
      </c>
      <c r="AB459">
        <v>0.68520263901979261</v>
      </c>
    </row>
    <row r="460" spans="1:28" hidden="1" x14ac:dyDescent="0.25">
      <c r="A460" t="s">
        <v>26</v>
      </c>
      <c r="B460">
        <v>110397</v>
      </c>
      <c r="C460" t="s">
        <v>49</v>
      </c>
      <c r="D460" t="s">
        <v>50</v>
      </c>
      <c r="F460">
        <v>4</v>
      </c>
      <c r="G460">
        <v>226</v>
      </c>
      <c r="H460">
        <v>267</v>
      </c>
      <c r="I460">
        <v>227</v>
      </c>
      <c r="J460">
        <v>220</v>
      </c>
      <c r="K460">
        <v>218</v>
      </c>
      <c r="L460" s="54">
        <f t="shared" si="45"/>
        <v>231.6</v>
      </c>
      <c r="M460">
        <v>0.87360000000000004</v>
      </c>
      <c r="P460">
        <v>66.27</v>
      </c>
      <c r="Q460">
        <v>15</v>
      </c>
      <c r="R460" s="54">
        <f t="shared" si="47"/>
        <v>131.82435491172478</v>
      </c>
      <c r="S460" s="54">
        <f t="shared" si="46"/>
        <v>0.56918978804717091</v>
      </c>
      <c r="T460" s="54">
        <f t="shared" si="48"/>
        <v>4.4180000000000001</v>
      </c>
      <c r="U460">
        <v>1.0562</v>
      </c>
      <c r="V460">
        <v>0.89970000000000006</v>
      </c>
      <c r="W460">
        <v>0.65259999999999996</v>
      </c>
      <c r="X460" s="54">
        <f t="shared" si="44"/>
        <v>1.173946871179282</v>
      </c>
      <c r="Y460">
        <v>61.787540238591163</v>
      </c>
      <c r="Z460">
        <v>727</v>
      </c>
      <c r="AA460">
        <v>1061</v>
      </c>
      <c r="AB460">
        <v>0.68520263901979261</v>
      </c>
    </row>
    <row r="461" spans="1:28" hidden="1" x14ac:dyDescent="0.25">
      <c r="A461" t="s">
        <v>26</v>
      </c>
      <c r="B461">
        <v>110085</v>
      </c>
      <c r="C461" t="s">
        <v>31</v>
      </c>
      <c r="D461" t="s">
        <v>32</v>
      </c>
      <c r="F461">
        <v>1</v>
      </c>
      <c r="G461">
        <v>698</v>
      </c>
      <c r="H461">
        <v>306</v>
      </c>
      <c r="I461">
        <v>383</v>
      </c>
      <c r="J461">
        <v>463</v>
      </c>
      <c r="K461">
        <v>470</v>
      </c>
      <c r="L461" s="54">
        <f t="shared" si="45"/>
        <v>464</v>
      </c>
      <c r="M461">
        <v>0.69499999999999995</v>
      </c>
      <c r="N461">
        <v>9.3100000000000002E-2</v>
      </c>
      <c r="O461">
        <v>5</v>
      </c>
      <c r="P461">
        <v>74.17</v>
      </c>
      <c r="Q461">
        <v>6</v>
      </c>
      <c r="R461" s="54">
        <f t="shared" si="47"/>
        <v>93.703653768369961</v>
      </c>
      <c r="S461" s="54">
        <f t="shared" si="46"/>
        <v>0.20194752967321111</v>
      </c>
      <c r="T461" s="54">
        <f t="shared" si="48"/>
        <v>12.361666666666666</v>
      </c>
      <c r="U461">
        <v>0.74919999999999998</v>
      </c>
      <c r="V461">
        <v>0.92689999999999995</v>
      </c>
      <c r="W461">
        <v>0.42620000000000002</v>
      </c>
      <c r="X461" s="54">
        <f t="shared" si="44"/>
        <v>0.80828568346099905</v>
      </c>
      <c r="Y461">
        <v>56.887346502936474</v>
      </c>
      <c r="Z461">
        <v>729</v>
      </c>
      <c r="AA461">
        <v>1154</v>
      </c>
      <c r="AB461">
        <v>0.6317157712305026</v>
      </c>
    </row>
    <row r="462" spans="1:28" hidden="1" x14ac:dyDescent="0.25">
      <c r="A462" t="s">
        <v>26</v>
      </c>
      <c r="B462">
        <v>110085</v>
      </c>
      <c r="C462" t="s">
        <v>31</v>
      </c>
      <c r="D462" t="s">
        <v>32</v>
      </c>
      <c r="F462">
        <v>2</v>
      </c>
      <c r="G462">
        <v>260</v>
      </c>
      <c r="H462">
        <v>418</v>
      </c>
      <c r="I462">
        <v>364</v>
      </c>
      <c r="J462">
        <v>457</v>
      </c>
      <c r="K462">
        <v>392</v>
      </c>
      <c r="L462" s="54">
        <f t="shared" si="45"/>
        <v>378.2</v>
      </c>
      <c r="M462">
        <v>0.68459999999999999</v>
      </c>
      <c r="N462">
        <v>9.7299999999999998E-2</v>
      </c>
      <c r="O462">
        <v>5</v>
      </c>
      <c r="P462">
        <v>78.62</v>
      </c>
      <c r="Q462">
        <v>5</v>
      </c>
      <c r="R462" s="54">
        <f t="shared" si="47"/>
        <v>87.077079623505455</v>
      </c>
      <c r="S462" s="54">
        <f t="shared" si="46"/>
        <v>0.23024082396484785</v>
      </c>
      <c r="T462" s="54">
        <f t="shared" si="48"/>
        <v>15.724</v>
      </c>
      <c r="U462">
        <v>0.50800000000000001</v>
      </c>
      <c r="V462">
        <v>0.69379999999999997</v>
      </c>
      <c r="W462">
        <v>0.26869999999999999</v>
      </c>
      <c r="X462" s="54">
        <f t="shared" si="44"/>
        <v>0.73219948111847799</v>
      </c>
      <c r="Y462">
        <v>52.893700787401578</v>
      </c>
      <c r="Z462">
        <v>729</v>
      </c>
      <c r="AA462">
        <v>1154</v>
      </c>
      <c r="AB462">
        <v>0.6317157712305026</v>
      </c>
    </row>
    <row r="463" spans="1:28" hidden="1" x14ac:dyDescent="0.25">
      <c r="A463" t="s">
        <v>26</v>
      </c>
      <c r="B463">
        <v>110085</v>
      </c>
      <c r="C463" t="s">
        <v>31</v>
      </c>
      <c r="D463" t="s">
        <v>32</v>
      </c>
      <c r="F463">
        <v>3</v>
      </c>
      <c r="G463">
        <v>305</v>
      </c>
      <c r="H463">
        <v>888</v>
      </c>
      <c r="I463">
        <v>706</v>
      </c>
      <c r="J463">
        <v>440</v>
      </c>
      <c r="K463">
        <v>465</v>
      </c>
      <c r="L463" s="54">
        <f t="shared" si="45"/>
        <v>560.79999999999995</v>
      </c>
      <c r="M463">
        <v>0.72509999999999997</v>
      </c>
      <c r="N463">
        <v>9.7199999999999995E-2</v>
      </c>
      <c r="O463">
        <v>5</v>
      </c>
      <c r="P463">
        <v>60.3</v>
      </c>
      <c r="Q463">
        <v>5</v>
      </c>
      <c r="R463" s="54">
        <f t="shared" si="47"/>
        <v>120.24875621890547</v>
      </c>
      <c r="S463" s="54">
        <f t="shared" si="46"/>
        <v>0.21442360238749195</v>
      </c>
      <c r="T463" s="54">
        <f t="shared" si="48"/>
        <v>12.059999999999999</v>
      </c>
      <c r="U463">
        <v>0.78890000000000005</v>
      </c>
      <c r="V463">
        <v>1.1385000000000001</v>
      </c>
      <c r="W463">
        <v>0.43259999999999998</v>
      </c>
      <c r="X463" s="54">
        <f t="shared" si="44"/>
        <v>0.69292929292929295</v>
      </c>
      <c r="Y463">
        <v>54.835847382431226</v>
      </c>
      <c r="Z463">
        <v>729</v>
      </c>
      <c r="AA463">
        <v>1154</v>
      </c>
      <c r="AB463">
        <v>0.6317157712305026</v>
      </c>
    </row>
    <row r="464" spans="1:28" hidden="1" x14ac:dyDescent="0.25">
      <c r="A464" t="s">
        <v>26</v>
      </c>
      <c r="B464">
        <v>110085</v>
      </c>
      <c r="C464" t="s">
        <v>31</v>
      </c>
      <c r="D464" t="s">
        <v>32</v>
      </c>
      <c r="F464">
        <v>4</v>
      </c>
      <c r="G464">
        <v>540</v>
      </c>
      <c r="H464">
        <v>893</v>
      </c>
      <c r="I464">
        <v>691</v>
      </c>
      <c r="J464">
        <v>252</v>
      </c>
      <c r="K464">
        <v>350</v>
      </c>
      <c r="L464" s="54">
        <f t="shared" si="45"/>
        <v>545.20000000000005</v>
      </c>
      <c r="M464">
        <v>0.62909999999999999</v>
      </c>
      <c r="N464">
        <v>9.8500000000000004E-2</v>
      </c>
      <c r="O464">
        <v>6</v>
      </c>
      <c r="P464">
        <v>60.44</v>
      </c>
      <c r="Q464">
        <v>6</v>
      </c>
      <c r="R464" s="54">
        <f t="shared" si="47"/>
        <v>104.08669755129054</v>
      </c>
      <c r="S464" s="54">
        <f t="shared" si="46"/>
        <v>0.19091470570669578</v>
      </c>
      <c r="T464" s="54">
        <f t="shared" si="48"/>
        <v>10.073333333333332</v>
      </c>
      <c r="U464">
        <v>0.26700000000000002</v>
      </c>
      <c r="V464">
        <v>0.41959999999999997</v>
      </c>
      <c r="W464">
        <v>0.14149999999999999</v>
      </c>
      <c r="X464" s="54">
        <f t="shared" si="44"/>
        <v>0.63632030505243098</v>
      </c>
      <c r="Y464">
        <v>52.996254681647933</v>
      </c>
      <c r="Z464">
        <v>729</v>
      </c>
      <c r="AA464">
        <v>1154</v>
      </c>
      <c r="AB464">
        <v>0.6317157712305026</v>
      </c>
    </row>
    <row r="465" spans="1:28" hidden="1" x14ac:dyDescent="0.25">
      <c r="A465" t="s">
        <v>26</v>
      </c>
      <c r="B465">
        <v>110160</v>
      </c>
      <c r="C465" t="s">
        <v>31</v>
      </c>
      <c r="D465" t="s">
        <v>32</v>
      </c>
      <c r="F465">
        <v>1</v>
      </c>
      <c r="G465">
        <v>761</v>
      </c>
      <c r="H465">
        <v>820</v>
      </c>
      <c r="I465">
        <v>660</v>
      </c>
      <c r="J465">
        <v>898</v>
      </c>
      <c r="K465">
        <v>789</v>
      </c>
      <c r="L465" s="54">
        <f t="shared" si="45"/>
        <v>785.6</v>
      </c>
      <c r="M465">
        <v>0.93020000000000003</v>
      </c>
      <c r="N465">
        <v>0.13020000000000001</v>
      </c>
      <c r="O465">
        <v>7</v>
      </c>
      <c r="P465">
        <v>84.29</v>
      </c>
      <c r="Q465">
        <v>7</v>
      </c>
      <c r="R465" s="54">
        <f t="shared" si="47"/>
        <v>110.35710048641594</v>
      </c>
      <c r="S465" s="54">
        <f t="shared" si="46"/>
        <v>0.14047492424441949</v>
      </c>
      <c r="T465" s="54">
        <f t="shared" si="48"/>
        <v>12.041428571428572</v>
      </c>
      <c r="U465">
        <v>1.3788</v>
      </c>
      <c r="V465">
        <v>1.6386000000000001</v>
      </c>
      <c r="W465">
        <v>0.73519999999999996</v>
      </c>
      <c r="X465" s="54">
        <f t="shared" si="44"/>
        <v>0.84145001830831201</v>
      </c>
      <c r="Y465">
        <v>53.321729039744703</v>
      </c>
      <c r="Z465">
        <v>714</v>
      </c>
      <c r="AA465">
        <v>1145</v>
      </c>
      <c r="AB465">
        <v>0.62358078602620093</v>
      </c>
    </row>
    <row r="466" spans="1:28" hidden="1" x14ac:dyDescent="0.25">
      <c r="A466" t="s">
        <v>26</v>
      </c>
      <c r="B466">
        <v>110160</v>
      </c>
      <c r="C466" t="s">
        <v>31</v>
      </c>
      <c r="D466" t="s">
        <v>32</v>
      </c>
      <c r="F466">
        <v>2</v>
      </c>
      <c r="G466">
        <v>610</v>
      </c>
      <c r="H466">
        <v>596</v>
      </c>
      <c r="I466">
        <v>933</v>
      </c>
      <c r="J466">
        <v>947</v>
      </c>
      <c r="K466">
        <v>840</v>
      </c>
      <c r="L466" s="54">
        <f t="shared" si="45"/>
        <v>785.2</v>
      </c>
      <c r="M466">
        <v>1.2001999999999999</v>
      </c>
      <c r="N466">
        <v>0.10780000000000001</v>
      </c>
      <c r="O466">
        <v>10</v>
      </c>
      <c r="P466">
        <v>123.65</v>
      </c>
      <c r="Q466">
        <v>9</v>
      </c>
      <c r="R466" s="54">
        <f t="shared" si="47"/>
        <v>97.064294379296385</v>
      </c>
      <c r="S466" s="54">
        <f t="shared" si="46"/>
        <v>0.12361728779839071</v>
      </c>
      <c r="T466" s="54">
        <f t="shared" si="48"/>
        <v>13.738888888888889</v>
      </c>
      <c r="U466">
        <v>1.3121</v>
      </c>
      <c r="V466">
        <v>1.4209000000000001</v>
      </c>
      <c r="W466">
        <v>0.69230000000000003</v>
      </c>
      <c r="X466" s="54">
        <f t="shared" si="44"/>
        <v>0.92342881272432964</v>
      </c>
      <c r="Y466">
        <v>52.762746741864184</v>
      </c>
      <c r="Z466">
        <v>714</v>
      </c>
      <c r="AA466">
        <v>1145</v>
      </c>
      <c r="AB466">
        <v>0.62358078602620093</v>
      </c>
    </row>
    <row r="467" spans="1:28" hidden="1" x14ac:dyDescent="0.25">
      <c r="A467" t="s">
        <v>26</v>
      </c>
      <c r="B467">
        <v>110160</v>
      </c>
      <c r="C467" t="s">
        <v>31</v>
      </c>
      <c r="D467" t="s">
        <v>32</v>
      </c>
      <c r="F467">
        <v>3</v>
      </c>
      <c r="G467">
        <v>615</v>
      </c>
      <c r="H467">
        <v>863</v>
      </c>
      <c r="I467">
        <v>982</v>
      </c>
      <c r="J467">
        <v>689</v>
      </c>
      <c r="K467">
        <v>891</v>
      </c>
      <c r="L467" s="54">
        <f t="shared" si="45"/>
        <v>808</v>
      </c>
      <c r="M467">
        <v>0.86850000000000005</v>
      </c>
      <c r="N467">
        <v>9.9000000000000005E-2</v>
      </c>
      <c r="O467">
        <v>6</v>
      </c>
      <c r="P467">
        <v>95.81</v>
      </c>
      <c r="Q467">
        <v>6</v>
      </c>
      <c r="R467" s="54">
        <f t="shared" si="47"/>
        <v>90.648157812336919</v>
      </c>
      <c r="S467" s="54">
        <f t="shared" si="46"/>
        <v>0.11218831412417936</v>
      </c>
      <c r="T467" s="54">
        <f t="shared" si="48"/>
        <v>15.968333333333334</v>
      </c>
      <c r="U467">
        <v>1.143</v>
      </c>
      <c r="V467">
        <v>1.6251</v>
      </c>
      <c r="W467">
        <v>0.57620000000000005</v>
      </c>
      <c r="X467" s="54">
        <f t="shared" si="44"/>
        <v>0.70334133284105593</v>
      </c>
      <c r="Y467">
        <v>50.411198600174977</v>
      </c>
      <c r="Z467">
        <v>714</v>
      </c>
      <c r="AA467">
        <v>1145</v>
      </c>
      <c r="AB467">
        <v>0.62358078602620093</v>
      </c>
    </row>
    <row r="468" spans="1:28" hidden="1" x14ac:dyDescent="0.25">
      <c r="A468" t="s">
        <v>26</v>
      </c>
      <c r="B468">
        <v>110160</v>
      </c>
      <c r="C468" t="s">
        <v>31</v>
      </c>
      <c r="D468" t="s">
        <v>32</v>
      </c>
      <c r="F468">
        <v>4</v>
      </c>
      <c r="G468">
        <v>765</v>
      </c>
      <c r="H468">
        <v>825</v>
      </c>
      <c r="I468">
        <v>729</v>
      </c>
      <c r="J468">
        <v>468</v>
      </c>
      <c r="K468">
        <v>702</v>
      </c>
      <c r="L468" s="54">
        <f t="shared" si="45"/>
        <v>697.8</v>
      </c>
      <c r="M468">
        <v>1.105</v>
      </c>
      <c r="N468">
        <v>0.1258</v>
      </c>
      <c r="O468">
        <v>8</v>
      </c>
      <c r="P468">
        <v>115.89</v>
      </c>
      <c r="Q468">
        <v>8</v>
      </c>
      <c r="R468" s="54">
        <f t="shared" si="47"/>
        <v>95.34903788074898</v>
      </c>
      <c r="S468" s="54">
        <f t="shared" si="46"/>
        <v>0.13664235867117941</v>
      </c>
      <c r="T468" s="54">
        <f t="shared" si="48"/>
        <v>14.48625</v>
      </c>
      <c r="U468">
        <v>0.91259999999999997</v>
      </c>
      <c r="V468">
        <v>1.0851</v>
      </c>
      <c r="W468">
        <v>0.52049999999999996</v>
      </c>
      <c r="X468" s="54">
        <f t="shared" si="44"/>
        <v>0.84102847663809788</v>
      </c>
      <c r="Y468">
        <v>57.034845496383959</v>
      </c>
      <c r="Z468">
        <v>714</v>
      </c>
      <c r="AA468">
        <v>1145</v>
      </c>
      <c r="AB468">
        <v>0.62358078602620093</v>
      </c>
    </row>
    <row r="469" spans="1:28" hidden="1" x14ac:dyDescent="0.25">
      <c r="A469" t="s">
        <v>26</v>
      </c>
      <c r="B469">
        <v>110397</v>
      </c>
      <c r="C469" t="s">
        <v>31</v>
      </c>
      <c r="D469" t="s">
        <v>32</v>
      </c>
      <c r="F469">
        <v>1</v>
      </c>
      <c r="G469">
        <v>428</v>
      </c>
      <c r="H469">
        <v>246</v>
      </c>
      <c r="I469">
        <v>353</v>
      </c>
      <c r="J469">
        <v>438</v>
      </c>
      <c r="K469">
        <v>372</v>
      </c>
      <c r="L469" s="54">
        <f t="shared" si="45"/>
        <v>367.4</v>
      </c>
      <c r="M469">
        <v>0.61</v>
      </c>
      <c r="N469">
        <v>8.8499999999999995E-2</v>
      </c>
      <c r="O469">
        <v>9</v>
      </c>
      <c r="P469">
        <v>95.63</v>
      </c>
      <c r="Q469">
        <v>9</v>
      </c>
      <c r="R469" s="54">
        <f t="shared" si="47"/>
        <v>63.787514378333157</v>
      </c>
      <c r="S469" s="54">
        <f t="shared" si="46"/>
        <v>0.17361871088277941</v>
      </c>
      <c r="T469" s="54">
        <f t="shared" si="48"/>
        <v>10.625555555555556</v>
      </c>
      <c r="U469">
        <v>0.47439999999999999</v>
      </c>
      <c r="V469">
        <v>0.54279999999999995</v>
      </c>
      <c r="W469">
        <v>0.25</v>
      </c>
      <c r="X469" s="54">
        <f t="shared" si="44"/>
        <v>0.87398673544583649</v>
      </c>
      <c r="Y469">
        <v>52.698145025295105</v>
      </c>
      <c r="Z469">
        <v>727</v>
      </c>
      <c r="AA469">
        <v>1061</v>
      </c>
      <c r="AB469">
        <v>0.68520263901979261</v>
      </c>
    </row>
    <row r="470" spans="1:28" hidden="1" x14ac:dyDescent="0.25">
      <c r="A470" t="s">
        <v>26</v>
      </c>
      <c r="B470">
        <v>110397</v>
      </c>
      <c r="C470" t="s">
        <v>31</v>
      </c>
      <c r="D470" t="s">
        <v>32</v>
      </c>
      <c r="F470">
        <v>2</v>
      </c>
      <c r="G470">
        <v>897</v>
      </c>
      <c r="H470">
        <v>269</v>
      </c>
      <c r="I470">
        <v>441</v>
      </c>
      <c r="J470">
        <v>333</v>
      </c>
      <c r="K470">
        <v>845</v>
      </c>
      <c r="L470" s="54">
        <f t="shared" si="45"/>
        <v>557</v>
      </c>
      <c r="M470">
        <v>0.87919999999999998</v>
      </c>
      <c r="N470">
        <v>0.1129</v>
      </c>
      <c r="O470">
        <v>6</v>
      </c>
      <c r="P470">
        <v>153.4</v>
      </c>
      <c r="Q470">
        <v>6</v>
      </c>
      <c r="R470" s="54">
        <f t="shared" si="47"/>
        <v>57.314211212516291</v>
      </c>
      <c r="S470" s="54">
        <f t="shared" si="46"/>
        <v>0.10289804526484074</v>
      </c>
      <c r="T470" s="54">
        <f t="shared" si="48"/>
        <v>25.566666666666666</v>
      </c>
      <c r="U470">
        <v>0.50819999999999999</v>
      </c>
      <c r="V470">
        <v>1.0507</v>
      </c>
      <c r="W470">
        <v>0.2437</v>
      </c>
      <c r="X470" s="54">
        <f t="shared" si="44"/>
        <v>0.48367754830113258</v>
      </c>
      <c r="Y470">
        <v>47.953561589925222</v>
      </c>
      <c r="Z470">
        <v>727</v>
      </c>
      <c r="AA470">
        <v>1061</v>
      </c>
      <c r="AB470">
        <v>0.68520263901979261</v>
      </c>
    </row>
    <row r="471" spans="1:28" hidden="1" x14ac:dyDescent="0.25">
      <c r="A471" t="s">
        <v>26</v>
      </c>
      <c r="B471">
        <v>110397</v>
      </c>
      <c r="C471" t="s">
        <v>31</v>
      </c>
      <c r="D471" t="s">
        <v>32</v>
      </c>
      <c r="F471">
        <v>3</v>
      </c>
      <c r="G471">
        <v>467</v>
      </c>
      <c r="H471">
        <v>375</v>
      </c>
      <c r="I471">
        <v>629</v>
      </c>
      <c r="J471">
        <v>905</v>
      </c>
      <c r="K471">
        <v>628</v>
      </c>
      <c r="L471" s="54">
        <f t="shared" si="45"/>
        <v>600.79999999999995</v>
      </c>
      <c r="M471">
        <v>1.6526000000000001</v>
      </c>
      <c r="N471">
        <v>0.14030000000000001</v>
      </c>
      <c r="O471">
        <v>8</v>
      </c>
      <c r="P471">
        <v>176.26</v>
      </c>
      <c r="Q471">
        <v>8</v>
      </c>
      <c r="R471" s="54">
        <f t="shared" si="47"/>
        <v>93.759219335073197</v>
      </c>
      <c r="S471" s="54">
        <f t="shared" si="46"/>
        <v>0.15605728917289149</v>
      </c>
      <c r="T471" s="54">
        <f t="shared" si="48"/>
        <v>22.032499999999999</v>
      </c>
      <c r="U471">
        <v>0.69220000000000004</v>
      </c>
      <c r="V471">
        <v>1.2404999999999999</v>
      </c>
      <c r="W471">
        <v>0.33119999999999999</v>
      </c>
      <c r="X471" s="54">
        <f t="shared" si="44"/>
        <v>0.55800080612656189</v>
      </c>
      <c r="Y471">
        <v>47.847442935567756</v>
      </c>
      <c r="Z471">
        <v>727</v>
      </c>
      <c r="AA471">
        <v>1061</v>
      </c>
      <c r="AB471">
        <v>0.68520263901979261</v>
      </c>
    </row>
    <row r="472" spans="1:28" hidden="1" x14ac:dyDescent="0.25">
      <c r="A472" t="s">
        <v>26</v>
      </c>
      <c r="B472">
        <v>110397</v>
      </c>
      <c r="C472" s="54" t="s">
        <v>31</v>
      </c>
      <c r="D472" t="s">
        <v>32</v>
      </c>
      <c r="F472">
        <v>4</v>
      </c>
      <c r="G472">
        <v>502</v>
      </c>
      <c r="H472">
        <v>436</v>
      </c>
      <c r="I472">
        <v>792</v>
      </c>
      <c r="J472">
        <v>408</v>
      </c>
      <c r="K472">
        <v>432</v>
      </c>
      <c r="L472" s="54">
        <f t="shared" si="45"/>
        <v>514</v>
      </c>
      <c r="M472">
        <v>1.4228000000000001</v>
      </c>
      <c r="N472">
        <v>0.17530000000000001</v>
      </c>
      <c r="O472">
        <v>6</v>
      </c>
      <c r="P472">
        <v>173.2</v>
      </c>
      <c r="Q472">
        <v>6</v>
      </c>
      <c r="R472" s="54">
        <f t="shared" si="47"/>
        <v>82.147806004618943</v>
      </c>
      <c r="S472" s="54">
        <f t="shared" si="46"/>
        <v>0.15982063425023141</v>
      </c>
      <c r="T472" s="54">
        <f t="shared" si="48"/>
        <v>28.866666666666664</v>
      </c>
      <c r="U472">
        <v>0.8296</v>
      </c>
      <c r="V472">
        <v>1.9239999999999999</v>
      </c>
      <c r="W472">
        <v>0.42630000000000001</v>
      </c>
      <c r="X472" s="54">
        <f t="shared" si="44"/>
        <v>0.43118503118503121</v>
      </c>
      <c r="Y472">
        <v>51.38621022179364</v>
      </c>
      <c r="Z472">
        <v>727</v>
      </c>
      <c r="AA472">
        <v>1061</v>
      </c>
      <c r="AB472">
        <v>0.68520263901979261</v>
      </c>
    </row>
    <row r="473" spans="1:28" hidden="1" x14ac:dyDescent="0.25">
      <c r="A473" t="s">
        <v>55</v>
      </c>
      <c r="B473">
        <v>141353</v>
      </c>
      <c r="C473" s="54" t="s">
        <v>31</v>
      </c>
      <c r="D473" t="s">
        <v>32</v>
      </c>
      <c r="F473">
        <v>1</v>
      </c>
      <c r="G473">
        <v>525</v>
      </c>
      <c r="H473">
        <v>469</v>
      </c>
      <c r="I473">
        <v>658</v>
      </c>
      <c r="J473">
        <v>390</v>
      </c>
      <c r="K473">
        <v>369</v>
      </c>
      <c r="L473" s="54">
        <f t="shared" si="45"/>
        <v>482.2</v>
      </c>
      <c r="M473">
        <v>1.0487</v>
      </c>
      <c r="N473">
        <v>0.1176</v>
      </c>
      <c r="O473">
        <v>7</v>
      </c>
      <c r="P473">
        <v>168.5</v>
      </c>
      <c r="Q473">
        <v>7</v>
      </c>
      <c r="R473" s="54">
        <f t="shared" si="47"/>
        <v>62.237388724035604</v>
      </c>
      <c r="S473" s="54">
        <f t="shared" si="46"/>
        <v>0.12906965724602987</v>
      </c>
      <c r="T473" s="54">
        <f t="shared" si="48"/>
        <v>24.071428571428573</v>
      </c>
      <c r="U473">
        <v>0.36780000000000002</v>
      </c>
      <c r="V473">
        <v>0.30809999999999998</v>
      </c>
      <c r="W473">
        <v>0.2051</v>
      </c>
      <c r="X473" s="54">
        <f t="shared" si="44"/>
        <v>1.1937682570593964</v>
      </c>
      <c r="Y473">
        <v>55.764002175095165</v>
      </c>
      <c r="Z473">
        <v>554</v>
      </c>
      <c r="AA473">
        <v>1317</v>
      </c>
      <c r="AB473">
        <v>0.42065299924069854</v>
      </c>
    </row>
    <row r="474" spans="1:28" hidden="1" x14ac:dyDescent="0.25">
      <c r="A474" t="s">
        <v>55</v>
      </c>
      <c r="B474">
        <v>141353</v>
      </c>
      <c r="C474" s="54" t="s">
        <v>31</v>
      </c>
      <c r="D474" t="s">
        <v>32</v>
      </c>
      <c r="F474">
        <v>2</v>
      </c>
      <c r="G474">
        <v>848</v>
      </c>
      <c r="H474">
        <v>254</v>
      </c>
      <c r="I474">
        <v>371</v>
      </c>
      <c r="J474">
        <v>872</v>
      </c>
      <c r="K474">
        <v>255</v>
      </c>
      <c r="L474" s="54">
        <f t="shared" si="45"/>
        <v>520</v>
      </c>
      <c r="M474">
        <v>1.3240000000000001</v>
      </c>
      <c r="N474">
        <v>9.3100000000000002E-2</v>
      </c>
      <c r="O474">
        <v>10</v>
      </c>
      <c r="P474">
        <v>222.7</v>
      </c>
      <c r="Q474">
        <v>10</v>
      </c>
      <c r="R474" s="54">
        <f t="shared" si="47"/>
        <v>59.452177817691968</v>
      </c>
      <c r="S474" s="54">
        <f t="shared" si="46"/>
        <v>0.11433111118786916</v>
      </c>
      <c r="T474" s="54">
        <f t="shared" si="48"/>
        <v>22.27</v>
      </c>
      <c r="U474">
        <v>0.99790000000000001</v>
      </c>
      <c r="V474">
        <v>0.9093</v>
      </c>
      <c r="W474">
        <v>0.48849999999999999</v>
      </c>
      <c r="X474" s="54">
        <f t="shared" si="44"/>
        <v>1.0974375893544486</v>
      </c>
      <c r="Y474">
        <v>48.952800881851886</v>
      </c>
      <c r="Z474">
        <v>554</v>
      </c>
      <c r="AA474">
        <v>1317</v>
      </c>
      <c r="AB474">
        <v>0.42065299924069854</v>
      </c>
    </row>
    <row r="475" spans="1:28" hidden="1" x14ac:dyDescent="0.25">
      <c r="A475" t="s">
        <v>55</v>
      </c>
      <c r="B475">
        <v>141353</v>
      </c>
      <c r="C475" s="54" t="s">
        <v>31</v>
      </c>
      <c r="D475" t="s">
        <v>32</v>
      </c>
      <c r="F475">
        <v>3</v>
      </c>
      <c r="G475">
        <v>536</v>
      </c>
      <c r="H475">
        <v>480</v>
      </c>
      <c r="I475">
        <v>466</v>
      </c>
      <c r="J475">
        <v>499</v>
      </c>
      <c r="K475">
        <v>424</v>
      </c>
      <c r="L475" s="54">
        <f t="shared" si="45"/>
        <v>481</v>
      </c>
      <c r="M475">
        <v>0.49280000000000002</v>
      </c>
      <c r="N475">
        <v>6.5000000000000002E-2</v>
      </c>
      <c r="O475">
        <v>6</v>
      </c>
      <c r="P475">
        <v>89.82</v>
      </c>
      <c r="Q475">
        <v>6</v>
      </c>
      <c r="R475" s="54">
        <f t="shared" si="47"/>
        <v>54.865286127811189</v>
      </c>
      <c r="S475" s="54">
        <f t="shared" si="46"/>
        <v>0.11406504392476338</v>
      </c>
      <c r="T475" s="54">
        <f t="shared" si="48"/>
        <v>14.969999999999999</v>
      </c>
      <c r="U475">
        <v>0.36059999999999998</v>
      </c>
      <c r="V475">
        <v>0.29270000000000002</v>
      </c>
      <c r="W475">
        <v>0.17899999999999999</v>
      </c>
      <c r="X475" s="54">
        <f t="shared" si="44"/>
        <v>1.2319781346088143</v>
      </c>
      <c r="Y475">
        <v>49.639489739323352</v>
      </c>
      <c r="Z475">
        <v>554</v>
      </c>
      <c r="AA475">
        <v>1317</v>
      </c>
      <c r="AB475">
        <v>0.42065299924069854</v>
      </c>
    </row>
    <row r="476" spans="1:28" hidden="1" x14ac:dyDescent="0.25">
      <c r="A476" t="s">
        <v>55</v>
      </c>
      <c r="B476">
        <v>141364</v>
      </c>
      <c r="C476" s="54" t="s">
        <v>31</v>
      </c>
      <c r="D476" t="s">
        <v>32</v>
      </c>
      <c r="F476">
        <v>1</v>
      </c>
      <c r="G476">
        <v>293</v>
      </c>
      <c r="H476">
        <v>501</v>
      </c>
      <c r="I476">
        <v>458</v>
      </c>
      <c r="L476" s="54">
        <f t="shared" si="45"/>
        <v>417.33333333333331</v>
      </c>
      <c r="M476">
        <v>0.28239999999999998</v>
      </c>
      <c r="N476">
        <v>2.5499999999999998E-2</v>
      </c>
      <c r="O476">
        <v>3</v>
      </c>
      <c r="P476">
        <v>38.82</v>
      </c>
      <c r="Q476">
        <v>3</v>
      </c>
      <c r="R476" s="54">
        <f t="shared" si="47"/>
        <v>72.746007212776917</v>
      </c>
      <c r="S476" s="54">
        <f t="shared" si="46"/>
        <v>0.17431151888045587</v>
      </c>
      <c r="T476" s="54">
        <f t="shared" si="48"/>
        <v>12.94</v>
      </c>
      <c r="U476">
        <v>0.91720000000000002</v>
      </c>
      <c r="V476">
        <v>0.69979999999999998</v>
      </c>
      <c r="W476">
        <v>0.4874</v>
      </c>
      <c r="X476" s="54">
        <f t="shared" si="44"/>
        <v>1.3106601886253215</v>
      </c>
      <c r="Y476">
        <v>53.139991277802004</v>
      </c>
      <c r="Z476">
        <v>549</v>
      </c>
      <c r="AA476">
        <v>1320</v>
      </c>
      <c r="AB476">
        <v>0.41590909090909089</v>
      </c>
    </row>
    <row r="477" spans="1:28" hidden="1" x14ac:dyDescent="0.25">
      <c r="A477" t="s">
        <v>55</v>
      </c>
      <c r="B477">
        <v>141364</v>
      </c>
      <c r="C477" s="54" t="s">
        <v>31</v>
      </c>
      <c r="D477" t="s">
        <v>32</v>
      </c>
      <c r="F477">
        <v>2</v>
      </c>
      <c r="G477">
        <v>644</v>
      </c>
      <c r="H477">
        <v>390</v>
      </c>
      <c r="I477">
        <v>421</v>
      </c>
      <c r="J477">
        <v>334</v>
      </c>
      <c r="L477" s="54">
        <f t="shared" si="45"/>
        <v>447.25</v>
      </c>
      <c r="M477">
        <v>0.77500000000000002</v>
      </c>
      <c r="N477">
        <v>1.52E-2</v>
      </c>
      <c r="O477">
        <v>2</v>
      </c>
      <c r="P477">
        <v>102.21</v>
      </c>
      <c r="Q477">
        <v>8</v>
      </c>
      <c r="R477" s="54">
        <f t="shared" si="47"/>
        <v>75.824283338225229</v>
      </c>
      <c r="S477" s="54">
        <f t="shared" si="46"/>
        <v>0.16953445128725597</v>
      </c>
      <c r="T477" s="54">
        <f t="shared" si="48"/>
        <v>12.776249999999999</v>
      </c>
      <c r="U477">
        <v>1.8217000000000001</v>
      </c>
      <c r="V477">
        <v>1.3993</v>
      </c>
      <c r="W477">
        <v>0.93479999999999996</v>
      </c>
      <c r="X477" s="54">
        <f t="shared" si="44"/>
        <v>1.3018652183234476</v>
      </c>
      <c r="Y477">
        <v>51.314706043805238</v>
      </c>
      <c r="Z477">
        <v>549</v>
      </c>
      <c r="AA477">
        <v>1320</v>
      </c>
      <c r="AB477">
        <v>0.41590909090909089</v>
      </c>
    </row>
    <row r="478" spans="1:28" hidden="1" x14ac:dyDescent="0.25">
      <c r="A478" t="s">
        <v>55</v>
      </c>
      <c r="B478">
        <v>141364</v>
      </c>
      <c r="C478" s="54" t="s">
        <v>31</v>
      </c>
      <c r="D478" t="s">
        <v>32</v>
      </c>
      <c r="F478">
        <v>3</v>
      </c>
      <c r="G478">
        <v>856</v>
      </c>
      <c r="H478">
        <v>494</v>
      </c>
      <c r="I478">
        <v>396</v>
      </c>
      <c r="J478">
        <v>561</v>
      </c>
      <c r="L478" s="54">
        <f t="shared" si="45"/>
        <v>576.75</v>
      </c>
      <c r="M478">
        <v>0.46129999999999999</v>
      </c>
      <c r="N478">
        <v>7.0199999999999999E-2</v>
      </c>
      <c r="O478">
        <v>6</v>
      </c>
      <c r="P478">
        <v>46.62</v>
      </c>
      <c r="Q478">
        <v>6</v>
      </c>
      <c r="R478" s="54">
        <f t="shared" si="47"/>
        <v>98.948948948948953</v>
      </c>
      <c r="S478" s="54">
        <f t="shared" si="46"/>
        <v>0.1715629804056332</v>
      </c>
      <c r="T478" s="54">
        <f t="shared" si="48"/>
        <v>7.77</v>
      </c>
      <c r="U478">
        <v>1.0667</v>
      </c>
      <c r="V478">
        <v>0.83620000000000005</v>
      </c>
      <c r="W478">
        <v>0.56659999999999999</v>
      </c>
      <c r="X478" s="54">
        <f t="shared" si="44"/>
        <v>1.2756517579526427</v>
      </c>
      <c r="Y478">
        <v>53.11709009093466</v>
      </c>
      <c r="Z478">
        <v>549</v>
      </c>
      <c r="AA478">
        <v>1320</v>
      </c>
      <c r="AB478">
        <v>0.41590909090909089</v>
      </c>
    </row>
    <row r="479" spans="1:28" hidden="1" x14ac:dyDescent="0.25">
      <c r="A479" t="s">
        <v>55</v>
      </c>
      <c r="B479">
        <v>141364</v>
      </c>
      <c r="C479" s="54" t="s">
        <v>31</v>
      </c>
      <c r="D479" t="s">
        <v>32</v>
      </c>
      <c r="F479">
        <v>4</v>
      </c>
      <c r="G479">
        <v>470</v>
      </c>
      <c r="H479">
        <v>888</v>
      </c>
      <c r="I479">
        <v>560</v>
      </c>
      <c r="J479">
        <v>473</v>
      </c>
      <c r="L479" s="54">
        <f t="shared" si="45"/>
        <v>597.75</v>
      </c>
      <c r="M479">
        <v>0.59199999999999997</v>
      </c>
      <c r="N479">
        <v>8.8099999999999998E-2</v>
      </c>
      <c r="O479">
        <v>6</v>
      </c>
      <c r="P479">
        <v>61.2</v>
      </c>
      <c r="Q479">
        <v>6</v>
      </c>
      <c r="R479" s="54">
        <f t="shared" si="47"/>
        <v>96.732026143790833</v>
      </c>
      <c r="S479" s="54">
        <f t="shared" si="46"/>
        <v>0.16182689442708628</v>
      </c>
      <c r="T479" s="54">
        <f t="shared" si="48"/>
        <v>10.200000000000001</v>
      </c>
      <c r="U479">
        <v>0.46899999999999997</v>
      </c>
      <c r="V479">
        <v>0.35460000000000003</v>
      </c>
      <c r="W479">
        <v>0.27250000000000002</v>
      </c>
      <c r="X479" s="54">
        <f t="shared" si="44"/>
        <v>1.3226170332769316</v>
      </c>
      <c r="Y479">
        <v>58.10234541577826</v>
      </c>
      <c r="Z479">
        <v>549</v>
      </c>
      <c r="AA479">
        <v>1320</v>
      </c>
      <c r="AB479">
        <v>0.41590909090909089</v>
      </c>
    </row>
    <row r="480" spans="1:28" hidden="1" x14ac:dyDescent="0.25">
      <c r="A480" t="s">
        <v>55</v>
      </c>
      <c r="B480">
        <v>141372</v>
      </c>
      <c r="C480" t="s">
        <v>31</v>
      </c>
      <c r="D480" t="s">
        <v>32</v>
      </c>
      <c r="F480">
        <v>1</v>
      </c>
      <c r="G480">
        <v>476</v>
      </c>
      <c r="H480">
        <v>459</v>
      </c>
      <c r="I480">
        <v>333</v>
      </c>
      <c r="J480">
        <v>571</v>
      </c>
      <c r="K480">
        <v>461</v>
      </c>
      <c r="L480" s="54">
        <f t="shared" si="45"/>
        <v>460</v>
      </c>
      <c r="M480">
        <v>0.73029999999999995</v>
      </c>
      <c r="P480">
        <v>76.88</v>
      </c>
      <c r="Q480">
        <v>12</v>
      </c>
      <c r="R480" s="54">
        <f t="shared" si="47"/>
        <v>94.992195629552555</v>
      </c>
      <c r="S480" s="54">
        <f t="shared" si="46"/>
        <v>0.20650477310772294</v>
      </c>
      <c r="T480" s="54">
        <f t="shared" si="48"/>
        <v>6.4066666666666663</v>
      </c>
      <c r="U480">
        <v>1.2755000000000001</v>
      </c>
      <c r="V480">
        <v>1.1115999999999999</v>
      </c>
      <c r="W480">
        <v>0.66859999999999997</v>
      </c>
      <c r="X480" s="54">
        <f t="shared" si="44"/>
        <v>1.1474451241453762</v>
      </c>
      <c r="Y480">
        <v>52.41865934927479</v>
      </c>
      <c r="Z480">
        <v>541</v>
      </c>
      <c r="AA480">
        <v>1334</v>
      </c>
      <c r="AB480">
        <v>0.40554722638680657</v>
      </c>
    </row>
    <row r="481" spans="1:28" hidden="1" x14ac:dyDescent="0.25">
      <c r="A481" t="s">
        <v>55</v>
      </c>
      <c r="B481">
        <v>141372</v>
      </c>
      <c r="C481" s="54" t="s">
        <v>31</v>
      </c>
      <c r="D481" t="s">
        <v>32</v>
      </c>
      <c r="F481">
        <v>2</v>
      </c>
      <c r="G481">
        <v>406</v>
      </c>
      <c r="H481">
        <v>383</v>
      </c>
      <c r="I481">
        <v>807</v>
      </c>
      <c r="J481">
        <v>996</v>
      </c>
      <c r="K481">
        <v>905</v>
      </c>
      <c r="L481" s="54">
        <f t="shared" si="45"/>
        <v>699.4</v>
      </c>
      <c r="M481">
        <v>1.4864999999999999</v>
      </c>
      <c r="P481">
        <v>143.94</v>
      </c>
      <c r="Q481">
        <v>28</v>
      </c>
      <c r="R481" s="54">
        <f t="shared" si="47"/>
        <v>103.27219674864526</v>
      </c>
      <c r="S481" s="54">
        <f t="shared" si="46"/>
        <v>0.14765827387567237</v>
      </c>
      <c r="T481" s="54">
        <f t="shared" si="48"/>
        <v>5.140714285714286</v>
      </c>
      <c r="U481">
        <v>1.2194</v>
      </c>
      <c r="V481">
        <v>1.0618000000000001</v>
      </c>
      <c r="W481">
        <v>0.54590000000000005</v>
      </c>
      <c r="X481" s="54">
        <f t="shared" si="44"/>
        <v>1.148427199095875</v>
      </c>
      <c r="Y481">
        <v>44.767918648515668</v>
      </c>
      <c r="Z481">
        <v>541</v>
      </c>
      <c r="AA481">
        <v>1334</v>
      </c>
      <c r="AB481">
        <v>0.40554722638680657</v>
      </c>
    </row>
    <row r="482" spans="1:28" hidden="1" x14ac:dyDescent="0.25">
      <c r="A482" t="s">
        <v>55</v>
      </c>
      <c r="B482">
        <v>141372</v>
      </c>
      <c r="C482" s="54" t="s">
        <v>31</v>
      </c>
      <c r="D482" t="s">
        <v>32</v>
      </c>
      <c r="F482">
        <v>3</v>
      </c>
      <c r="G482">
        <v>681</v>
      </c>
      <c r="H482">
        <v>552</v>
      </c>
      <c r="I482">
        <v>701</v>
      </c>
      <c r="J482">
        <v>1027</v>
      </c>
      <c r="K482">
        <v>821</v>
      </c>
      <c r="L482" s="54">
        <f t="shared" si="45"/>
        <v>756.4</v>
      </c>
      <c r="M482">
        <v>1.7331000000000001</v>
      </c>
      <c r="P482">
        <v>151.46</v>
      </c>
      <c r="Q482">
        <v>22</v>
      </c>
      <c r="R482" s="54">
        <f t="shared" si="47"/>
        <v>114.42625115542057</v>
      </c>
      <c r="S482" s="54">
        <f t="shared" si="46"/>
        <v>0.15127743410288283</v>
      </c>
      <c r="T482" s="54">
        <f t="shared" si="48"/>
        <v>6.8845454545454547</v>
      </c>
      <c r="U482">
        <v>1.7151000000000001</v>
      </c>
      <c r="V482">
        <v>1.4915</v>
      </c>
      <c r="W482">
        <v>0.81059999999999999</v>
      </c>
      <c r="X482" s="54">
        <f t="shared" si="44"/>
        <v>1.1499161917532685</v>
      </c>
      <c r="Y482">
        <v>47.262550288612907</v>
      </c>
      <c r="Z482">
        <v>541</v>
      </c>
      <c r="AA482">
        <v>1334</v>
      </c>
      <c r="AB482">
        <v>0.40554722638680657</v>
      </c>
    </row>
    <row r="483" spans="1:28" hidden="1" x14ac:dyDescent="0.25">
      <c r="A483" t="s">
        <v>55</v>
      </c>
      <c r="B483">
        <v>141372</v>
      </c>
      <c r="C483" s="54" t="s">
        <v>31</v>
      </c>
      <c r="D483" t="s">
        <v>32</v>
      </c>
      <c r="F483">
        <v>4</v>
      </c>
      <c r="G483">
        <v>711</v>
      </c>
      <c r="H483">
        <v>577</v>
      </c>
      <c r="I483">
        <v>601</v>
      </c>
      <c r="J483">
        <v>760</v>
      </c>
      <c r="K483">
        <v>354</v>
      </c>
      <c r="L483" s="54">
        <f t="shared" si="45"/>
        <v>600.6</v>
      </c>
      <c r="M483">
        <v>1.3623000000000001</v>
      </c>
      <c r="P483">
        <v>220.66</v>
      </c>
      <c r="Q483">
        <v>16</v>
      </c>
      <c r="R483" s="54">
        <f t="shared" si="47"/>
        <v>61.737514728541655</v>
      </c>
      <c r="S483" s="54">
        <f t="shared" si="46"/>
        <v>0.10279306481608667</v>
      </c>
      <c r="T483" s="54">
        <f t="shared" si="48"/>
        <v>13.79125</v>
      </c>
      <c r="U483">
        <v>1.3482000000000001</v>
      </c>
      <c r="V483">
        <v>1.1755</v>
      </c>
      <c r="W483">
        <v>0.72799999999999998</v>
      </c>
      <c r="X483" s="54">
        <f t="shared" si="44"/>
        <v>1.1469162058698428</v>
      </c>
      <c r="Y483">
        <v>53.997923156801654</v>
      </c>
      <c r="Z483">
        <v>541</v>
      </c>
      <c r="AA483">
        <v>1334</v>
      </c>
      <c r="AB483">
        <v>0.40554722638680657</v>
      </c>
    </row>
    <row r="484" spans="1:28" hidden="1" x14ac:dyDescent="0.25">
      <c r="A484" t="s">
        <v>120</v>
      </c>
      <c r="B484">
        <v>410283</v>
      </c>
      <c r="C484" t="s">
        <v>31</v>
      </c>
      <c r="D484" t="s">
        <v>32</v>
      </c>
      <c r="F484">
        <v>1</v>
      </c>
      <c r="G484">
        <v>971</v>
      </c>
      <c r="H484">
        <v>864</v>
      </c>
      <c r="I484">
        <v>648</v>
      </c>
      <c r="J484">
        <v>698</v>
      </c>
      <c r="K484">
        <v>1054</v>
      </c>
      <c r="L484" s="54">
        <f t="shared" si="45"/>
        <v>847</v>
      </c>
      <c r="M484">
        <v>0.98980000000000001</v>
      </c>
      <c r="N484">
        <v>0.12709999999999999</v>
      </c>
      <c r="O484">
        <v>6</v>
      </c>
      <c r="P484">
        <v>108.74</v>
      </c>
      <c r="Q484">
        <v>7</v>
      </c>
      <c r="R484" s="54">
        <f t="shared" si="47"/>
        <v>91.024462019496042</v>
      </c>
      <c r="S484" s="54">
        <f t="shared" si="46"/>
        <v>0.10746689730755141</v>
      </c>
      <c r="T484" s="54">
        <f t="shared" si="48"/>
        <v>15.534285714285714</v>
      </c>
      <c r="U484">
        <v>1.0379</v>
      </c>
      <c r="V484">
        <v>1.6013999999999999</v>
      </c>
      <c r="W484">
        <v>0.50439999999999996</v>
      </c>
      <c r="X484" s="54">
        <f t="shared" si="44"/>
        <v>0.64812039465467719</v>
      </c>
      <c r="Y484">
        <v>48.598130841121488</v>
      </c>
      <c r="Z484">
        <v>666</v>
      </c>
      <c r="AA484">
        <v>1270</v>
      </c>
      <c r="AB484">
        <v>0.52440944881889762</v>
      </c>
    </row>
    <row r="485" spans="1:28" hidden="1" x14ac:dyDescent="0.25">
      <c r="A485" t="s">
        <v>120</v>
      </c>
      <c r="B485">
        <v>410283</v>
      </c>
      <c r="C485" t="s">
        <v>31</v>
      </c>
      <c r="D485" t="s">
        <v>32</v>
      </c>
      <c r="F485">
        <v>2</v>
      </c>
      <c r="G485">
        <v>437</v>
      </c>
      <c r="H485">
        <v>796</v>
      </c>
      <c r="I485">
        <v>718</v>
      </c>
      <c r="J485">
        <v>381</v>
      </c>
      <c r="K485">
        <v>626</v>
      </c>
      <c r="L485" s="54">
        <f t="shared" si="45"/>
        <v>591.6</v>
      </c>
      <c r="M485">
        <v>1.1024</v>
      </c>
      <c r="N485">
        <v>0.1245</v>
      </c>
      <c r="O485">
        <v>7</v>
      </c>
      <c r="P485">
        <v>147.41</v>
      </c>
      <c r="Q485">
        <v>7</v>
      </c>
      <c r="R485" s="54">
        <f t="shared" si="47"/>
        <v>74.784614340953809</v>
      </c>
      <c r="S485" s="54">
        <f t="shared" si="46"/>
        <v>0.12641077474806256</v>
      </c>
      <c r="T485" s="54">
        <f t="shared" si="48"/>
        <v>21.05857142857143</v>
      </c>
      <c r="U485">
        <v>1.1181000000000001</v>
      </c>
      <c r="V485">
        <v>2.3988</v>
      </c>
      <c r="W485">
        <v>0.47339999999999999</v>
      </c>
      <c r="X485" s="54">
        <f t="shared" si="44"/>
        <v>0.46610805402701355</v>
      </c>
      <c r="Y485">
        <v>42.339683391467666</v>
      </c>
      <c r="Z485">
        <v>666</v>
      </c>
      <c r="AA485">
        <v>1270</v>
      </c>
      <c r="AB485">
        <v>0.52440944881889762</v>
      </c>
    </row>
    <row r="486" spans="1:28" hidden="1" x14ac:dyDescent="0.25">
      <c r="A486" t="s">
        <v>120</v>
      </c>
      <c r="B486">
        <v>410283</v>
      </c>
      <c r="C486" t="s">
        <v>31</v>
      </c>
      <c r="D486" t="s">
        <v>32</v>
      </c>
      <c r="F486">
        <v>3</v>
      </c>
      <c r="G486">
        <v>406</v>
      </c>
      <c r="H486">
        <v>511</v>
      </c>
      <c r="I486">
        <v>931</v>
      </c>
      <c r="J486">
        <v>927</v>
      </c>
      <c r="K486">
        <v>754</v>
      </c>
      <c r="L486" s="54">
        <f t="shared" si="45"/>
        <v>705.8</v>
      </c>
      <c r="M486">
        <v>1.0668</v>
      </c>
      <c r="N486">
        <v>0.1173</v>
      </c>
      <c r="O486">
        <v>8</v>
      </c>
      <c r="P486">
        <v>111.7</v>
      </c>
      <c r="Q486">
        <v>7</v>
      </c>
      <c r="R486" s="54">
        <f t="shared" si="47"/>
        <v>95.505819158460156</v>
      </c>
      <c r="S486" s="54">
        <f t="shared" si="46"/>
        <v>0.13531569730583759</v>
      </c>
      <c r="T486" s="54">
        <f t="shared" si="48"/>
        <v>15.957142857142857</v>
      </c>
      <c r="U486">
        <v>0.84740000000000004</v>
      </c>
      <c r="V486">
        <v>2.13</v>
      </c>
      <c r="W486">
        <v>0.4501</v>
      </c>
      <c r="X486" s="54">
        <f t="shared" si="44"/>
        <v>0.39784037558685448</v>
      </c>
      <c r="Y486">
        <v>53.115411848005664</v>
      </c>
      <c r="Z486">
        <v>666</v>
      </c>
      <c r="AA486">
        <v>1270</v>
      </c>
      <c r="AB486">
        <v>0.52440944881889762</v>
      </c>
    </row>
    <row r="487" spans="1:28" hidden="1" x14ac:dyDescent="0.25">
      <c r="A487" t="s">
        <v>120</v>
      </c>
      <c r="B487">
        <v>410283</v>
      </c>
      <c r="C487" t="s">
        <v>31</v>
      </c>
      <c r="D487" t="s">
        <v>32</v>
      </c>
      <c r="F487">
        <v>4</v>
      </c>
      <c r="G487">
        <v>523</v>
      </c>
      <c r="H487">
        <v>470</v>
      </c>
      <c r="I487">
        <v>355</v>
      </c>
      <c r="J487">
        <v>548</v>
      </c>
      <c r="K487">
        <v>468</v>
      </c>
      <c r="L487" s="54">
        <f t="shared" si="45"/>
        <v>472.8</v>
      </c>
      <c r="M487">
        <v>1.2770999999999999</v>
      </c>
      <c r="N487">
        <v>7.8100000000000003E-2</v>
      </c>
      <c r="O487" s="21">
        <v>12</v>
      </c>
      <c r="P487">
        <v>167.27</v>
      </c>
      <c r="Q487">
        <v>14</v>
      </c>
      <c r="R487" s="54">
        <f t="shared" si="47"/>
        <v>76.349614395886874</v>
      </c>
      <c r="S487" s="54">
        <f t="shared" si="46"/>
        <v>0.16148395599806867</v>
      </c>
      <c r="T487" s="54">
        <f t="shared" si="48"/>
        <v>11.947857142857144</v>
      </c>
      <c r="U487">
        <v>0.25240000000000001</v>
      </c>
      <c r="V487">
        <v>0.44729999999999998</v>
      </c>
      <c r="W487">
        <v>0.126</v>
      </c>
      <c r="X487" s="54">
        <f t="shared" si="44"/>
        <v>0.56427453610552203</v>
      </c>
      <c r="Y487">
        <v>49.920760697305859</v>
      </c>
      <c r="Z487">
        <v>666</v>
      </c>
      <c r="AA487">
        <v>1270</v>
      </c>
      <c r="AB487">
        <v>0.52440944881889762</v>
      </c>
    </row>
    <row r="488" spans="1:28" hidden="1" x14ac:dyDescent="0.25">
      <c r="A488" t="s">
        <v>69</v>
      </c>
      <c r="B488">
        <v>320602</v>
      </c>
      <c r="C488" t="s">
        <v>118</v>
      </c>
      <c r="D488" t="s">
        <v>406</v>
      </c>
      <c r="E488" t="s">
        <v>29</v>
      </c>
      <c r="F488">
        <v>1</v>
      </c>
      <c r="G488">
        <v>991</v>
      </c>
      <c r="H488">
        <v>921</v>
      </c>
      <c r="I488">
        <v>795</v>
      </c>
      <c r="J488">
        <v>975</v>
      </c>
      <c r="K488">
        <v>953</v>
      </c>
      <c r="L488" s="54">
        <f t="shared" si="45"/>
        <v>927</v>
      </c>
      <c r="M488">
        <v>2.0425</v>
      </c>
      <c r="P488">
        <v>57.51</v>
      </c>
      <c r="Q488">
        <v>26</v>
      </c>
      <c r="R488" s="54">
        <f t="shared" si="47"/>
        <v>355.15562510867676</v>
      </c>
      <c r="S488" s="54">
        <f t="shared" si="46"/>
        <v>0.38312365168142043</v>
      </c>
      <c r="T488" s="54">
        <f t="shared" si="48"/>
        <v>2.2119230769230769</v>
      </c>
      <c r="U488">
        <v>4.4631999999999996</v>
      </c>
      <c r="V488">
        <v>3.8473000000000002</v>
      </c>
      <c r="W488">
        <v>1.8816999999999999</v>
      </c>
      <c r="X488" s="54">
        <f t="shared" si="44"/>
        <v>1.1600862942843031</v>
      </c>
      <c r="Y488">
        <v>42.160333393081203</v>
      </c>
      <c r="Z488">
        <v>1475</v>
      </c>
      <c r="AA488">
        <v>1003</v>
      </c>
      <c r="AB488">
        <v>1.4705882352941178</v>
      </c>
    </row>
    <row r="489" spans="1:28" hidden="1" x14ac:dyDescent="0.25">
      <c r="A489" t="s">
        <v>69</v>
      </c>
      <c r="B489">
        <v>320602</v>
      </c>
      <c r="C489" t="s">
        <v>118</v>
      </c>
      <c r="D489" t="s">
        <v>406</v>
      </c>
      <c r="E489" t="s">
        <v>29</v>
      </c>
      <c r="F489">
        <v>2</v>
      </c>
      <c r="G489">
        <v>1036</v>
      </c>
      <c r="H489">
        <v>1058</v>
      </c>
      <c r="I489">
        <v>971</v>
      </c>
      <c r="J489">
        <v>951</v>
      </c>
      <c r="K489">
        <v>873</v>
      </c>
      <c r="L489" s="54">
        <f t="shared" si="45"/>
        <v>977.8</v>
      </c>
      <c r="M489">
        <v>1.9537</v>
      </c>
      <c r="P489">
        <v>56.01</v>
      </c>
      <c r="Q489">
        <v>26</v>
      </c>
      <c r="R489" s="54">
        <f t="shared" si="47"/>
        <v>348.8127120157115</v>
      </c>
      <c r="S489" s="54">
        <f t="shared" si="46"/>
        <v>0.35673216610320263</v>
      </c>
      <c r="T489" s="54">
        <f t="shared" si="48"/>
        <v>2.1542307692307689</v>
      </c>
      <c r="U489">
        <v>5.1020000000000003</v>
      </c>
      <c r="V489">
        <v>4.4958</v>
      </c>
      <c r="W489">
        <v>1.9599</v>
      </c>
      <c r="X489" s="54">
        <f t="shared" si="44"/>
        <v>1.1348369589394547</v>
      </c>
      <c r="Y489">
        <v>38.41434731477851</v>
      </c>
      <c r="Z489">
        <v>1475</v>
      </c>
      <c r="AA489">
        <v>1003</v>
      </c>
      <c r="AB489">
        <v>1.4705882352941178</v>
      </c>
    </row>
    <row r="490" spans="1:28" hidden="1" x14ac:dyDescent="0.25">
      <c r="A490" t="s">
        <v>26</v>
      </c>
      <c r="B490">
        <v>110094</v>
      </c>
      <c r="C490" t="s">
        <v>39</v>
      </c>
      <c r="D490" t="s">
        <v>40</v>
      </c>
      <c r="F490">
        <v>1</v>
      </c>
      <c r="G490">
        <v>357</v>
      </c>
      <c r="H490">
        <v>295</v>
      </c>
      <c r="I490">
        <v>325</v>
      </c>
      <c r="J490">
        <v>323</v>
      </c>
      <c r="K490">
        <v>290</v>
      </c>
      <c r="L490" s="54">
        <f t="shared" si="45"/>
        <v>318</v>
      </c>
      <c r="M490">
        <v>1.2000999999999999</v>
      </c>
      <c r="N490">
        <v>0.24809999999999999</v>
      </c>
      <c r="O490">
        <v>8</v>
      </c>
      <c r="P490">
        <v>73.47</v>
      </c>
      <c r="Q490">
        <v>60</v>
      </c>
      <c r="R490" s="54">
        <f t="shared" si="47"/>
        <v>163.34558323125083</v>
      </c>
      <c r="S490" s="54">
        <f t="shared" si="46"/>
        <v>0.51366535607311581</v>
      </c>
      <c r="T490" s="54">
        <f t="shared" si="48"/>
        <v>1.2244999999999999</v>
      </c>
      <c r="U490">
        <v>2.024</v>
      </c>
      <c r="V490">
        <v>1.6781999999999999</v>
      </c>
      <c r="W490">
        <v>1.0719000000000001</v>
      </c>
      <c r="X490" s="54">
        <f t="shared" si="44"/>
        <v>1.2060541055893219</v>
      </c>
      <c r="Y490">
        <v>52.959486166007906</v>
      </c>
      <c r="Z490">
        <v>709</v>
      </c>
      <c r="AA490">
        <v>1140</v>
      </c>
      <c r="AB490">
        <v>0.62192982456140355</v>
      </c>
    </row>
    <row r="491" spans="1:28" hidden="1" x14ac:dyDescent="0.25">
      <c r="A491" t="s">
        <v>26</v>
      </c>
      <c r="B491">
        <v>110094</v>
      </c>
      <c r="C491" t="s">
        <v>39</v>
      </c>
      <c r="D491" t="s">
        <v>40</v>
      </c>
      <c r="F491">
        <v>2</v>
      </c>
      <c r="G491">
        <v>351</v>
      </c>
      <c r="H491">
        <v>279</v>
      </c>
      <c r="I491">
        <v>290</v>
      </c>
      <c r="J491">
        <v>329</v>
      </c>
      <c r="K491">
        <v>325</v>
      </c>
      <c r="L491" s="54">
        <f t="shared" si="45"/>
        <v>314.8</v>
      </c>
      <c r="M491">
        <v>1.1682999999999999</v>
      </c>
      <c r="N491">
        <v>0.2417</v>
      </c>
      <c r="O491">
        <v>9</v>
      </c>
      <c r="P491">
        <v>69.150000000000006</v>
      </c>
      <c r="Q491">
        <v>60</v>
      </c>
      <c r="R491" s="54">
        <f t="shared" si="47"/>
        <v>168.95155459146781</v>
      </c>
      <c r="S491" s="54">
        <f t="shared" si="46"/>
        <v>0.53669490022702604</v>
      </c>
      <c r="T491" s="54">
        <f t="shared" si="48"/>
        <v>1.1525000000000001</v>
      </c>
      <c r="U491">
        <v>1.9298</v>
      </c>
      <c r="V491">
        <v>1.6146</v>
      </c>
      <c r="W491">
        <v>1.0324</v>
      </c>
      <c r="X491" s="54">
        <f t="shared" si="44"/>
        <v>1.1952186300012386</v>
      </c>
      <c r="Y491">
        <v>53.497771789822778</v>
      </c>
      <c r="Z491">
        <v>709</v>
      </c>
      <c r="AA491">
        <v>1140</v>
      </c>
      <c r="AB491">
        <v>0.62192982456140355</v>
      </c>
    </row>
    <row r="492" spans="1:28" hidden="1" x14ac:dyDescent="0.25">
      <c r="A492" t="s">
        <v>26</v>
      </c>
      <c r="B492">
        <v>110094</v>
      </c>
      <c r="C492" t="s">
        <v>39</v>
      </c>
      <c r="D492" t="s">
        <v>40</v>
      </c>
      <c r="F492">
        <v>3</v>
      </c>
      <c r="G492">
        <v>419</v>
      </c>
      <c r="H492">
        <v>384</v>
      </c>
      <c r="I492">
        <v>475</v>
      </c>
      <c r="J492">
        <v>446</v>
      </c>
      <c r="K492">
        <v>440</v>
      </c>
      <c r="L492" s="54">
        <f t="shared" si="45"/>
        <v>432.8</v>
      </c>
      <c r="M492">
        <v>2.0590999999999999</v>
      </c>
      <c r="N492">
        <v>0.29720000000000002</v>
      </c>
      <c r="O492">
        <v>9</v>
      </c>
      <c r="P492">
        <v>93.97</v>
      </c>
      <c r="Q492">
        <v>52</v>
      </c>
      <c r="R492" s="54">
        <f t="shared" si="47"/>
        <v>219.12312440140471</v>
      </c>
      <c r="S492" s="54">
        <f t="shared" si="46"/>
        <v>0.50629187708272805</v>
      </c>
      <c r="T492" s="54">
        <f t="shared" si="48"/>
        <v>1.8071153846153847</v>
      </c>
      <c r="U492">
        <v>2.3252000000000002</v>
      </c>
      <c r="V492">
        <v>1.9436</v>
      </c>
      <c r="W492">
        <v>1.2551000000000001</v>
      </c>
      <c r="X492" s="54">
        <f t="shared" si="44"/>
        <v>1.1963366947931675</v>
      </c>
      <c r="Y492">
        <v>53.97815241699638</v>
      </c>
      <c r="Z492">
        <v>709</v>
      </c>
      <c r="AA492">
        <v>1140</v>
      </c>
      <c r="AB492">
        <v>0.62192982456140355</v>
      </c>
    </row>
    <row r="493" spans="1:28" hidden="1" x14ac:dyDescent="0.25">
      <c r="A493" t="s">
        <v>26</v>
      </c>
      <c r="B493">
        <v>110094</v>
      </c>
      <c r="C493" t="s">
        <v>39</v>
      </c>
      <c r="D493" t="s">
        <v>40</v>
      </c>
      <c r="F493">
        <v>4</v>
      </c>
      <c r="G493">
        <v>460</v>
      </c>
      <c r="H493">
        <v>408</v>
      </c>
      <c r="I493">
        <v>473</v>
      </c>
      <c r="J493">
        <v>460</v>
      </c>
      <c r="K493">
        <v>429</v>
      </c>
      <c r="L493" s="54">
        <f t="shared" si="45"/>
        <v>446</v>
      </c>
      <c r="M493">
        <v>2.1482999999999999</v>
      </c>
      <c r="N493">
        <v>0.38400000000000001</v>
      </c>
      <c r="O493">
        <v>8</v>
      </c>
      <c r="P493">
        <v>91.52</v>
      </c>
      <c r="Q493">
        <v>61</v>
      </c>
      <c r="R493" s="54">
        <f t="shared" si="47"/>
        <v>234.73557692307691</v>
      </c>
      <c r="S493" s="54">
        <f t="shared" si="46"/>
        <v>0.52631295274232492</v>
      </c>
      <c r="T493" s="54">
        <f t="shared" si="48"/>
        <v>1.5003278688524591</v>
      </c>
      <c r="U493">
        <v>1.8894</v>
      </c>
      <c r="V493">
        <v>1.5845</v>
      </c>
      <c r="W493">
        <v>0.98819999999999997</v>
      </c>
      <c r="X493" s="54">
        <f t="shared" si="44"/>
        <v>1.1924266330072577</v>
      </c>
      <c r="Y493">
        <v>52.30231819625277</v>
      </c>
      <c r="Z493">
        <v>709</v>
      </c>
      <c r="AA493">
        <v>1140</v>
      </c>
      <c r="AB493">
        <v>0.62192982456140355</v>
      </c>
    </row>
    <row r="494" spans="1:28" hidden="1" x14ac:dyDescent="0.25">
      <c r="A494" t="s">
        <v>26</v>
      </c>
      <c r="B494">
        <v>110158</v>
      </c>
      <c r="C494" t="s">
        <v>39</v>
      </c>
      <c r="D494" t="s">
        <v>40</v>
      </c>
      <c r="F494">
        <v>1</v>
      </c>
      <c r="G494">
        <v>317</v>
      </c>
      <c r="H494">
        <v>334</v>
      </c>
      <c r="I494">
        <v>282</v>
      </c>
      <c r="J494">
        <v>287</v>
      </c>
      <c r="K494">
        <v>309</v>
      </c>
      <c r="L494" s="54">
        <f t="shared" si="45"/>
        <v>305.8</v>
      </c>
      <c r="M494">
        <v>0.73350000000000004</v>
      </c>
      <c r="N494">
        <v>0.1203</v>
      </c>
      <c r="O494">
        <v>4</v>
      </c>
      <c r="P494">
        <v>55.09</v>
      </c>
      <c r="Q494">
        <v>31</v>
      </c>
      <c r="R494" s="54">
        <f t="shared" si="47"/>
        <v>133.14576148121256</v>
      </c>
      <c r="S494" s="54">
        <f t="shared" si="46"/>
        <v>0.4354014436926506</v>
      </c>
      <c r="T494" s="54">
        <f t="shared" si="48"/>
        <v>1.7770967741935484</v>
      </c>
      <c r="U494">
        <v>3.6852</v>
      </c>
      <c r="V494">
        <v>3.2216</v>
      </c>
      <c r="W494">
        <v>1.9490000000000001</v>
      </c>
      <c r="X494" s="54">
        <f t="shared" si="44"/>
        <v>1.1439036503600695</v>
      </c>
      <c r="Y494">
        <v>52.887224573971558</v>
      </c>
      <c r="Z494">
        <v>748</v>
      </c>
      <c r="AA494">
        <v>1139</v>
      </c>
      <c r="AB494">
        <v>0.65671641791044777</v>
      </c>
    </row>
    <row r="495" spans="1:28" hidden="1" x14ac:dyDescent="0.25">
      <c r="A495" t="s">
        <v>26</v>
      </c>
      <c r="B495">
        <v>110158</v>
      </c>
      <c r="C495" t="s">
        <v>39</v>
      </c>
      <c r="D495" t="s">
        <v>40</v>
      </c>
      <c r="F495">
        <v>2</v>
      </c>
      <c r="G495">
        <v>377</v>
      </c>
      <c r="H495">
        <v>393</v>
      </c>
      <c r="I495">
        <v>350</v>
      </c>
      <c r="J495">
        <v>339</v>
      </c>
      <c r="K495">
        <v>310</v>
      </c>
      <c r="L495" s="54">
        <f t="shared" si="45"/>
        <v>353.8</v>
      </c>
      <c r="M495">
        <v>0.76900000000000002</v>
      </c>
      <c r="N495">
        <v>0.1449</v>
      </c>
      <c r="O495">
        <v>4</v>
      </c>
      <c r="P495">
        <v>48.81</v>
      </c>
      <c r="Q495">
        <v>27</v>
      </c>
      <c r="R495" s="54">
        <f t="shared" si="47"/>
        <v>157.54968244212253</v>
      </c>
      <c r="S495" s="54">
        <f t="shared" si="46"/>
        <v>0.44530718609983755</v>
      </c>
      <c r="T495" s="54">
        <f t="shared" si="48"/>
        <v>1.8077777777777779</v>
      </c>
      <c r="U495">
        <v>1.7824</v>
      </c>
      <c r="V495">
        <v>1.4981</v>
      </c>
      <c r="W495">
        <v>0.89880000000000004</v>
      </c>
      <c r="X495" s="54">
        <f t="shared" si="44"/>
        <v>1.189773713370269</v>
      </c>
      <c r="Y495">
        <v>50.426391382405747</v>
      </c>
      <c r="Z495">
        <v>748</v>
      </c>
      <c r="AA495">
        <v>1139</v>
      </c>
      <c r="AB495">
        <v>0.65671641791044777</v>
      </c>
    </row>
    <row r="496" spans="1:28" hidden="1" x14ac:dyDescent="0.25">
      <c r="A496" t="s">
        <v>26</v>
      </c>
      <c r="B496">
        <v>110158</v>
      </c>
      <c r="C496" t="s">
        <v>39</v>
      </c>
      <c r="D496" t="s">
        <v>40</v>
      </c>
      <c r="F496">
        <v>3</v>
      </c>
      <c r="G496">
        <v>412</v>
      </c>
      <c r="H496">
        <v>386</v>
      </c>
      <c r="I496">
        <v>331</v>
      </c>
      <c r="J496">
        <v>282</v>
      </c>
      <c r="K496">
        <v>406</v>
      </c>
      <c r="L496" s="54">
        <f t="shared" si="45"/>
        <v>363.4</v>
      </c>
      <c r="M496">
        <v>0.71960000000000002</v>
      </c>
      <c r="N496">
        <v>0.14069999999999999</v>
      </c>
      <c r="O496">
        <v>5</v>
      </c>
      <c r="P496">
        <v>37.79</v>
      </c>
      <c r="Q496">
        <v>31</v>
      </c>
      <c r="R496" s="54">
        <f t="shared" si="47"/>
        <v>190.42074622916118</v>
      </c>
      <c r="S496" s="54">
        <f t="shared" si="46"/>
        <v>0.52399765060308534</v>
      </c>
      <c r="T496" s="54">
        <f t="shared" si="48"/>
        <v>1.2190322580645161</v>
      </c>
      <c r="U496">
        <v>3.2795999999999998</v>
      </c>
      <c r="V496">
        <v>2.7671999999999999</v>
      </c>
      <c r="W496">
        <v>1.7564</v>
      </c>
      <c r="X496" s="54">
        <f t="shared" si="44"/>
        <v>1.1851691240242845</v>
      </c>
      <c r="Y496">
        <v>53.555311623368709</v>
      </c>
      <c r="Z496">
        <v>748</v>
      </c>
      <c r="AA496">
        <v>1139</v>
      </c>
      <c r="AB496">
        <v>0.65671641791044777</v>
      </c>
    </row>
    <row r="497" spans="1:28" hidden="1" x14ac:dyDescent="0.25">
      <c r="A497" t="s">
        <v>26</v>
      </c>
      <c r="B497">
        <v>110158</v>
      </c>
      <c r="C497" t="s">
        <v>39</v>
      </c>
      <c r="D497" t="s">
        <v>40</v>
      </c>
      <c r="F497">
        <v>4</v>
      </c>
      <c r="G497">
        <v>288</v>
      </c>
      <c r="H497">
        <v>307</v>
      </c>
      <c r="I497">
        <v>300</v>
      </c>
      <c r="J497">
        <v>317</v>
      </c>
      <c r="K497">
        <v>280</v>
      </c>
      <c r="L497" s="54">
        <f t="shared" si="45"/>
        <v>298.39999999999998</v>
      </c>
      <c r="M497">
        <v>0.58950000000000002</v>
      </c>
      <c r="N497">
        <v>0.11169999999999999</v>
      </c>
      <c r="O497">
        <v>4</v>
      </c>
      <c r="P497">
        <v>43.58</v>
      </c>
      <c r="Q497">
        <v>25</v>
      </c>
      <c r="R497" s="54">
        <f t="shared" si="47"/>
        <v>135.26847177604407</v>
      </c>
      <c r="S497" s="54">
        <f t="shared" si="46"/>
        <v>0.45331257297601901</v>
      </c>
      <c r="T497" s="54">
        <f t="shared" si="48"/>
        <v>1.7431999999999999</v>
      </c>
      <c r="U497">
        <v>3.4142000000000001</v>
      </c>
      <c r="V497">
        <v>2.8328000000000002</v>
      </c>
      <c r="W497">
        <v>1.9891000000000001</v>
      </c>
      <c r="X497" s="54">
        <f t="shared" si="44"/>
        <v>1.205238633154476</v>
      </c>
      <c r="Y497">
        <v>58.259621580458088</v>
      </c>
      <c r="Z497">
        <v>748</v>
      </c>
      <c r="AA497">
        <v>1139</v>
      </c>
      <c r="AB497">
        <v>0.65671641791044777</v>
      </c>
    </row>
    <row r="498" spans="1:28" hidden="1" x14ac:dyDescent="0.25">
      <c r="A498" t="s">
        <v>26</v>
      </c>
      <c r="B498">
        <v>110160</v>
      </c>
      <c r="C498" t="s">
        <v>39</v>
      </c>
      <c r="D498" t="s">
        <v>40</v>
      </c>
      <c r="F498">
        <v>1</v>
      </c>
      <c r="G498">
        <v>442</v>
      </c>
      <c r="H498">
        <v>431</v>
      </c>
      <c r="I498">
        <v>430</v>
      </c>
      <c r="J498">
        <v>476</v>
      </c>
      <c r="K498">
        <v>405</v>
      </c>
      <c r="L498" s="54">
        <f t="shared" si="45"/>
        <v>436.8</v>
      </c>
      <c r="M498">
        <v>2.2986</v>
      </c>
      <c r="N498">
        <v>0.34179999999999999</v>
      </c>
      <c r="O498">
        <v>6</v>
      </c>
      <c r="P498">
        <v>98.6</v>
      </c>
      <c r="Q498">
        <v>58</v>
      </c>
      <c r="R498" s="54">
        <f t="shared" si="47"/>
        <v>233.12373225152132</v>
      </c>
      <c r="S498" s="54">
        <f t="shared" si="46"/>
        <v>0.53370817823150485</v>
      </c>
      <c r="T498" s="54">
        <f t="shared" si="48"/>
        <v>1.7</v>
      </c>
      <c r="U498">
        <v>1.554</v>
      </c>
      <c r="V498">
        <v>1.3312999999999999</v>
      </c>
      <c r="W498">
        <v>0.69140000000000001</v>
      </c>
      <c r="X498" s="54">
        <f t="shared" si="44"/>
        <v>1.1672801021557877</v>
      </c>
      <c r="Y498">
        <v>44.491634491634493</v>
      </c>
      <c r="Z498">
        <v>714</v>
      </c>
      <c r="AA498">
        <v>1145</v>
      </c>
      <c r="AB498">
        <v>0.62358078602620093</v>
      </c>
    </row>
    <row r="499" spans="1:28" hidden="1" x14ac:dyDescent="0.25">
      <c r="A499" t="s">
        <v>26</v>
      </c>
      <c r="B499">
        <v>110160</v>
      </c>
      <c r="C499" t="s">
        <v>39</v>
      </c>
      <c r="D499" t="s">
        <v>40</v>
      </c>
      <c r="F499">
        <v>2</v>
      </c>
      <c r="G499">
        <v>400</v>
      </c>
      <c r="H499">
        <v>403</v>
      </c>
      <c r="I499">
        <v>435</v>
      </c>
      <c r="J499">
        <v>377</v>
      </c>
      <c r="K499">
        <v>362</v>
      </c>
      <c r="L499" s="54">
        <f t="shared" si="45"/>
        <v>395.4</v>
      </c>
      <c r="M499">
        <v>1.8396999999999999</v>
      </c>
      <c r="N499">
        <v>0.27639999999999998</v>
      </c>
      <c r="O499">
        <v>7</v>
      </c>
      <c r="P499">
        <v>85.68</v>
      </c>
      <c r="Q499">
        <v>65</v>
      </c>
      <c r="R499" s="54">
        <f t="shared" si="47"/>
        <v>214.71755368814189</v>
      </c>
      <c r="S499" s="54">
        <f t="shared" si="46"/>
        <v>0.54303883077425874</v>
      </c>
      <c r="T499" s="54">
        <f t="shared" si="48"/>
        <v>1.3181538461538462</v>
      </c>
      <c r="U499">
        <v>1.2606999999999999</v>
      </c>
      <c r="V499">
        <v>1.9503999999999999</v>
      </c>
      <c r="W499">
        <v>1.1266</v>
      </c>
      <c r="X499" s="54">
        <f t="shared" si="44"/>
        <v>0.64638022969647246</v>
      </c>
      <c r="Y499">
        <v>89.363052272547009</v>
      </c>
      <c r="Z499">
        <v>714</v>
      </c>
      <c r="AA499">
        <v>1145</v>
      </c>
      <c r="AB499">
        <v>0.62358078602620093</v>
      </c>
    </row>
    <row r="500" spans="1:28" hidden="1" x14ac:dyDescent="0.25">
      <c r="A500" t="s">
        <v>26</v>
      </c>
      <c r="B500">
        <v>110160</v>
      </c>
      <c r="C500" t="s">
        <v>39</v>
      </c>
      <c r="D500" t="s">
        <v>40</v>
      </c>
      <c r="F500">
        <v>3</v>
      </c>
      <c r="G500">
        <v>392</v>
      </c>
      <c r="H500">
        <v>355</v>
      </c>
      <c r="I500">
        <v>386</v>
      </c>
      <c r="J500">
        <v>392</v>
      </c>
      <c r="K500">
        <v>414</v>
      </c>
      <c r="L500" s="54">
        <f t="shared" si="45"/>
        <v>387.8</v>
      </c>
      <c r="M500">
        <v>2.4900000000000002</v>
      </c>
      <c r="N500">
        <v>0.35249999999999998</v>
      </c>
      <c r="O500">
        <v>8</v>
      </c>
      <c r="P500">
        <v>113.68</v>
      </c>
      <c r="Q500">
        <v>67</v>
      </c>
      <c r="R500" s="54">
        <f t="shared" si="47"/>
        <v>219.03589021815623</v>
      </c>
      <c r="S500" s="54">
        <f t="shared" si="46"/>
        <v>0.56481663284723105</v>
      </c>
      <c r="T500" s="54">
        <f t="shared" si="48"/>
        <v>1.6967164179104479</v>
      </c>
      <c r="U500">
        <v>1.6773</v>
      </c>
      <c r="V500">
        <v>1.4231</v>
      </c>
      <c r="W500">
        <v>0.86140000000000005</v>
      </c>
      <c r="X500" s="54">
        <f t="shared" si="44"/>
        <v>1.1786241304195066</v>
      </c>
      <c r="Y500">
        <v>51.356346509270857</v>
      </c>
      <c r="Z500">
        <v>714</v>
      </c>
      <c r="AA500">
        <v>1145</v>
      </c>
      <c r="AB500">
        <v>0.62358078602620093</v>
      </c>
    </row>
    <row r="501" spans="1:28" hidden="1" x14ac:dyDescent="0.25">
      <c r="A501" t="s">
        <v>26</v>
      </c>
      <c r="B501">
        <v>110160</v>
      </c>
      <c r="C501" t="s">
        <v>39</v>
      </c>
      <c r="D501" t="s">
        <v>40</v>
      </c>
      <c r="F501">
        <v>4</v>
      </c>
      <c r="G501">
        <v>403</v>
      </c>
      <c r="H501">
        <v>386</v>
      </c>
      <c r="I501">
        <v>393</v>
      </c>
      <c r="J501">
        <v>334</v>
      </c>
      <c r="K501">
        <v>356</v>
      </c>
      <c r="L501" s="54">
        <f t="shared" si="45"/>
        <v>374.4</v>
      </c>
      <c r="M501">
        <v>1.9187000000000001</v>
      </c>
      <c r="N501">
        <v>0.34439999999999998</v>
      </c>
      <c r="O501">
        <v>6</v>
      </c>
      <c r="P501">
        <v>89.04</v>
      </c>
      <c r="Q501">
        <v>68</v>
      </c>
      <c r="R501" s="54">
        <f t="shared" si="47"/>
        <v>215.48742138364778</v>
      </c>
      <c r="S501" s="54">
        <f t="shared" si="46"/>
        <v>0.57555401010589691</v>
      </c>
      <c r="T501" s="54">
        <f t="shared" si="48"/>
        <v>1.3094117647058825</v>
      </c>
      <c r="U501">
        <v>3.2496</v>
      </c>
      <c r="V501">
        <v>2.8260000000000001</v>
      </c>
      <c r="W501">
        <v>1.7333000000000001</v>
      </c>
      <c r="X501" s="54">
        <f t="shared" si="44"/>
        <v>1.1498938428874734</v>
      </c>
      <c r="Y501">
        <v>53.338872476612508</v>
      </c>
      <c r="Z501">
        <v>714</v>
      </c>
      <c r="AA501">
        <v>1145</v>
      </c>
      <c r="AB501">
        <v>0.62358078602620093</v>
      </c>
    </row>
    <row r="502" spans="1:28" hidden="1" x14ac:dyDescent="0.25">
      <c r="A502" t="s">
        <v>26</v>
      </c>
      <c r="B502">
        <v>110397</v>
      </c>
      <c r="C502" t="s">
        <v>39</v>
      </c>
      <c r="D502" t="s">
        <v>40</v>
      </c>
      <c r="F502">
        <v>1</v>
      </c>
      <c r="G502">
        <v>402</v>
      </c>
      <c r="H502">
        <v>379</v>
      </c>
      <c r="I502">
        <v>387</v>
      </c>
      <c r="J502">
        <v>417</v>
      </c>
      <c r="K502">
        <v>356</v>
      </c>
      <c r="L502" s="54">
        <f t="shared" si="45"/>
        <v>388.2</v>
      </c>
      <c r="M502">
        <v>1.4703999999999999</v>
      </c>
      <c r="N502" s="54">
        <v>0.23980000000000001</v>
      </c>
      <c r="O502">
        <v>8</v>
      </c>
      <c r="P502">
        <v>63.82</v>
      </c>
      <c r="Q502">
        <v>56</v>
      </c>
      <c r="R502" s="54">
        <f t="shared" si="47"/>
        <v>230.39799435913505</v>
      </c>
      <c r="S502" s="54">
        <f t="shared" si="46"/>
        <v>0.59350333425846225</v>
      </c>
      <c r="T502" s="54">
        <f t="shared" si="48"/>
        <v>1.1396428571428572</v>
      </c>
      <c r="U502">
        <v>0.78639999999999999</v>
      </c>
      <c r="V502">
        <v>0.62429999999999997</v>
      </c>
      <c r="W502">
        <v>0.41839999999999999</v>
      </c>
      <c r="X502" s="54">
        <f t="shared" si="44"/>
        <v>1.2596508089059748</v>
      </c>
      <c r="Y502">
        <v>53.204476093591047</v>
      </c>
      <c r="Z502">
        <v>727</v>
      </c>
      <c r="AA502">
        <v>1061</v>
      </c>
      <c r="AB502">
        <v>0.68520263901979261</v>
      </c>
    </row>
    <row r="503" spans="1:28" hidden="1" x14ac:dyDescent="0.25">
      <c r="A503" t="s">
        <v>26</v>
      </c>
      <c r="B503">
        <v>110397</v>
      </c>
      <c r="C503" t="s">
        <v>39</v>
      </c>
      <c r="D503" t="s">
        <v>40</v>
      </c>
      <c r="F503">
        <v>2</v>
      </c>
      <c r="G503">
        <v>253</v>
      </c>
      <c r="H503">
        <v>314</v>
      </c>
      <c r="I503">
        <v>300</v>
      </c>
      <c r="J503">
        <v>323</v>
      </c>
      <c r="K503">
        <v>325</v>
      </c>
      <c r="L503" s="54">
        <f t="shared" si="45"/>
        <v>303</v>
      </c>
      <c r="M503">
        <v>0.95950000000000002</v>
      </c>
      <c r="N503">
        <v>0.18459999999999999</v>
      </c>
      <c r="O503">
        <v>6</v>
      </c>
      <c r="P503">
        <v>61.42</v>
      </c>
      <c r="Q503">
        <v>38</v>
      </c>
      <c r="R503" s="54">
        <f t="shared" si="47"/>
        <v>156.21947248453273</v>
      </c>
      <c r="S503" s="54">
        <f t="shared" si="46"/>
        <v>0.51557581678063602</v>
      </c>
      <c r="T503" s="54">
        <f t="shared" si="48"/>
        <v>1.6163157894736842</v>
      </c>
      <c r="U503">
        <v>0.77500000000000002</v>
      </c>
      <c r="V503">
        <v>0.66759999999999997</v>
      </c>
      <c r="W503">
        <v>0.43209999999999998</v>
      </c>
      <c r="X503" s="54">
        <f t="shared" si="44"/>
        <v>1.1608747753145596</v>
      </c>
      <c r="Y503">
        <v>55.754838709677415</v>
      </c>
      <c r="Z503">
        <v>727</v>
      </c>
      <c r="AA503">
        <v>1061</v>
      </c>
      <c r="AB503">
        <v>0.68520263901979261</v>
      </c>
    </row>
    <row r="504" spans="1:28" hidden="1" x14ac:dyDescent="0.25">
      <c r="A504" t="s">
        <v>26</v>
      </c>
      <c r="B504">
        <v>110397</v>
      </c>
      <c r="C504" t="s">
        <v>39</v>
      </c>
      <c r="D504" t="s">
        <v>40</v>
      </c>
      <c r="F504">
        <v>3</v>
      </c>
      <c r="G504">
        <v>240</v>
      </c>
      <c r="H504">
        <v>300</v>
      </c>
      <c r="I504">
        <v>280</v>
      </c>
      <c r="J504">
        <v>272</v>
      </c>
      <c r="K504">
        <v>264</v>
      </c>
      <c r="L504" s="54">
        <f t="shared" si="45"/>
        <v>271.2</v>
      </c>
      <c r="M504">
        <v>0.7984</v>
      </c>
      <c r="N504">
        <v>0.1244</v>
      </c>
      <c r="O504">
        <v>5</v>
      </c>
      <c r="P504">
        <v>59.07</v>
      </c>
      <c r="Q504">
        <v>36</v>
      </c>
      <c r="R504" s="54">
        <f t="shared" si="47"/>
        <v>135.16167259184019</v>
      </c>
      <c r="S504" s="54">
        <f t="shared" si="46"/>
        <v>0.49838374849498596</v>
      </c>
      <c r="T504" s="54">
        <f t="shared" si="48"/>
        <v>1.6408333333333334</v>
      </c>
      <c r="U504">
        <v>1.5044</v>
      </c>
      <c r="V504">
        <v>1.2643</v>
      </c>
      <c r="W504">
        <v>0.80910000000000004</v>
      </c>
      <c r="X504" s="54">
        <f t="shared" si="44"/>
        <v>1.1899074586727834</v>
      </c>
      <c r="Y504">
        <v>53.782238766285559</v>
      </c>
      <c r="Z504">
        <v>727</v>
      </c>
      <c r="AA504">
        <v>1061</v>
      </c>
      <c r="AB504">
        <v>0.68520263901979261</v>
      </c>
    </row>
    <row r="505" spans="1:28" hidden="1" x14ac:dyDescent="0.25">
      <c r="A505" t="s">
        <v>26</v>
      </c>
      <c r="B505">
        <v>110397</v>
      </c>
      <c r="C505" t="s">
        <v>39</v>
      </c>
      <c r="D505" t="s">
        <v>40</v>
      </c>
      <c r="F505">
        <v>4</v>
      </c>
      <c r="G505">
        <v>316</v>
      </c>
      <c r="H505">
        <v>338</v>
      </c>
      <c r="I505">
        <v>312</v>
      </c>
      <c r="J505">
        <v>293</v>
      </c>
      <c r="K505">
        <v>311</v>
      </c>
      <c r="L505" s="54">
        <f t="shared" si="45"/>
        <v>314</v>
      </c>
      <c r="M505">
        <v>1.1934</v>
      </c>
      <c r="N505">
        <v>0.1857</v>
      </c>
      <c r="O505">
        <v>8</v>
      </c>
      <c r="P505">
        <v>67.16</v>
      </c>
      <c r="Q505">
        <v>63</v>
      </c>
      <c r="R505" s="54">
        <f t="shared" si="47"/>
        <v>177.69505658129839</v>
      </c>
      <c r="S505" s="54">
        <f t="shared" si="46"/>
        <v>0.56590782350731972</v>
      </c>
      <c r="T505" s="54">
        <f t="shared" si="48"/>
        <v>1.0660317460317459</v>
      </c>
      <c r="U505">
        <v>0.8357</v>
      </c>
      <c r="V505">
        <v>0.71519999999999995</v>
      </c>
      <c r="W505">
        <v>0.43890000000000001</v>
      </c>
      <c r="X505" s="54">
        <f t="shared" si="44"/>
        <v>1.1684843400447429</v>
      </c>
      <c r="Y505">
        <v>52.518846476008143</v>
      </c>
      <c r="Z505">
        <v>727</v>
      </c>
      <c r="AA505">
        <v>1061</v>
      </c>
      <c r="AB505">
        <v>0.68520263901979261</v>
      </c>
    </row>
    <row r="506" spans="1:28" hidden="1" x14ac:dyDescent="0.25">
      <c r="A506" t="s">
        <v>55</v>
      </c>
      <c r="B506">
        <v>141353</v>
      </c>
      <c r="C506" t="s">
        <v>39</v>
      </c>
      <c r="D506" t="s">
        <v>40</v>
      </c>
      <c r="F506">
        <v>1</v>
      </c>
      <c r="G506">
        <v>361</v>
      </c>
      <c r="H506">
        <v>353</v>
      </c>
      <c r="I506">
        <v>367</v>
      </c>
      <c r="J506">
        <v>342</v>
      </c>
      <c r="K506">
        <v>348</v>
      </c>
      <c r="L506" s="54">
        <f t="shared" si="45"/>
        <v>354.2</v>
      </c>
      <c r="M506">
        <v>1.2186999999999999</v>
      </c>
      <c r="P506">
        <v>69.8</v>
      </c>
      <c r="Q506">
        <v>29</v>
      </c>
      <c r="R506" s="54">
        <f t="shared" si="47"/>
        <v>174.59885386819482</v>
      </c>
      <c r="S506" s="54">
        <f t="shared" si="46"/>
        <v>0.49293860493561498</v>
      </c>
      <c r="T506" s="54">
        <f t="shared" si="48"/>
        <v>2.4068965517241376</v>
      </c>
      <c r="U506">
        <v>0.78700000000000003</v>
      </c>
      <c r="V506">
        <v>1.1399999999999999</v>
      </c>
      <c r="W506">
        <v>0.31509999999999999</v>
      </c>
      <c r="X506" s="54">
        <f t="shared" si="44"/>
        <v>0.69035087719298249</v>
      </c>
      <c r="Y506">
        <v>40.038119440914869</v>
      </c>
      <c r="Z506">
        <v>554</v>
      </c>
      <c r="AA506">
        <v>1317</v>
      </c>
      <c r="AB506">
        <v>0.42065299924069854</v>
      </c>
    </row>
    <row r="507" spans="1:28" hidden="1" x14ac:dyDescent="0.25">
      <c r="A507" t="s">
        <v>55</v>
      </c>
      <c r="B507">
        <v>141353</v>
      </c>
      <c r="C507" t="s">
        <v>39</v>
      </c>
      <c r="D507" t="s">
        <v>40</v>
      </c>
      <c r="F507">
        <v>2</v>
      </c>
      <c r="G507">
        <v>291</v>
      </c>
      <c r="H507">
        <v>296</v>
      </c>
      <c r="I507">
        <v>309</v>
      </c>
      <c r="J507">
        <v>282</v>
      </c>
      <c r="K507">
        <v>276</v>
      </c>
      <c r="L507" s="54">
        <f t="shared" si="45"/>
        <v>290.8</v>
      </c>
      <c r="M507">
        <v>1.0027999999999999</v>
      </c>
      <c r="N507">
        <v>0.2145</v>
      </c>
      <c r="O507">
        <v>10</v>
      </c>
      <c r="P507">
        <v>65.459999999999994</v>
      </c>
      <c r="Q507">
        <v>68</v>
      </c>
      <c r="R507" s="54">
        <f t="shared" si="47"/>
        <v>153.19278948976472</v>
      </c>
      <c r="S507" s="54">
        <f t="shared" si="46"/>
        <v>0.52679776303220327</v>
      </c>
      <c r="T507" s="54">
        <f t="shared" si="48"/>
        <v>0.9626470588235293</v>
      </c>
      <c r="U507">
        <v>0.56179999999999997</v>
      </c>
      <c r="V507">
        <v>1.2315</v>
      </c>
      <c r="W507">
        <v>0.2374</v>
      </c>
      <c r="X507" s="54">
        <f t="shared" si="44"/>
        <v>0.45619163621599673</v>
      </c>
      <c r="Y507">
        <v>42.257030971876112</v>
      </c>
      <c r="Z507">
        <v>554</v>
      </c>
      <c r="AA507">
        <v>1317</v>
      </c>
      <c r="AB507">
        <v>0.42065299924069854</v>
      </c>
    </row>
    <row r="508" spans="1:28" hidden="1" x14ac:dyDescent="0.25">
      <c r="A508" t="s">
        <v>55</v>
      </c>
      <c r="B508">
        <v>141353</v>
      </c>
      <c r="C508" t="s">
        <v>39</v>
      </c>
      <c r="D508" t="s">
        <v>40</v>
      </c>
      <c r="F508">
        <v>3</v>
      </c>
      <c r="G508">
        <v>291</v>
      </c>
      <c r="H508">
        <v>315</v>
      </c>
      <c r="I508">
        <v>308</v>
      </c>
      <c r="J508">
        <v>304</v>
      </c>
      <c r="K508">
        <v>336</v>
      </c>
      <c r="L508" s="54">
        <f t="shared" si="45"/>
        <v>310.8</v>
      </c>
      <c r="M508">
        <v>1.1655</v>
      </c>
      <c r="P508">
        <v>72.150000000000006</v>
      </c>
      <c r="Q508">
        <v>31</v>
      </c>
      <c r="R508" s="54">
        <f t="shared" si="47"/>
        <v>161.53846153846152</v>
      </c>
      <c r="S508" s="54">
        <f t="shared" si="46"/>
        <v>0.51975051975051967</v>
      </c>
      <c r="T508" s="54">
        <f t="shared" si="48"/>
        <v>2.3274193548387099</v>
      </c>
      <c r="U508">
        <v>1.0766</v>
      </c>
      <c r="V508">
        <v>1.2143999999999999</v>
      </c>
      <c r="W508">
        <v>0.49</v>
      </c>
      <c r="X508" s="54">
        <f t="shared" si="44"/>
        <v>0.88652832674571813</v>
      </c>
      <c r="Y508">
        <v>45.513654096228869</v>
      </c>
      <c r="Z508">
        <v>554</v>
      </c>
      <c r="AA508">
        <v>1317</v>
      </c>
      <c r="AB508">
        <v>0.42065299924069854</v>
      </c>
    </row>
    <row r="509" spans="1:28" hidden="1" x14ac:dyDescent="0.25">
      <c r="A509" t="s">
        <v>55</v>
      </c>
      <c r="B509">
        <v>141353</v>
      </c>
      <c r="C509" t="s">
        <v>39</v>
      </c>
      <c r="D509" t="s">
        <v>40</v>
      </c>
      <c r="F509">
        <v>4</v>
      </c>
      <c r="G509">
        <v>282</v>
      </c>
      <c r="H509">
        <v>267</v>
      </c>
      <c r="I509">
        <v>247</v>
      </c>
      <c r="J509">
        <v>266</v>
      </c>
      <c r="K509">
        <v>275</v>
      </c>
      <c r="L509" s="54">
        <f t="shared" si="45"/>
        <v>267.39999999999998</v>
      </c>
      <c r="M509">
        <v>1.3721000000000001</v>
      </c>
      <c r="N509">
        <v>0.21099999999999999</v>
      </c>
      <c r="O509">
        <v>8</v>
      </c>
      <c r="P509">
        <v>96.78</v>
      </c>
      <c r="Q509">
        <v>57</v>
      </c>
      <c r="R509" s="54">
        <f t="shared" si="47"/>
        <v>141.77516015705723</v>
      </c>
      <c r="S509" s="54">
        <f t="shared" si="46"/>
        <v>0.53019880387829932</v>
      </c>
      <c r="T509" s="54">
        <f t="shared" si="48"/>
        <v>1.6978947368421053</v>
      </c>
      <c r="U509">
        <v>0.60699999999999998</v>
      </c>
      <c r="V509">
        <v>0.53749999999999998</v>
      </c>
      <c r="W509">
        <v>0.27300000000000002</v>
      </c>
      <c r="X509" s="54">
        <f t="shared" si="44"/>
        <v>1.1293023255813954</v>
      </c>
      <c r="Y509">
        <v>44.975288303130149</v>
      </c>
      <c r="Z509">
        <v>554</v>
      </c>
      <c r="AA509">
        <v>1317</v>
      </c>
      <c r="AB509">
        <v>0.42065299924069854</v>
      </c>
    </row>
    <row r="510" spans="1:28" hidden="1" x14ac:dyDescent="0.25">
      <c r="A510" t="s">
        <v>55</v>
      </c>
      <c r="B510">
        <v>141364</v>
      </c>
      <c r="C510" t="s">
        <v>39</v>
      </c>
      <c r="D510" t="s">
        <v>40</v>
      </c>
      <c r="F510">
        <v>1</v>
      </c>
      <c r="G510">
        <v>339</v>
      </c>
      <c r="H510">
        <v>350</v>
      </c>
      <c r="I510">
        <v>358</v>
      </c>
      <c r="J510">
        <v>378</v>
      </c>
      <c r="K510">
        <v>360</v>
      </c>
      <c r="L510" s="54">
        <f t="shared" si="45"/>
        <v>357</v>
      </c>
      <c r="M510">
        <v>1.6402000000000001</v>
      </c>
      <c r="N510">
        <v>0.28799999999999998</v>
      </c>
      <c r="O510">
        <v>10</v>
      </c>
      <c r="P510">
        <v>81.39</v>
      </c>
      <c r="Q510">
        <v>62</v>
      </c>
      <c r="R510" s="54">
        <f t="shared" si="47"/>
        <v>201.52352868902813</v>
      </c>
      <c r="S510" s="54">
        <f t="shared" si="46"/>
        <v>0.56449167700007874</v>
      </c>
      <c r="T510" s="54">
        <f t="shared" si="48"/>
        <v>1.312741935483871</v>
      </c>
      <c r="U510">
        <v>0.52559999999999996</v>
      </c>
      <c r="V510">
        <v>0.8105</v>
      </c>
      <c r="W510">
        <v>0.26500000000000001</v>
      </c>
      <c r="X510" s="54">
        <f t="shared" si="44"/>
        <v>0.64848858729179515</v>
      </c>
      <c r="Y510">
        <v>50.418569254185698</v>
      </c>
      <c r="Z510">
        <v>549</v>
      </c>
      <c r="AA510">
        <v>1320</v>
      </c>
      <c r="AB510">
        <v>0.41590909090909089</v>
      </c>
    </row>
    <row r="511" spans="1:28" hidden="1" x14ac:dyDescent="0.25">
      <c r="A511" t="s">
        <v>55</v>
      </c>
      <c r="B511">
        <v>141364</v>
      </c>
      <c r="C511" t="s">
        <v>39</v>
      </c>
      <c r="D511" t="s">
        <v>40</v>
      </c>
      <c r="F511">
        <v>2</v>
      </c>
      <c r="G511">
        <v>372</v>
      </c>
      <c r="H511">
        <v>336</v>
      </c>
      <c r="I511">
        <v>359</v>
      </c>
      <c r="J511">
        <v>388</v>
      </c>
      <c r="K511">
        <v>334</v>
      </c>
      <c r="L511" s="54">
        <f t="shared" si="45"/>
        <v>357.8</v>
      </c>
      <c r="M511">
        <v>2.8369</v>
      </c>
      <c r="N511" s="20">
        <v>0.53310000000000002</v>
      </c>
      <c r="O511">
        <v>10</v>
      </c>
      <c r="P511">
        <v>157.08000000000001</v>
      </c>
      <c r="Q511">
        <v>104</v>
      </c>
      <c r="R511" s="54">
        <f t="shared" si="47"/>
        <v>180.60224089635855</v>
      </c>
      <c r="S511" s="54">
        <f t="shared" si="46"/>
        <v>0.50475752067176782</v>
      </c>
      <c r="T511" s="54">
        <f t="shared" si="48"/>
        <v>1.5103846153846154</v>
      </c>
      <c r="U511">
        <v>0.61219999999999997</v>
      </c>
      <c r="V511">
        <v>0.76439999999999997</v>
      </c>
      <c r="W511">
        <v>0.3322</v>
      </c>
      <c r="X511" s="54">
        <f t="shared" si="44"/>
        <v>0.80088958660387233</v>
      </c>
      <c r="Y511">
        <v>54.263312642927154</v>
      </c>
      <c r="Z511">
        <v>549</v>
      </c>
      <c r="AA511">
        <v>1320</v>
      </c>
      <c r="AB511">
        <v>0.41590909090909089</v>
      </c>
    </row>
    <row r="512" spans="1:28" hidden="1" x14ac:dyDescent="0.25">
      <c r="A512" t="s">
        <v>55</v>
      </c>
      <c r="B512">
        <v>141364</v>
      </c>
      <c r="C512" t="s">
        <v>39</v>
      </c>
      <c r="D512" t="s">
        <v>40</v>
      </c>
      <c r="F512">
        <v>3</v>
      </c>
      <c r="G512">
        <v>338</v>
      </c>
      <c r="H512">
        <v>281</v>
      </c>
      <c r="I512">
        <v>305</v>
      </c>
      <c r="J512">
        <v>345</v>
      </c>
      <c r="K512">
        <v>332</v>
      </c>
      <c r="L512" s="54">
        <f t="shared" si="45"/>
        <v>320.2</v>
      </c>
      <c r="M512">
        <v>1.242</v>
      </c>
      <c r="N512">
        <v>0.22459999999999999</v>
      </c>
      <c r="O512">
        <v>9</v>
      </c>
      <c r="P512">
        <v>73.03</v>
      </c>
      <c r="Q512">
        <v>32</v>
      </c>
      <c r="R512" s="54">
        <f t="shared" si="47"/>
        <v>170.0670957140901</v>
      </c>
      <c r="S512" s="54">
        <f t="shared" si="46"/>
        <v>0.53112771928198033</v>
      </c>
      <c r="T512" s="54">
        <f t="shared" si="48"/>
        <v>2.2821875</v>
      </c>
      <c r="U512">
        <v>0.58440000000000003</v>
      </c>
      <c r="V512">
        <v>0.79410000000000003</v>
      </c>
      <c r="W512">
        <v>0.33839999999999998</v>
      </c>
      <c r="X512" s="54">
        <f t="shared" si="44"/>
        <v>0.73592746505477902</v>
      </c>
      <c r="Y512">
        <v>57.905544147843933</v>
      </c>
      <c r="Z512">
        <v>549</v>
      </c>
      <c r="AA512">
        <v>1320</v>
      </c>
      <c r="AB512">
        <v>0.41590909090909089</v>
      </c>
    </row>
    <row r="513" spans="1:29" hidden="1" x14ac:dyDescent="0.25">
      <c r="A513" t="s">
        <v>55</v>
      </c>
      <c r="B513">
        <v>141364</v>
      </c>
      <c r="C513" t="s">
        <v>39</v>
      </c>
      <c r="D513" t="s">
        <v>40</v>
      </c>
      <c r="F513">
        <v>4</v>
      </c>
      <c r="G513">
        <v>341</v>
      </c>
      <c r="H513">
        <v>371</v>
      </c>
      <c r="I513">
        <v>351</v>
      </c>
      <c r="J513">
        <v>404</v>
      </c>
      <c r="K513">
        <v>337</v>
      </c>
      <c r="L513" s="54">
        <f t="shared" si="45"/>
        <v>360.8</v>
      </c>
      <c r="M513">
        <v>1.7276</v>
      </c>
      <c r="N513">
        <v>0.37309999999999999</v>
      </c>
      <c r="O513">
        <v>10</v>
      </c>
      <c r="P513">
        <v>88.75</v>
      </c>
      <c r="Q513">
        <v>73</v>
      </c>
      <c r="R513" s="54">
        <f t="shared" si="47"/>
        <v>194.65915492957748</v>
      </c>
      <c r="S513" s="54">
        <f t="shared" si="46"/>
        <v>0.53952093938352963</v>
      </c>
      <c r="T513" s="54">
        <f t="shared" si="48"/>
        <v>1.2157534246575343</v>
      </c>
      <c r="U513">
        <v>0.63460000000000005</v>
      </c>
      <c r="V513">
        <v>0.90500000000000003</v>
      </c>
      <c r="W513">
        <v>0.31140000000000001</v>
      </c>
      <c r="X513" s="54">
        <f t="shared" si="44"/>
        <v>0.70121546961325976</v>
      </c>
      <c r="Y513">
        <v>49.070280491648283</v>
      </c>
      <c r="Z513">
        <v>549</v>
      </c>
      <c r="AA513">
        <v>1320</v>
      </c>
      <c r="AB513">
        <v>0.41590909090909089</v>
      </c>
    </row>
    <row r="514" spans="1:29" hidden="1" x14ac:dyDescent="0.25">
      <c r="A514" t="s">
        <v>55</v>
      </c>
      <c r="B514">
        <v>141372</v>
      </c>
      <c r="C514" t="s">
        <v>39</v>
      </c>
      <c r="D514" t="s">
        <v>40</v>
      </c>
      <c r="F514">
        <v>1</v>
      </c>
      <c r="G514">
        <v>476</v>
      </c>
      <c r="H514">
        <v>530</v>
      </c>
      <c r="I514">
        <v>544</v>
      </c>
      <c r="J514">
        <v>411</v>
      </c>
      <c r="K514">
        <v>388</v>
      </c>
      <c r="L514" s="54">
        <f t="shared" si="45"/>
        <v>469.8</v>
      </c>
      <c r="M514">
        <v>2.0023</v>
      </c>
      <c r="P514">
        <v>91.37</v>
      </c>
      <c r="Q514">
        <v>49</v>
      </c>
      <c r="R514" s="54">
        <f t="shared" si="47"/>
        <v>219.14195031191855</v>
      </c>
      <c r="S514" s="54">
        <f t="shared" si="46"/>
        <v>0.46645796149833663</v>
      </c>
      <c r="T514" s="54">
        <f t="shared" si="48"/>
        <v>1.8646938775510205</v>
      </c>
      <c r="U514">
        <v>0.59160000000000001</v>
      </c>
      <c r="V514">
        <v>0.90429999999999999</v>
      </c>
      <c r="W514">
        <v>0.21779999999999999</v>
      </c>
      <c r="X514" s="54">
        <f t="shared" ref="X514:X538" si="49">U514/V514</f>
        <v>0.6542076744443216</v>
      </c>
      <c r="Y514">
        <v>36.815415821501013</v>
      </c>
      <c r="Z514">
        <v>541</v>
      </c>
      <c r="AA514">
        <v>1334</v>
      </c>
      <c r="AB514">
        <v>0.40554722638680657</v>
      </c>
    </row>
    <row r="515" spans="1:29" hidden="1" x14ac:dyDescent="0.25">
      <c r="A515" t="s">
        <v>55</v>
      </c>
      <c r="B515">
        <v>141372</v>
      </c>
      <c r="C515" t="s">
        <v>39</v>
      </c>
      <c r="D515" t="s">
        <v>40</v>
      </c>
      <c r="F515">
        <v>2</v>
      </c>
      <c r="G515">
        <v>392</v>
      </c>
      <c r="H515">
        <v>409</v>
      </c>
      <c r="I515">
        <v>418</v>
      </c>
      <c r="J515">
        <v>444</v>
      </c>
      <c r="K515">
        <v>454</v>
      </c>
      <c r="L515" s="54">
        <f t="shared" si="45"/>
        <v>423.4</v>
      </c>
      <c r="M515">
        <v>1.9735</v>
      </c>
      <c r="P515">
        <v>81.150000000000006</v>
      </c>
      <c r="Q515">
        <v>53</v>
      </c>
      <c r="R515" s="54">
        <f t="shared" si="47"/>
        <v>243.19162045594575</v>
      </c>
      <c r="S515" s="54">
        <f t="shared" si="46"/>
        <v>0.57437794155868149</v>
      </c>
      <c r="T515" s="54">
        <f t="shared" si="48"/>
        <v>1.5311320754716982</v>
      </c>
      <c r="U515">
        <v>0.56320000000000003</v>
      </c>
      <c r="V515">
        <v>1.1122000000000001</v>
      </c>
      <c r="W515">
        <v>0.248</v>
      </c>
      <c r="X515" s="54">
        <f t="shared" si="49"/>
        <v>0.50638374393094765</v>
      </c>
      <c r="Y515">
        <v>44.034090909090907</v>
      </c>
      <c r="Z515">
        <v>541</v>
      </c>
      <c r="AA515">
        <v>1334</v>
      </c>
      <c r="AB515">
        <v>0.40554722638680657</v>
      </c>
    </row>
    <row r="516" spans="1:29" hidden="1" x14ac:dyDescent="0.25">
      <c r="A516" t="s">
        <v>55</v>
      </c>
      <c r="B516">
        <v>141372</v>
      </c>
      <c r="C516" t="s">
        <v>39</v>
      </c>
      <c r="D516" t="s">
        <v>40</v>
      </c>
      <c r="F516">
        <v>3</v>
      </c>
      <c r="G516">
        <v>380</v>
      </c>
      <c r="H516">
        <v>434</v>
      </c>
      <c r="I516">
        <v>430</v>
      </c>
      <c r="J516">
        <v>381</v>
      </c>
      <c r="K516">
        <v>423</v>
      </c>
      <c r="L516" s="54">
        <f t="shared" ref="L516:L539" si="50">AVERAGE(G516:K516)</f>
        <v>409.6</v>
      </c>
      <c r="M516">
        <v>1.7498</v>
      </c>
      <c r="P516">
        <v>91.85</v>
      </c>
      <c r="Q516">
        <v>58</v>
      </c>
      <c r="R516" s="54">
        <f t="shared" si="47"/>
        <v>190.50626020685903</v>
      </c>
      <c r="S516" s="54">
        <f t="shared" ref="S516:S539" si="51">R516/L516</f>
        <v>0.4651031743331519</v>
      </c>
      <c r="T516" s="54">
        <f t="shared" si="48"/>
        <v>1.5836206896551723</v>
      </c>
      <c r="U516">
        <v>0.72860000000000003</v>
      </c>
      <c r="V516">
        <v>1.4718</v>
      </c>
      <c r="W516">
        <v>0.2848</v>
      </c>
      <c r="X516" s="54">
        <f t="shared" si="49"/>
        <v>0.49504008696833812</v>
      </c>
      <c r="Y516">
        <v>39.088663189678833</v>
      </c>
      <c r="Z516">
        <v>541</v>
      </c>
      <c r="AA516">
        <v>1334</v>
      </c>
      <c r="AB516">
        <v>0.40554722638680657</v>
      </c>
    </row>
    <row r="517" spans="1:29" hidden="1" x14ac:dyDescent="0.25">
      <c r="A517" t="s">
        <v>55</v>
      </c>
      <c r="B517">
        <v>141372</v>
      </c>
      <c r="C517" t="s">
        <v>39</v>
      </c>
      <c r="D517" t="s">
        <v>40</v>
      </c>
      <c r="F517">
        <v>4</v>
      </c>
      <c r="G517">
        <v>408</v>
      </c>
      <c r="H517">
        <v>344</v>
      </c>
      <c r="I517">
        <v>442</v>
      </c>
      <c r="J517">
        <v>451</v>
      </c>
      <c r="K517">
        <v>427</v>
      </c>
      <c r="L517" s="54">
        <f t="shared" si="50"/>
        <v>414.4</v>
      </c>
      <c r="M517">
        <v>0.93069999999999997</v>
      </c>
      <c r="P517">
        <v>48.18</v>
      </c>
      <c r="Q517">
        <v>50</v>
      </c>
      <c r="R517" s="54">
        <f t="shared" si="47"/>
        <v>193.17144043171439</v>
      </c>
      <c r="S517" s="54">
        <f t="shared" si="51"/>
        <v>0.46614729833907914</v>
      </c>
      <c r="T517" s="54">
        <f t="shared" si="48"/>
        <v>0.96360000000000001</v>
      </c>
      <c r="U517">
        <v>0.69730000000000003</v>
      </c>
      <c r="V517">
        <v>1.167</v>
      </c>
      <c r="W517">
        <v>0.20039999999999999</v>
      </c>
      <c r="X517" s="54">
        <f t="shared" si="49"/>
        <v>0.59751499571550981</v>
      </c>
      <c r="Y517">
        <v>28.739423490606626</v>
      </c>
      <c r="Z517">
        <v>541</v>
      </c>
      <c r="AA517">
        <v>1334</v>
      </c>
      <c r="AB517">
        <v>0.40554722638680657</v>
      </c>
    </row>
    <row r="518" spans="1:29" hidden="1" x14ac:dyDescent="0.25">
      <c r="A518" t="s">
        <v>55</v>
      </c>
      <c r="B518">
        <v>141372</v>
      </c>
      <c r="C518" t="s">
        <v>67</v>
      </c>
      <c r="D518" t="s">
        <v>411</v>
      </c>
      <c r="E518" t="s">
        <v>29</v>
      </c>
      <c r="F518">
        <v>1</v>
      </c>
      <c r="G518">
        <v>217</v>
      </c>
      <c r="H518">
        <v>218</v>
      </c>
      <c r="I518">
        <v>213</v>
      </c>
      <c r="J518">
        <v>250</v>
      </c>
      <c r="K518">
        <v>234</v>
      </c>
      <c r="L518" s="54">
        <f t="shared" si="50"/>
        <v>226.4</v>
      </c>
      <c r="M518">
        <v>1.9108000000000001</v>
      </c>
      <c r="P518">
        <v>201.8</v>
      </c>
      <c r="Q518">
        <v>19</v>
      </c>
      <c r="R518" s="54">
        <f t="shared" si="47"/>
        <v>94.687809712586727</v>
      </c>
      <c r="S518" s="54">
        <f t="shared" si="51"/>
        <v>0.41823237505559507</v>
      </c>
      <c r="T518" s="54">
        <f t="shared" si="48"/>
        <v>10.621052631578948</v>
      </c>
      <c r="U518">
        <v>0.8669</v>
      </c>
      <c r="V518">
        <v>0.73629999999999995</v>
      </c>
      <c r="W518">
        <v>0.41889999999999999</v>
      </c>
      <c r="X518" s="54">
        <f t="shared" si="49"/>
        <v>1.1773733532527504</v>
      </c>
      <c r="Y518">
        <v>48.321605721536507</v>
      </c>
      <c r="Z518">
        <v>541</v>
      </c>
      <c r="AA518">
        <v>1334</v>
      </c>
      <c r="AB518">
        <v>0.40554722638680657</v>
      </c>
    </row>
    <row r="519" spans="1:29" hidden="1" x14ac:dyDescent="0.25">
      <c r="A519" t="s">
        <v>55</v>
      </c>
      <c r="B519">
        <v>141372</v>
      </c>
      <c r="C519" t="s">
        <v>67</v>
      </c>
      <c r="D519" t="s">
        <v>411</v>
      </c>
      <c r="E519" t="s">
        <v>29</v>
      </c>
      <c r="F519">
        <v>2</v>
      </c>
      <c r="G519">
        <v>194</v>
      </c>
      <c r="H519">
        <v>221</v>
      </c>
      <c r="I519">
        <v>215</v>
      </c>
      <c r="J519">
        <v>208</v>
      </c>
      <c r="K519">
        <v>185</v>
      </c>
      <c r="L519" s="54">
        <f t="shared" si="50"/>
        <v>204.6</v>
      </c>
      <c r="M519">
        <v>1.2798</v>
      </c>
      <c r="P519">
        <v>144.44</v>
      </c>
      <c r="Q519">
        <v>21</v>
      </c>
      <c r="R519" s="54">
        <f t="shared" si="47"/>
        <v>88.604264746607583</v>
      </c>
      <c r="S519" s="54">
        <f t="shared" si="51"/>
        <v>0.43306092251518857</v>
      </c>
      <c r="T519" s="54">
        <f t="shared" si="48"/>
        <v>6.8780952380952378</v>
      </c>
      <c r="U519">
        <v>0.97340000000000004</v>
      </c>
      <c r="V519">
        <v>0.85940000000000005</v>
      </c>
      <c r="W519">
        <v>0.52749999999999997</v>
      </c>
      <c r="X519" s="54">
        <f t="shared" si="49"/>
        <v>1.1326506865254828</v>
      </c>
      <c r="Y519">
        <v>54.191493733305926</v>
      </c>
      <c r="Z519">
        <v>541</v>
      </c>
      <c r="AA519">
        <v>1334</v>
      </c>
      <c r="AB519">
        <v>0.40554722638680657</v>
      </c>
    </row>
    <row r="520" spans="1:29" hidden="1" x14ac:dyDescent="0.25">
      <c r="A520" t="s">
        <v>55</v>
      </c>
      <c r="B520">
        <v>141372</v>
      </c>
      <c r="C520" t="s">
        <v>67</v>
      </c>
      <c r="D520" t="s">
        <v>411</v>
      </c>
      <c r="E520" t="s">
        <v>29</v>
      </c>
      <c r="F520">
        <v>3</v>
      </c>
      <c r="G520">
        <v>214</v>
      </c>
      <c r="H520">
        <v>211</v>
      </c>
      <c r="I520">
        <v>184</v>
      </c>
      <c r="J520">
        <v>236</v>
      </c>
      <c r="K520">
        <v>236</v>
      </c>
      <c r="L520" s="54">
        <f t="shared" si="50"/>
        <v>216.2</v>
      </c>
      <c r="M520">
        <v>1.2375</v>
      </c>
      <c r="P520">
        <v>152.46</v>
      </c>
      <c r="Q520">
        <v>26</v>
      </c>
      <c r="R520" s="54">
        <f t="shared" si="47"/>
        <v>81.168831168831161</v>
      </c>
      <c r="S520" s="54">
        <f t="shared" si="51"/>
        <v>0.37543400170597208</v>
      </c>
      <c r="T520" s="54">
        <f t="shared" si="48"/>
        <v>5.8638461538461542</v>
      </c>
      <c r="U520">
        <v>0.83450000000000002</v>
      </c>
      <c r="V520">
        <v>0.72</v>
      </c>
      <c r="W520">
        <v>0.42949999999999999</v>
      </c>
      <c r="X520" s="54">
        <f t="shared" si="49"/>
        <v>1.1590277777777778</v>
      </c>
      <c r="Y520">
        <v>51.467944877171959</v>
      </c>
      <c r="Z520">
        <v>541</v>
      </c>
      <c r="AA520">
        <v>1334</v>
      </c>
      <c r="AB520">
        <v>0.40554722638680657</v>
      </c>
    </row>
    <row r="521" spans="1:29" hidden="1" x14ac:dyDescent="0.25">
      <c r="A521" t="s">
        <v>55</v>
      </c>
      <c r="B521">
        <v>141372</v>
      </c>
      <c r="C521" t="s">
        <v>67</v>
      </c>
      <c r="D521" t="s">
        <v>411</v>
      </c>
      <c r="E521" t="s">
        <v>29</v>
      </c>
      <c r="F521">
        <v>4</v>
      </c>
      <c r="G521">
        <v>176</v>
      </c>
      <c r="H521">
        <v>217</v>
      </c>
      <c r="I521">
        <v>244</v>
      </c>
      <c r="J521">
        <v>265</v>
      </c>
      <c r="K521">
        <v>250</v>
      </c>
      <c r="L521" s="54">
        <f t="shared" si="50"/>
        <v>230.4</v>
      </c>
      <c r="M521">
        <v>1.6554</v>
      </c>
      <c r="P521">
        <v>186.66</v>
      </c>
      <c r="Q521">
        <v>24</v>
      </c>
      <c r="R521" s="54">
        <f t="shared" si="47"/>
        <v>88.685310189649641</v>
      </c>
      <c r="S521" s="54">
        <f t="shared" si="51"/>
        <v>0.38491888103146543</v>
      </c>
      <c r="T521" s="54">
        <f t="shared" si="48"/>
        <v>7.7774999999999999</v>
      </c>
      <c r="U521">
        <v>0.77539999999999998</v>
      </c>
      <c r="V521">
        <v>0.70309999999999995</v>
      </c>
      <c r="W521">
        <v>0.41399999999999998</v>
      </c>
      <c r="X521" s="54">
        <f t="shared" si="49"/>
        <v>1.1028303228559238</v>
      </c>
      <c r="Y521">
        <v>53.391797781790039</v>
      </c>
      <c r="Z521">
        <v>541</v>
      </c>
      <c r="AA521">
        <v>1334</v>
      </c>
      <c r="AB521">
        <v>0.40554722638680657</v>
      </c>
    </row>
    <row r="522" spans="1:29" hidden="1" x14ac:dyDescent="0.25">
      <c r="A522" t="s">
        <v>69</v>
      </c>
      <c r="B522">
        <v>272894</v>
      </c>
      <c r="C522" t="s">
        <v>67</v>
      </c>
      <c r="D522" t="s">
        <v>411</v>
      </c>
      <c r="E522" t="s">
        <v>29</v>
      </c>
      <c r="F522">
        <v>1</v>
      </c>
      <c r="G522">
        <v>152</v>
      </c>
      <c r="H522">
        <v>166</v>
      </c>
      <c r="I522">
        <v>136</v>
      </c>
      <c r="J522">
        <v>167</v>
      </c>
      <c r="K522">
        <v>145</v>
      </c>
      <c r="L522" s="54">
        <f t="shared" si="50"/>
        <v>153.19999999999999</v>
      </c>
      <c r="M522">
        <v>1.3702000000000001</v>
      </c>
      <c r="N522">
        <v>0.3518</v>
      </c>
      <c r="P522">
        <v>278.01</v>
      </c>
      <c r="Q522">
        <v>20</v>
      </c>
      <c r="R522" s="54">
        <f t="shared" ref="R522:R539" si="52">M522/(P522/10000)</f>
        <v>49.285996906586099</v>
      </c>
      <c r="S522" s="54">
        <f t="shared" si="51"/>
        <v>0.32171016257562729</v>
      </c>
      <c r="T522" s="54">
        <f t="shared" ref="T522:T539" si="53">P522/Q522</f>
        <v>13.900499999999999</v>
      </c>
      <c r="U522">
        <v>1.1153</v>
      </c>
      <c r="V522">
        <v>0.99880000000000002</v>
      </c>
      <c r="W522">
        <v>0.61280000000000001</v>
      </c>
      <c r="X522" s="54">
        <f t="shared" si="49"/>
        <v>1.1166399679615537</v>
      </c>
      <c r="Y522">
        <v>54.944857885770645</v>
      </c>
      <c r="Z522">
        <v>1543</v>
      </c>
      <c r="AA522">
        <v>990</v>
      </c>
      <c r="AB522">
        <v>1.5585858585858585</v>
      </c>
      <c r="AC522" t="s">
        <v>100</v>
      </c>
    </row>
    <row r="523" spans="1:29" hidden="1" x14ac:dyDescent="0.25">
      <c r="A523" t="s">
        <v>69</v>
      </c>
      <c r="B523">
        <v>272894</v>
      </c>
      <c r="C523" t="s">
        <v>67</v>
      </c>
      <c r="D523" t="s">
        <v>411</v>
      </c>
      <c r="E523" t="s">
        <v>29</v>
      </c>
      <c r="F523">
        <v>2</v>
      </c>
      <c r="G523">
        <v>199</v>
      </c>
      <c r="H523">
        <v>201</v>
      </c>
      <c r="I523">
        <v>137</v>
      </c>
      <c r="J523">
        <v>209</v>
      </c>
      <c r="K523">
        <v>218</v>
      </c>
      <c r="L523" s="54">
        <f t="shared" si="50"/>
        <v>192.8</v>
      </c>
      <c r="M523">
        <v>0.90510000000000002</v>
      </c>
      <c r="N523">
        <v>0.1406</v>
      </c>
      <c r="P523">
        <v>165.75</v>
      </c>
      <c r="Q523">
        <v>16</v>
      </c>
      <c r="R523" s="54">
        <f t="shared" si="52"/>
        <v>54.606334841628964</v>
      </c>
      <c r="S523" s="54">
        <f t="shared" si="51"/>
        <v>0.28322787780927883</v>
      </c>
      <c r="T523" s="54">
        <f t="shared" si="53"/>
        <v>10.359375</v>
      </c>
      <c r="U523">
        <v>0.97330000000000005</v>
      </c>
      <c r="V523">
        <v>0.92100000000000004</v>
      </c>
      <c r="W523">
        <v>0.53359999999999996</v>
      </c>
      <c r="X523" s="54">
        <f t="shared" si="49"/>
        <v>1.056786102062975</v>
      </c>
      <c r="Y523">
        <v>54.82379533545668</v>
      </c>
      <c r="Z523">
        <v>1543</v>
      </c>
      <c r="AA523">
        <v>990</v>
      </c>
      <c r="AB523">
        <v>1.5585858585858585</v>
      </c>
      <c r="AC523" t="s">
        <v>101</v>
      </c>
    </row>
    <row r="524" spans="1:29" hidden="1" x14ac:dyDescent="0.25">
      <c r="A524" t="s">
        <v>69</v>
      </c>
      <c r="B524">
        <v>272894</v>
      </c>
      <c r="C524" t="s">
        <v>67</v>
      </c>
      <c r="D524" t="s">
        <v>411</v>
      </c>
      <c r="E524" t="s">
        <v>29</v>
      </c>
      <c r="F524">
        <v>3</v>
      </c>
      <c r="G524">
        <v>145</v>
      </c>
      <c r="H524">
        <v>210</v>
      </c>
      <c r="I524">
        <v>172</v>
      </c>
      <c r="J524">
        <v>146</v>
      </c>
      <c r="K524">
        <v>161</v>
      </c>
      <c r="L524" s="54">
        <f t="shared" si="50"/>
        <v>166.8</v>
      </c>
      <c r="M524">
        <v>1.4966999999999999</v>
      </c>
      <c r="N524">
        <v>4.8939999999999997E-2</v>
      </c>
      <c r="P524">
        <v>279.27</v>
      </c>
      <c r="Q524">
        <v>14</v>
      </c>
      <c r="R524" s="54">
        <f t="shared" si="52"/>
        <v>53.593296809539162</v>
      </c>
      <c r="S524" s="54">
        <f t="shared" si="51"/>
        <v>0.32130273866630188</v>
      </c>
      <c r="T524" s="54">
        <f t="shared" si="53"/>
        <v>19.947857142857142</v>
      </c>
      <c r="U524">
        <v>1.0544</v>
      </c>
      <c r="V524">
        <v>1.0430999999999999</v>
      </c>
      <c r="W524">
        <v>0.58520000000000005</v>
      </c>
      <c r="X524" s="54">
        <f t="shared" si="49"/>
        <v>1.0108330936631196</v>
      </c>
      <c r="Y524">
        <v>55.500758725341427</v>
      </c>
      <c r="Z524">
        <v>1543</v>
      </c>
      <c r="AA524">
        <v>990</v>
      </c>
      <c r="AB524">
        <v>1.5585858585858585</v>
      </c>
      <c r="AC524" t="s">
        <v>102</v>
      </c>
    </row>
    <row r="525" spans="1:29" hidden="1" x14ac:dyDescent="0.25">
      <c r="A525" t="s">
        <v>69</v>
      </c>
      <c r="B525">
        <v>272894</v>
      </c>
      <c r="C525" t="s">
        <v>67</v>
      </c>
      <c r="D525" t="s">
        <v>411</v>
      </c>
      <c r="E525" t="s">
        <v>29</v>
      </c>
      <c r="F525">
        <v>4</v>
      </c>
      <c r="G525">
        <v>170</v>
      </c>
      <c r="H525">
        <v>150</v>
      </c>
      <c r="I525">
        <v>137</v>
      </c>
      <c r="J525">
        <v>152</v>
      </c>
      <c r="K525">
        <v>173</v>
      </c>
      <c r="L525" s="54">
        <f t="shared" si="50"/>
        <v>156.4</v>
      </c>
      <c r="M525">
        <v>1.4981</v>
      </c>
      <c r="N525">
        <v>0.29970000000000002</v>
      </c>
      <c r="P525">
        <v>273.95</v>
      </c>
      <c r="Q525">
        <v>20</v>
      </c>
      <c r="R525" s="54">
        <f t="shared" si="52"/>
        <v>54.685161525825883</v>
      </c>
      <c r="S525" s="54">
        <f t="shared" si="51"/>
        <v>0.34964937036973071</v>
      </c>
      <c r="T525" s="54">
        <f t="shared" si="53"/>
        <v>13.6975</v>
      </c>
      <c r="U525">
        <v>2.2401</v>
      </c>
      <c r="V525">
        <v>2.0798999999999999</v>
      </c>
      <c r="W525">
        <v>1.3179000000000001</v>
      </c>
      <c r="X525" s="54">
        <f t="shared" si="49"/>
        <v>1.077022933794894</v>
      </c>
      <c r="Y525">
        <v>58.83219499129504</v>
      </c>
      <c r="Z525">
        <v>1543</v>
      </c>
      <c r="AA525">
        <v>990</v>
      </c>
      <c r="AB525">
        <v>1.5585858585858585</v>
      </c>
      <c r="AC525" t="s">
        <v>103</v>
      </c>
    </row>
    <row r="526" spans="1:29" hidden="1" x14ac:dyDescent="0.25">
      <c r="A526" t="s">
        <v>26</v>
      </c>
      <c r="B526">
        <v>110397</v>
      </c>
      <c r="C526" t="s">
        <v>51</v>
      </c>
      <c r="D526" t="s">
        <v>52</v>
      </c>
      <c r="F526">
        <v>1</v>
      </c>
      <c r="G526">
        <v>304</v>
      </c>
      <c r="H526">
        <v>396</v>
      </c>
      <c r="I526">
        <v>327</v>
      </c>
      <c r="J526">
        <v>291</v>
      </c>
      <c r="K526">
        <v>268</v>
      </c>
      <c r="L526" s="54">
        <f t="shared" si="50"/>
        <v>317.2</v>
      </c>
      <c r="M526">
        <v>1.4272</v>
      </c>
      <c r="N526">
        <v>1.43E-2</v>
      </c>
      <c r="O526">
        <v>10</v>
      </c>
      <c r="P526">
        <v>88.21</v>
      </c>
      <c r="Q526">
        <v>25</v>
      </c>
      <c r="R526" s="54">
        <f t="shared" si="52"/>
        <v>161.79571477156787</v>
      </c>
      <c r="S526" s="54">
        <f t="shared" si="51"/>
        <v>0.51007476283596431</v>
      </c>
      <c r="T526" s="54">
        <f t="shared" si="53"/>
        <v>3.5283999999999995</v>
      </c>
      <c r="U526">
        <v>2.0792000000000002</v>
      </c>
      <c r="V526">
        <v>1.7572000000000001</v>
      </c>
      <c r="W526">
        <v>1.2115</v>
      </c>
      <c r="X526" s="54">
        <f t="shared" si="49"/>
        <v>1.1832460732984293</v>
      </c>
      <c r="Y526">
        <v>58.267602924201611</v>
      </c>
      <c r="Z526">
        <v>727</v>
      </c>
      <c r="AA526">
        <v>1061</v>
      </c>
      <c r="AB526">
        <v>0.68520263901979261</v>
      </c>
    </row>
    <row r="527" spans="1:29" hidden="1" x14ac:dyDescent="0.25">
      <c r="A527" t="s">
        <v>26</v>
      </c>
      <c r="B527">
        <v>110397</v>
      </c>
      <c r="C527" t="s">
        <v>51</v>
      </c>
      <c r="D527" t="s">
        <v>52</v>
      </c>
      <c r="F527">
        <v>2</v>
      </c>
      <c r="G527">
        <v>206</v>
      </c>
      <c r="H527">
        <v>221</v>
      </c>
      <c r="I527">
        <v>287</v>
      </c>
      <c r="J527">
        <v>192</v>
      </c>
      <c r="K527">
        <v>267</v>
      </c>
      <c r="L527" s="54">
        <f t="shared" si="50"/>
        <v>234.6</v>
      </c>
      <c r="M527">
        <v>1.1437999999999999</v>
      </c>
      <c r="N527">
        <v>1.83E-2</v>
      </c>
      <c r="O527">
        <v>10</v>
      </c>
      <c r="P527">
        <v>96.49</v>
      </c>
      <c r="Q527">
        <v>12</v>
      </c>
      <c r="R527" s="54">
        <f t="shared" si="52"/>
        <v>118.54078142812726</v>
      </c>
      <c r="S527" s="54">
        <f t="shared" si="51"/>
        <v>0.5052889233935518</v>
      </c>
      <c r="T527" s="54">
        <f t="shared" si="53"/>
        <v>8.0408333333333335</v>
      </c>
      <c r="U527">
        <v>1.1323000000000001</v>
      </c>
      <c r="V527">
        <v>0.96879999999999999</v>
      </c>
      <c r="W527">
        <v>0.74319999999999997</v>
      </c>
      <c r="X527" s="54">
        <f t="shared" si="49"/>
        <v>1.1687654830718415</v>
      </c>
      <c r="Y527">
        <v>65.63631546409961</v>
      </c>
      <c r="Z527">
        <v>727</v>
      </c>
      <c r="AA527">
        <v>1061</v>
      </c>
      <c r="AB527">
        <v>0.68520263901979261</v>
      </c>
    </row>
    <row r="528" spans="1:29" hidden="1" x14ac:dyDescent="0.25">
      <c r="A528" t="s">
        <v>26</v>
      </c>
      <c r="B528">
        <v>110397</v>
      </c>
      <c r="C528" t="s">
        <v>51</v>
      </c>
      <c r="D528" t="s">
        <v>52</v>
      </c>
      <c r="F528">
        <v>3</v>
      </c>
      <c r="G528">
        <v>330</v>
      </c>
      <c r="H528">
        <v>369</v>
      </c>
      <c r="I528">
        <v>320</v>
      </c>
      <c r="J528">
        <v>287</v>
      </c>
      <c r="K528">
        <v>340</v>
      </c>
      <c r="L528" s="54">
        <f t="shared" si="50"/>
        <v>329.2</v>
      </c>
      <c r="M528">
        <v>1.7373000000000001</v>
      </c>
      <c r="N528">
        <v>2.3599999999999999E-2</v>
      </c>
      <c r="O528">
        <v>10</v>
      </c>
      <c r="P528">
        <v>96.47</v>
      </c>
      <c r="Q528">
        <v>18</v>
      </c>
      <c r="R528" s="54">
        <f t="shared" si="52"/>
        <v>180.08707370166894</v>
      </c>
      <c r="S528" s="54">
        <f t="shared" si="51"/>
        <v>0.54704457382037952</v>
      </c>
      <c r="T528" s="54">
        <f t="shared" si="53"/>
        <v>5.3594444444444447</v>
      </c>
      <c r="U528">
        <v>1.1907000000000001</v>
      </c>
      <c r="V528">
        <v>1.0367</v>
      </c>
      <c r="W528">
        <v>0.70860000000000001</v>
      </c>
      <c r="X528" s="54">
        <f t="shared" si="49"/>
        <v>1.1485482781904119</v>
      </c>
      <c r="Y528">
        <v>59.511211892164276</v>
      </c>
      <c r="Z528">
        <v>727</v>
      </c>
      <c r="AA528">
        <v>1061</v>
      </c>
      <c r="AB528">
        <v>0.68520263901979261</v>
      </c>
    </row>
    <row r="529" spans="1:28" hidden="1" x14ac:dyDescent="0.25">
      <c r="A529" t="s">
        <v>26</v>
      </c>
      <c r="B529">
        <v>110397</v>
      </c>
      <c r="C529" t="s">
        <v>51</v>
      </c>
      <c r="D529" t="s">
        <v>52</v>
      </c>
      <c r="F529">
        <v>4</v>
      </c>
      <c r="G529">
        <v>336</v>
      </c>
      <c r="H529">
        <v>289</v>
      </c>
      <c r="I529">
        <v>294</v>
      </c>
      <c r="J529">
        <v>258</v>
      </c>
      <c r="K529">
        <v>290</v>
      </c>
      <c r="L529" s="54">
        <f t="shared" si="50"/>
        <v>293.39999999999998</v>
      </c>
      <c r="M529">
        <v>1.5285</v>
      </c>
      <c r="N529">
        <v>1.61E-2</v>
      </c>
      <c r="O529">
        <v>10</v>
      </c>
      <c r="P529">
        <v>107.08</v>
      </c>
      <c r="Q529">
        <v>19</v>
      </c>
      <c r="R529" s="54">
        <f t="shared" si="52"/>
        <v>142.74374299589093</v>
      </c>
      <c r="S529" s="54">
        <f t="shared" si="51"/>
        <v>0.48651582479853761</v>
      </c>
      <c r="T529" s="54">
        <f t="shared" si="53"/>
        <v>5.63578947368421</v>
      </c>
      <c r="U529">
        <v>1.4240999999999999</v>
      </c>
      <c r="V529">
        <v>1.2188000000000001</v>
      </c>
      <c r="W529">
        <v>0.89180000000000004</v>
      </c>
      <c r="X529" s="54">
        <f t="shared" si="49"/>
        <v>1.1684443715129633</v>
      </c>
      <c r="Y529">
        <v>62.622006881539228</v>
      </c>
      <c r="Z529">
        <v>727</v>
      </c>
      <c r="AA529">
        <v>1061</v>
      </c>
      <c r="AB529">
        <v>0.68520263901979261</v>
      </c>
    </row>
    <row r="530" spans="1:28" hidden="1" x14ac:dyDescent="0.25">
      <c r="A530" t="s">
        <v>55</v>
      </c>
      <c r="B530">
        <v>141353</v>
      </c>
      <c r="C530" t="s">
        <v>51</v>
      </c>
      <c r="D530" t="s">
        <v>52</v>
      </c>
      <c r="F530">
        <v>1</v>
      </c>
      <c r="G530">
        <v>296</v>
      </c>
      <c r="H530">
        <v>265</v>
      </c>
      <c r="I530">
        <v>293</v>
      </c>
      <c r="J530">
        <v>304</v>
      </c>
      <c r="K530">
        <v>275</v>
      </c>
      <c r="L530" s="54">
        <f t="shared" si="50"/>
        <v>286.60000000000002</v>
      </c>
      <c r="M530">
        <v>1.7142999999999999</v>
      </c>
      <c r="P530">
        <v>132.29</v>
      </c>
      <c r="Q530">
        <v>30</v>
      </c>
      <c r="R530" s="54">
        <f t="shared" si="52"/>
        <v>129.58651447577293</v>
      </c>
      <c r="S530" s="54">
        <f t="shared" si="51"/>
        <v>0.45215113215552311</v>
      </c>
      <c r="T530" s="54">
        <f t="shared" si="53"/>
        <v>4.4096666666666664</v>
      </c>
      <c r="U530">
        <v>0.38769999999999999</v>
      </c>
      <c r="V530">
        <v>0.29299999999999998</v>
      </c>
      <c r="W530">
        <v>0.20269999999999999</v>
      </c>
      <c r="X530" s="54">
        <f t="shared" si="49"/>
        <v>1.3232081911262799</v>
      </c>
      <c r="Y530">
        <v>52.282692803714212</v>
      </c>
      <c r="Z530">
        <v>554</v>
      </c>
      <c r="AA530">
        <v>1317</v>
      </c>
      <c r="AB530">
        <v>0.42065299924069854</v>
      </c>
    </row>
    <row r="531" spans="1:28" hidden="1" x14ac:dyDescent="0.25">
      <c r="A531" t="s">
        <v>55</v>
      </c>
      <c r="B531">
        <v>141353</v>
      </c>
      <c r="C531" t="s">
        <v>51</v>
      </c>
      <c r="D531" t="s">
        <v>52</v>
      </c>
      <c r="F531">
        <v>2</v>
      </c>
      <c r="G531">
        <v>287</v>
      </c>
      <c r="H531">
        <v>263</v>
      </c>
      <c r="I531">
        <v>294</v>
      </c>
      <c r="J531">
        <v>262</v>
      </c>
      <c r="K531">
        <v>238</v>
      </c>
      <c r="L531" s="54">
        <f t="shared" si="50"/>
        <v>268.8</v>
      </c>
      <c r="M531">
        <v>1.2764</v>
      </c>
      <c r="P531">
        <v>111.34</v>
      </c>
      <c r="Q531">
        <v>25</v>
      </c>
      <c r="R531" s="54">
        <f t="shared" si="52"/>
        <v>114.63984192563319</v>
      </c>
      <c r="S531" s="54">
        <f t="shared" si="51"/>
        <v>0.42648750716381395</v>
      </c>
      <c r="T531" s="54">
        <f t="shared" si="53"/>
        <v>4.4535999999999998</v>
      </c>
      <c r="U531">
        <v>0.93989999999999996</v>
      </c>
      <c r="V531">
        <v>0.71650000000000003</v>
      </c>
      <c r="W531">
        <v>0.5625</v>
      </c>
      <c r="X531" s="54">
        <f t="shared" si="49"/>
        <v>1.3117934403349616</v>
      </c>
      <c r="Y531">
        <v>59.846792211937441</v>
      </c>
      <c r="Z531">
        <v>554</v>
      </c>
      <c r="AA531">
        <v>1317</v>
      </c>
      <c r="AB531">
        <v>0.42065299924069854</v>
      </c>
    </row>
    <row r="532" spans="1:28" hidden="1" x14ac:dyDescent="0.25">
      <c r="A532" t="s">
        <v>55</v>
      </c>
      <c r="B532">
        <v>141353</v>
      </c>
      <c r="C532" t="s">
        <v>51</v>
      </c>
      <c r="D532" t="s">
        <v>52</v>
      </c>
      <c r="F532">
        <v>3</v>
      </c>
      <c r="G532">
        <v>384</v>
      </c>
      <c r="H532">
        <v>321</v>
      </c>
      <c r="I532">
        <v>340</v>
      </c>
      <c r="J532">
        <v>304</v>
      </c>
      <c r="K532">
        <v>301</v>
      </c>
      <c r="L532" s="54">
        <f t="shared" si="50"/>
        <v>330</v>
      </c>
      <c r="M532">
        <v>2.3763999999999998</v>
      </c>
      <c r="P532">
        <v>153.30000000000001</v>
      </c>
      <c r="Q532">
        <v>21</v>
      </c>
      <c r="R532" s="54">
        <f t="shared" si="52"/>
        <v>155.01630789302018</v>
      </c>
      <c r="S532" s="54">
        <f t="shared" si="51"/>
        <v>0.46974638755460663</v>
      </c>
      <c r="T532" s="54">
        <f t="shared" si="53"/>
        <v>7.3000000000000007</v>
      </c>
      <c r="U532">
        <v>0.86550000000000005</v>
      </c>
      <c r="V532">
        <v>0.68479999999999996</v>
      </c>
      <c r="W532">
        <v>0.46</v>
      </c>
      <c r="X532" s="54">
        <f t="shared" si="49"/>
        <v>1.2638726635514019</v>
      </c>
      <c r="Y532">
        <v>53.148469093009822</v>
      </c>
      <c r="Z532">
        <v>554</v>
      </c>
      <c r="AA532">
        <v>1317</v>
      </c>
      <c r="AB532">
        <v>0.42065299924069854</v>
      </c>
    </row>
    <row r="533" spans="1:28" hidden="1" x14ac:dyDescent="0.25">
      <c r="A533" t="s">
        <v>55</v>
      </c>
      <c r="B533">
        <v>141353</v>
      </c>
      <c r="C533" t="s">
        <v>51</v>
      </c>
      <c r="D533" t="s">
        <v>52</v>
      </c>
      <c r="F533">
        <v>4</v>
      </c>
      <c r="G533">
        <v>183</v>
      </c>
      <c r="H533">
        <v>269</v>
      </c>
      <c r="I533">
        <v>287</v>
      </c>
      <c r="J533">
        <v>333</v>
      </c>
      <c r="K533">
        <v>258</v>
      </c>
      <c r="L533" s="54">
        <f t="shared" si="50"/>
        <v>266</v>
      </c>
      <c r="M533">
        <v>1.6475</v>
      </c>
      <c r="P533">
        <v>105.49</v>
      </c>
      <c r="Q533">
        <v>29</v>
      </c>
      <c r="R533" s="54">
        <f t="shared" si="52"/>
        <v>156.1759408474737</v>
      </c>
      <c r="S533" s="54">
        <f t="shared" si="51"/>
        <v>0.58712759717095375</v>
      </c>
      <c r="T533" s="54">
        <f t="shared" si="53"/>
        <v>3.6375862068965517</v>
      </c>
      <c r="U533">
        <v>0.49220000000000003</v>
      </c>
      <c r="V533">
        <v>0.36969999999999997</v>
      </c>
      <c r="W533">
        <v>0.27879999999999999</v>
      </c>
      <c r="X533" s="54">
        <f t="shared" si="49"/>
        <v>1.3313497430348933</v>
      </c>
      <c r="Y533">
        <v>56.643640796424208</v>
      </c>
      <c r="Z533">
        <v>554</v>
      </c>
      <c r="AA533">
        <v>1317</v>
      </c>
      <c r="AB533">
        <v>0.42065299924069854</v>
      </c>
    </row>
    <row r="534" spans="1:28" hidden="1" x14ac:dyDescent="0.25">
      <c r="A534" t="s">
        <v>131</v>
      </c>
      <c r="B534">
        <v>451383</v>
      </c>
      <c r="C534" t="s">
        <v>51</v>
      </c>
      <c r="D534" t="s">
        <v>52</v>
      </c>
      <c r="F534">
        <v>1</v>
      </c>
      <c r="G534">
        <v>393</v>
      </c>
      <c r="H534">
        <v>359</v>
      </c>
      <c r="I534">
        <v>353</v>
      </c>
      <c r="J534">
        <v>342</v>
      </c>
      <c r="K534">
        <v>362</v>
      </c>
      <c r="L534" s="54">
        <f t="shared" si="50"/>
        <v>361.8</v>
      </c>
      <c r="M534">
        <v>1.2396</v>
      </c>
      <c r="N534">
        <v>9.7999999999999997E-3</v>
      </c>
      <c r="O534">
        <v>10</v>
      </c>
      <c r="P534">
        <v>67.91</v>
      </c>
      <c r="Q534">
        <v>29</v>
      </c>
      <c r="R534" s="54">
        <f t="shared" si="52"/>
        <v>182.53570902665294</v>
      </c>
      <c r="S534" s="54">
        <f t="shared" si="51"/>
        <v>0.50452103102999701</v>
      </c>
      <c r="T534" s="54">
        <f t="shared" si="53"/>
        <v>2.3417241379310343</v>
      </c>
      <c r="U534">
        <v>0.42209999999999998</v>
      </c>
      <c r="V534">
        <v>0.37669999999999998</v>
      </c>
      <c r="W534">
        <v>0.29670000000000002</v>
      </c>
      <c r="X534" s="54">
        <f t="shared" si="49"/>
        <v>1.1205203079373507</v>
      </c>
      <c r="Y534">
        <v>70.291400142146415</v>
      </c>
      <c r="Z534">
        <v>413</v>
      </c>
      <c r="AA534">
        <v>1197</v>
      </c>
      <c r="AB534">
        <v>0.34502923976608185</v>
      </c>
    </row>
    <row r="535" spans="1:28" hidden="1" x14ac:dyDescent="0.25">
      <c r="A535" t="s">
        <v>131</v>
      </c>
      <c r="B535">
        <v>451383</v>
      </c>
      <c r="C535" t="s">
        <v>51</v>
      </c>
      <c r="D535" t="s">
        <v>52</v>
      </c>
      <c r="F535">
        <v>2</v>
      </c>
      <c r="G535">
        <v>400</v>
      </c>
      <c r="H535">
        <v>639</v>
      </c>
      <c r="I535">
        <v>372</v>
      </c>
      <c r="J535">
        <v>367</v>
      </c>
      <c r="K535">
        <v>355</v>
      </c>
      <c r="L535" s="54">
        <f t="shared" si="50"/>
        <v>426.6</v>
      </c>
      <c r="M535">
        <v>1.0972</v>
      </c>
      <c r="N535">
        <v>1.37E-2</v>
      </c>
      <c r="O535">
        <v>10</v>
      </c>
      <c r="P535">
        <v>54.96</v>
      </c>
      <c r="Q535">
        <v>17</v>
      </c>
      <c r="R535" s="54">
        <f t="shared" si="52"/>
        <v>199.63609898107714</v>
      </c>
      <c r="S535" s="54">
        <f t="shared" si="51"/>
        <v>0.46797022733492061</v>
      </c>
      <c r="T535" s="54">
        <f t="shared" si="53"/>
        <v>3.2329411764705882</v>
      </c>
      <c r="U535">
        <v>0.6865</v>
      </c>
      <c r="V535">
        <v>0.56469999999999998</v>
      </c>
      <c r="W535">
        <v>0.4325</v>
      </c>
      <c r="X535" s="54">
        <f t="shared" si="49"/>
        <v>1.2156897467681955</v>
      </c>
      <c r="Y535">
        <v>63.000728332119451</v>
      </c>
      <c r="Z535">
        <v>413</v>
      </c>
      <c r="AA535">
        <v>1197</v>
      </c>
      <c r="AB535">
        <v>0.34502923976608185</v>
      </c>
    </row>
    <row r="536" spans="1:28" hidden="1" x14ac:dyDescent="0.25">
      <c r="A536" t="s">
        <v>131</v>
      </c>
      <c r="B536">
        <v>451383</v>
      </c>
      <c r="C536" t="s">
        <v>51</v>
      </c>
      <c r="D536" t="s">
        <v>52</v>
      </c>
      <c r="F536">
        <v>3</v>
      </c>
      <c r="G536">
        <v>358</v>
      </c>
      <c r="H536">
        <v>330</v>
      </c>
      <c r="I536">
        <v>335</v>
      </c>
      <c r="J536">
        <v>363</v>
      </c>
      <c r="K536">
        <v>380</v>
      </c>
      <c r="L536" s="54">
        <f t="shared" si="50"/>
        <v>353.2</v>
      </c>
      <c r="M536">
        <v>0.79500000000000004</v>
      </c>
      <c r="N536">
        <v>1.41E-2</v>
      </c>
      <c r="O536">
        <v>10</v>
      </c>
      <c r="P536">
        <v>62.19</v>
      </c>
      <c r="Q536">
        <v>27</v>
      </c>
      <c r="R536" s="54">
        <f t="shared" si="52"/>
        <v>127.8340569223348</v>
      </c>
      <c r="S536" s="54">
        <f t="shared" si="51"/>
        <v>0.36193107848905665</v>
      </c>
      <c r="T536" s="54">
        <f t="shared" si="53"/>
        <v>2.3033333333333332</v>
      </c>
      <c r="U536">
        <v>0.54300000000000004</v>
      </c>
      <c r="V536">
        <v>0.46050000000000002</v>
      </c>
      <c r="W536">
        <v>0.33539999999999998</v>
      </c>
      <c r="X536" s="54">
        <f t="shared" si="49"/>
        <v>1.1791530944625408</v>
      </c>
      <c r="Y536">
        <v>61.767955801104968</v>
      </c>
      <c r="Z536">
        <v>413</v>
      </c>
      <c r="AA536">
        <v>1197</v>
      </c>
      <c r="AB536">
        <v>0.34502923976608185</v>
      </c>
    </row>
    <row r="537" spans="1:28" hidden="1" x14ac:dyDescent="0.25">
      <c r="A537" t="s">
        <v>131</v>
      </c>
      <c r="B537">
        <v>451383</v>
      </c>
      <c r="C537" t="s">
        <v>51</v>
      </c>
      <c r="D537" t="s">
        <v>52</v>
      </c>
      <c r="F537">
        <v>4</v>
      </c>
      <c r="G537">
        <v>399</v>
      </c>
      <c r="H537">
        <v>333</v>
      </c>
      <c r="I537">
        <v>293</v>
      </c>
      <c r="J537">
        <v>347</v>
      </c>
      <c r="K537">
        <v>321</v>
      </c>
      <c r="L537" s="54">
        <f t="shared" si="50"/>
        <v>338.6</v>
      </c>
      <c r="M537">
        <v>1.6237999999999999</v>
      </c>
      <c r="N537">
        <v>1.1299999999999999E-2</v>
      </c>
      <c r="O537">
        <v>10</v>
      </c>
      <c r="P537">
        <v>98.17</v>
      </c>
      <c r="Q537">
        <v>34</v>
      </c>
      <c r="R537" s="54">
        <f t="shared" si="52"/>
        <v>165.4069471325252</v>
      </c>
      <c r="S537" s="54">
        <f t="shared" si="51"/>
        <v>0.48850250186806021</v>
      </c>
      <c r="T537" s="54">
        <f t="shared" si="53"/>
        <v>2.8873529411764705</v>
      </c>
      <c r="U537">
        <v>0.65400000000000003</v>
      </c>
      <c r="V537">
        <v>0.56530000000000002</v>
      </c>
      <c r="W537">
        <v>0.4199</v>
      </c>
      <c r="X537" s="54">
        <f t="shared" si="49"/>
        <v>1.1569078365469663</v>
      </c>
      <c r="Y537">
        <v>64.204892966360845</v>
      </c>
      <c r="Z537">
        <v>413</v>
      </c>
      <c r="AA537">
        <v>1197</v>
      </c>
      <c r="AB537">
        <v>0.34502923976608185</v>
      </c>
    </row>
    <row r="538" spans="1:28" hidden="1" x14ac:dyDescent="0.25">
      <c r="A538" t="s">
        <v>26</v>
      </c>
      <c r="B538">
        <v>110085</v>
      </c>
      <c r="C538" t="s">
        <v>33</v>
      </c>
      <c r="D538" t="s">
        <v>336</v>
      </c>
      <c r="F538">
        <v>1</v>
      </c>
      <c r="G538">
        <v>415</v>
      </c>
      <c r="H538">
        <v>386</v>
      </c>
      <c r="I538">
        <v>549</v>
      </c>
      <c r="J538">
        <v>469</v>
      </c>
      <c r="K538">
        <v>458</v>
      </c>
      <c r="L538" s="54">
        <f t="shared" si="50"/>
        <v>455.4</v>
      </c>
      <c r="M538">
        <v>1.1496999999999999</v>
      </c>
      <c r="N538">
        <v>2.07E-2</v>
      </c>
      <c r="O538">
        <v>8</v>
      </c>
      <c r="P538">
        <v>48.05</v>
      </c>
      <c r="Q538">
        <v>9</v>
      </c>
      <c r="R538" s="54">
        <f t="shared" si="52"/>
        <v>239.27159209157131</v>
      </c>
      <c r="S538" s="54">
        <f t="shared" si="51"/>
        <v>0.52540973230472399</v>
      </c>
      <c r="T538" s="54">
        <f t="shared" si="53"/>
        <v>5.3388888888888886</v>
      </c>
      <c r="U538">
        <v>1.9258</v>
      </c>
      <c r="V538">
        <v>1.6493</v>
      </c>
      <c r="W538">
        <v>1.0137</v>
      </c>
      <c r="X538" s="54">
        <f t="shared" si="49"/>
        <v>1.1676468804947553</v>
      </c>
      <c r="Y538">
        <v>52.637864783466611</v>
      </c>
      <c r="Z538">
        <v>729</v>
      </c>
      <c r="AA538">
        <v>1154</v>
      </c>
      <c r="AB538">
        <v>0.6317157712305026</v>
      </c>
    </row>
    <row r="539" spans="1:28" hidden="1" x14ac:dyDescent="0.25">
      <c r="A539" t="s">
        <v>26</v>
      </c>
      <c r="B539">
        <v>110085</v>
      </c>
      <c r="C539" t="s">
        <v>33</v>
      </c>
      <c r="D539" t="s">
        <v>348</v>
      </c>
      <c r="E539" t="s">
        <v>30</v>
      </c>
      <c r="F539">
        <v>1</v>
      </c>
      <c r="G539">
        <v>431</v>
      </c>
      <c r="H539">
        <v>372</v>
      </c>
      <c r="I539">
        <v>459</v>
      </c>
      <c r="J539">
        <v>388</v>
      </c>
      <c r="K539">
        <v>408</v>
      </c>
      <c r="L539" s="54">
        <f t="shared" si="50"/>
        <v>411.6</v>
      </c>
      <c r="M539">
        <v>3.0173999999999999</v>
      </c>
      <c r="N539">
        <v>2.7E-2</v>
      </c>
      <c r="O539">
        <v>10</v>
      </c>
      <c r="P539">
        <v>153.35</v>
      </c>
      <c r="Q539">
        <v>33</v>
      </c>
      <c r="R539" s="54">
        <f t="shared" si="52"/>
        <v>196.76556895989566</v>
      </c>
      <c r="S539" s="54">
        <f t="shared" si="51"/>
        <v>0.47805045908623822</v>
      </c>
      <c r="T539" s="54">
        <f t="shared" si="53"/>
        <v>4.6469696969696965</v>
      </c>
      <c r="Z539">
        <v>729</v>
      </c>
      <c r="AA539">
        <v>1154</v>
      </c>
      <c r="AB539">
        <v>0.6317157712305026</v>
      </c>
    </row>
    <row r="540" spans="1:28" hidden="1" x14ac:dyDescent="0.25">
      <c r="A540" t="s">
        <v>26</v>
      </c>
      <c r="B540">
        <v>110085</v>
      </c>
      <c r="C540" t="s">
        <v>33</v>
      </c>
      <c r="D540" t="s">
        <v>349</v>
      </c>
      <c r="E540" t="s">
        <v>29</v>
      </c>
      <c r="F540" s="154">
        <v>1</v>
      </c>
      <c r="G540">
        <v>340</v>
      </c>
      <c r="H540">
        <v>439</v>
      </c>
      <c r="I540">
        <v>333</v>
      </c>
      <c r="J540">
        <v>449</v>
      </c>
      <c r="K540">
        <v>370</v>
      </c>
      <c r="L540" s="54">
        <f t="shared" ref="L540:L603" si="54">AVERAGE(G540:K540)</f>
        <v>386.2</v>
      </c>
      <c r="M540">
        <v>3.1023999999999998</v>
      </c>
      <c r="N540">
        <v>2.1999999999999999E-2</v>
      </c>
      <c r="O540">
        <v>10</v>
      </c>
      <c r="P540">
        <v>144.5</v>
      </c>
      <c r="Q540">
        <v>34</v>
      </c>
      <c r="R540" s="54">
        <f t="shared" ref="R540:R603" si="55">M540/(P540/10000)</f>
        <v>214.69896193771626</v>
      </c>
      <c r="S540" s="54">
        <f t="shared" ref="S540:S603" si="56">R540/L540</f>
        <v>0.55592688228305609</v>
      </c>
      <c r="T540" s="54">
        <f t="shared" ref="T540:T603" si="57">P540/Q540</f>
        <v>4.25</v>
      </c>
      <c r="U540">
        <v>3.0632000000000001</v>
      </c>
      <c r="V540">
        <v>2.6755</v>
      </c>
      <c r="W540">
        <v>2.0274000000000001</v>
      </c>
      <c r="X540" s="54">
        <f>U540/V540</f>
        <v>1.144907493926369</v>
      </c>
      <c r="Y540">
        <v>66.185688169234794</v>
      </c>
      <c r="Z540">
        <v>729</v>
      </c>
      <c r="AA540">
        <v>1154</v>
      </c>
      <c r="AB540">
        <v>0.6317157712305026</v>
      </c>
    </row>
    <row r="541" spans="1:28" hidden="1" x14ac:dyDescent="0.25">
      <c r="A541" t="s">
        <v>26</v>
      </c>
      <c r="B541">
        <v>110085</v>
      </c>
      <c r="C541" t="s">
        <v>33</v>
      </c>
      <c r="D541" t="s">
        <v>336</v>
      </c>
      <c r="F541">
        <v>2</v>
      </c>
      <c r="G541">
        <v>609</v>
      </c>
      <c r="H541">
        <v>376</v>
      </c>
      <c r="I541">
        <v>414</v>
      </c>
      <c r="J541">
        <v>479</v>
      </c>
      <c r="K541">
        <v>411</v>
      </c>
      <c r="L541" s="54">
        <f t="shared" si="54"/>
        <v>457.8</v>
      </c>
      <c r="M541">
        <v>0.93279999999999996</v>
      </c>
      <c r="N541">
        <v>1.6899999999999998E-2</v>
      </c>
      <c r="O541">
        <v>10</v>
      </c>
      <c r="P541">
        <v>45.8</v>
      </c>
      <c r="Q541">
        <v>11</v>
      </c>
      <c r="R541" s="54">
        <f t="shared" si="55"/>
        <v>203.66812227074234</v>
      </c>
      <c r="S541" s="54">
        <f t="shared" si="56"/>
        <v>0.44488449600424279</v>
      </c>
      <c r="T541" s="54">
        <f t="shared" si="57"/>
        <v>4.1636363636363631</v>
      </c>
      <c r="U541">
        <v>1.6909000000000001</v>
      </c>
      <c r="V541">
        <v>1.4906999999999999</v>
      </c>
      <c r="W541">
        <v>0.9536</v>
      </c>
      <c r="X541" s="54">
        <f>U541/V541</f>
        <v>1.1342993224659557</v>
      </c>
      <c r="Y541">
        <v>56.396002129043701</v>
      </c>
      <c r="Z541">
        <v>729</v>
      </c>
      <c r="AA541">
        <v>1154</v>
      </c>
      <c r="AB541">
        <v>0.6317157712305026</v>
      </c>
    </row>
    <row r="542" spans="1:28" hidden="1" x14ac:dyDescent="0.25">
      <c r="A542" t="s">
        <v>26</v>
      </c>
      <c r="B542">
        <v>110085</v>
      </c>
      <c r="C542" t="s">
        <v>33</v>
      </c>
      <c r="D542" t="s">
        <v>348</v>
      </c>
      <c r="E542" t="s">
        <v>30</v>
      </c>
      <c r="F542">
        <v>2</v>
      </c>
      <c r="G542">
        <v>337</v>
      </c>
      <c r="H542">
        <v>402</v>
      </c>
      <c r="I542">
        <v>374</v>
      </c>
      <c r="J542">
        <v>368</v>
      </c>
      <c r="K542">
        <v>360</v>
      </c>
      <c r="L542" s="54">
        <f t="shared" si="54"/>
        <v>368.2</v>
      </c>
      <c r="M542">
        <v>3.7692999999999999</v>
      </c>
      <c r="N542">
        <v>4.6600000000000003E-2</v>
      </c>
      <c r="O542">
        <v>10</v>
      </c>
      <c r="P542">
        <v>202.02</v>
      </c>
      <c r="Q542">
        <v>28</v>
      </c>
      <c r="R542" s="54">
        <f t="shared" si="55"/>
        <v>186.58053658053657</v>
      </c>
      <c r="S542" s="54">
        <f t="shared" si="56"/>
        <v>0.50673692716060992</v>
      </c>
      <c r="T542" s="54">
        <f t="shared" si="57"/>
        <v>7.2150000000000007</v>
      </c>
      <c r="Z542">
        <v>729</v>
      </c>
      <c r="AA542">
        <v>1154</v>
      </c>
      <c r="AB542">
        <v>0.6317157712305026</v>
      </c>
    </row>
    <row r="543" spans="1:28" hidden="1" x14ac:dyDescent="0.25">
      <c r="A543" t="s">
        <v>26</v>
      </c>
      <c r="B543">
        <v>110085</v>
      </c>
      <c r="C543" t="s">
        <v>33</v>
      </c>
      <c r="D543" t="s">
        <v>349</v>
      </c>
      <c r="E543" t="s">
        <v>29</v>
      </c>
      <c r="F543" s="154">
        <v>2</v>
      </c>
      <c r="G543">
        <v>472</v>
      </c>
      <c r="H543">
        <v>409</v>
      </c>
      <c r="I543">
        <v>357</v>
      </c>
      <c r="J543">
        <v>329</v>
      </c>
      <c r="K543">
        <v>317</v>
      </c>
      <c r="L543" s="54">
        <f t="shared" si="54"/>
        <v>376.8</v>
      </c>
      <c r="M543">
        <v>3.6728999999999998</v>
      </c>
      <c r="N543">
        <v>3.6900000000000002E-2</v>
      </c>
      <c r="O543">
        <v>10</v>
      </c>
      <c r="P543">
        <v>170.83</v>
      </c>
      <c r="Q543">
        <v>31</v>
      </c>
      <c r="R543" s="54">
        <f t="shared" si="55"/>
        <v>215.00321957501609</v>
      </c>
      <c r="S543" s="54">
        <f t="shared" si="56"/>
        <v>0.57060302434983035</v>
      </c>
      <c r="T543" s="54">
        <f t="shared" si="57"/>
        <v>5.5106451612903227</v>
      </c>
      <c r="U543">
        <v>2.8965999999999998</v>
      </c>
      <c r="V543">
        <v>2.5590000000000002</v>
      </c>
      <c r="W543">
        <v>1.8097000000000001</v>
      </c>
      <c r="X543" s="54">
        <f>U543/V543</f>
        <v>1.1319265338022664</v>
      </c>
      <c r="Y543">
        <v>62.476696816957819</v>
      </c>
      <c r="Z543">
        <v>729</v>
      </c>
      <c r="AA543">
        <v>1154</v>
      </c>
      <c r="AB543">
        <v>0.6317157712305026</v>
      </c>
    </row>
    <row r="544" spans="1:28" hidden="1" x14ac:dyDescent="0.25">
      <c r="A544" t="s">
        <v>26</v>
      </c>
      <c r="B544">
        <v>110085</v>
      </c>
      <c r="C544" t="s">
        <v>33</v>
      </c>
      <c r="D544" t="s">
        <v>336</v>
      </c>
      <c r="F544">
        <v>3</v>
      </c>
      <c r="G544">
        <v>418</v>
      </c>
      <c r="H544">
        <v>406</v>
      </c>
      <c r="I544">
        <v>399</v>
      </c>
      <c r="J544">
        <v>455</v>
      </c>
      <c r="K544">
        <v>455</v>
      </c>
      <c r="L544" s="54">
        <f t="shared" si="54"/>
        <v>426.6</v>
      </c>
      <c r="M544">
        <v>0.80249999999999999</v>
      </c>
      <c r="N544">
        <v>2.41E-2</v>
      </c>
      <c r="O544">
        <v>8</v>
      </c>
      <c r="P544">
        <v>36.47</v>
      </c>
      <c r="Q544">
        <v>8</v>
      </c>
      <c r="R544" s="54">
        <f t="shared" si="55"/>
        <v>220.04387167534961</v>
      </c>
      <c r="S544" s="54">
        <f t="shared" si="56"/>
        <v>0.51580841930461696</v>
      </c>
      <c r="T544" s="54">
        <f t="shared" si="57"/>
        <v>4.5587499999999999</v>
      </c>
      <c r="U544">
        <v>0.78400000000000003</v>
      </c>
      <c r="V544">
        <v>0.69020000000000004</v>
      </c>
      <c r="W544">
        <v>0.47049999999999997</v>
      </c>
      <c r="X544" s="54">
        <f>U544/V544</f>
        <v>1.1359026369168357</v>
      </c>
      <c r="Y544">
        <v>60.012755102040813</v>
      </c>
      <c r="Z544">
        <v>729</v>
      </c>
      <c r="AA544">
        <v>1154</v>
      </c>
      <c r="AB544">
        <v>0.6317157712305026</v>
      </c>
    </row>
    <row r="545" spans="1:28" hidden="1" x14ac:dyDescent="0.25">
      <c r="A545" t="s">
        <v>26</v>
      </c>
      <c r="B545">
        <v>110085</v>
      </c>
      <c r="C545" t="s">
        <v>33</v>
      </c>
      <c r="D545" t="s">
        <v>348</v>
      </c>
      <c r="E545" t="s">
        <v>30</v>
      </c>
      <c r="F545">
        <v>3</v>
      </c>
      <c r="G545">
        <v>423</v>
      </c>
      <c r="H545">
        <v>448</v>
      </c>
      <c r="I545">
        <v>469</v>
      </c>
      <c r="J545">
        <v>471</v>
      </c>
      <c r="K545">
        <v>444</v>
      </c>
      <c r="L545" s="54">
        <f t="shared" si="54"/>
        <v>451</v>
      </c>
      <c r="M545">
        <v>3.7204000000000002</v>
      </c>
      <c r="N545">
        <v>4.0399999999999998E-2</v>
      </c>
      <c r="O545">
        <v>10</v>
      </c>
      <c r="P545">
        <v>168.78</v>
      </c>
      <c r="Q545">
        <v>28</v>
      </c>
      <c r="R545" s="54">
        <f t="shared" si="55"/>
        <v>220.42896077734329</v>
      </c>
      <c r="S545" s="54">
        <f t="shared" si="56"/>
        <v>0.4887560105927789</v>
      </c>
      <c r="T545" s="54">
        <f t="shared" si="57"/>
        <v>6.027857142857143</v>
      </c>
      <c r="Z545">
        <v>729</v>
      </c>
      <c r="AA545">
        <v>1154</v>
      </c>
      <c r="AB545">
        <v>0.6317157712305026</v>
      </c>
    </row>
    <row r="546" spans="1:28" hidden="1" x14ac:dyDescent="0.25">
      <c r="A546" t="s">
        <v>26</v>
      </c>
      <c r="B546">
        <v>110085</v>
      </c>
      <c r="C546" t="s">
        <v>33</v>
      </c>
      <c r="D546" t="s">
        <v>349</v>
      </c>
      <c r="E546" t="s">
        <v>29</v>
      </c>
      <c r="F546" s="154">
        <v>3</v>
      </c>
      <c r="G546">
        <v>378</v>
      </c>
      <c r="H546">
        <v>379</v>
      </c>
      <c r="I546">
        <v>437</v>
      </c>
      <c r="J546">
        <v>386</v>
      </c>
      <c r="K546">
        <v>429</v>
      </c>
      <c r="L546" s="54">
        <f t="shared" si="54"/>
        <v>401.8</v>
      </c>
      <c r="M546">
        <v>2.3043999999999998</v>
      </c>
      <c r="N546">
        <v>2.7699999999999999E-2</v>
      </c>
      <c r="O546">
        <v>10</v>
      </c>
      <c r="P546">
        <v>94.98</v>
      </c>
      <c r="Q546">
        <v>26</v>
      </c>
      <c r="R546" s="54">
        <f t="shared" si="55"/>
        <v>242.6194988418614</v>
      </c>
      <c r="S546" s="54">
        <f t="shared" si="56"/>
        <v>0.60383150533066554</v>
      </c>
      <c r="T546" s="54">
        <f t="shared" si="57"/>
        <v>3.6530769230769233</v>
      </c>
      <c r="U546">
        <v>3.3540999999999999</v>
      </c>
      <c r="V546">
        <v>2.9184000000000001</v>
      </c>
      <c r="W546">
        <v>2.2111000000000001</v>
      </c>
      <c r="X546" s="54">
        <f>U546/V546</f>
        <v>1.1492941337719298</v>
      </c>
      <c r="Y546">
        <v>65.922304045794704</v>
      </c>
      <c r="Z546">
        <v>729</v>
      </c>
      <c r="AA546">
        <v>1154</v>
      </c>
      <c r="AB546">
        <v>0.6317157712305026</v>
      </c>
    </row>
    <row r="547" spans="1:28" hidden="1" x14ac:dyDescent="0.25">
      <c r="A547" t="s">
        <v>26</v>
      </c>
      <c r="B547">
        <v>110085</v>
      </c>
      <c r="C547" t="s">
        <v>33</v>
      </c>
      <c r="D547" t="s">
        <v>336</v>
      </c>
      <c r="F547">
        <v>4</v>
      </c>
      <c r="G547">
        <v>378</v>
      </c>
      <c r="H547">
        <v>352</v>
      </c>
      <c r="I547">
        <v>301</v>
      </c>
      <c r="J547">
        <v>321</v>
      </c>
      <c r="K547">
        <v>369</v>
      </c>
      <c r="L547" s="54">
        <f t="shared" si="54"/>
        <v>344.2</v>
      </c>
      <c r="M547">
        <v>0.49609999999999999</v>
      </c>
      <c r="N547">
        <v>2.06E-2</v>
      </c>
      <c r="O547">
        <v>10</v>
      </c>
      <c r="P547">
        <v>25.65</v>
      </c>
      <c r="Q547">
        <v>11</v>
      </c>
      <c r="R547" s="54">
        <f t="shared" si="55"/>
        <v>193.41130604288497</v>
      </c>
      <c r="S547" s="54">
        <f t="shared" si="56"/>
        <v>0.56191547368647587</v>
      </c>
      <c r="T547" s="54">
        <f t="shared" si="57"/>
        <v>2.3318181818181816</v>
      </c>
      <c r="U547">
        <v>0.4844</v>
      </c>
      <c r="V547">
        <v>0.40500000000000003</v>
      </c>
      <c r="W547">
        <v>0.26979999999999998</v>
      </c>
      <c r="X547" s="54">
        <f>U547/V547</f>
        <v>1.1960493827160492</v>
      </c>
      <c r="Y547">
        <v>55.697770437654825</v>
      </c>
      <c r="Z547">
        <v>729</v>
      </c>
      <c r="AA547">
        <v>1154</v>
      </c>
      <c r="AB547">
        <v>0.6317157712305026</v>
      </c>
    </row>
    <row r="548" spans="1:28" hidden="1" x14ac:dyDescent="0.25">
      <c r="A548" t="s">
        <v>26</v>
      </c>
      <c r="B548">
        <v>110085</v>
      </c>
      <c r="C548" t="s">
        <v>33</v>
      </c>
      <c r="D548" t="s">
        <v>348</v>
      </c>
      <c r="E548" t="s">
        <v>30</v>
      </c>
      <c r="F548">
        <v>4</v>
      </c>
      <c r="G548">
        <v>379</v>
      </c>
      <c r="H548">
        <v>368</v>
      </c>
      <c r="I548">
        <v>348</v>
      </c>
      <c r="J548">
        <v>327</v>
      </c>
      <c r="K548">
        <v>385</v>
      </c>
      <c r="L548" s="54">
        <f t="shared" si="54"/>
        <v>361.4</v>
      </c>
      <c r="M548">
        <v>3.5413999999999999</v>
      </c>
      <c r="N548">
        <v>4.1700000000000001E-2</v>
      </c>
      <c r="O548">
        <v>10</v>
      </c>
      <c r="P548">
        <v>193.51</v>
      </c>
      <c r="Q548">
        <v>23</v>
      </c>
      <c r="R548" s="54">
        <f t="shared" si="55"/>
        <v>183.00863004495892</v>
      </c>
      <c r="S548" s="54">
        <f t="shared" si="56"/>
        <v>0.50638801894011876</v>
      </c>
      <c r="T548" s="54">
        <f t="shared" si="57"/>
        <v>8.4134782608695655</v>
      </c>
      <c r="Z548">
        <v>729</v>
      </c>
      <c r="AA548">
        <v>1154</v>
      </c>
      <c r="AB548">
        <v>0.6317157712305026</v>
      </c>
    </row>
    <row r="549" spans="1:28" hidden="1" x14ac:dyDescent="0.25">
      <c r="A549" t="s">
        <v>26</v>
      </c>
      <c r="B549">
        <v>110085</v>
      </c>
      <c r="C549" t="s">
        <v>33</v>
      </c>
      <c r="D549" t="s">
        <v>349</v>
      </c>
      <c r="E549" t="s">
        <v>29</v>
      </c>
      <c r="F549" s="154">
        <v>4</v>
      </c>
      <c r="G549">
        <v>409</v>
      </c>
      <c r="H549">
        <v>337</v>
      </c>
      <c r="I549">
        <v>408</v>
      </c>
      <c r="J549">
        <v>353</v>
      </c>
      <c r="K549">
        <v>369</v>
      </c>
      <c r="L549" s="54">
        <f t="shared" si="54"/>
        <v>375.2</v>
      </c>
      <c r="M549">
        <v>3.2583000000000002</v>
      </c>
      <c r="N549">
        <v>2.69E-2</v>
      </c>
      <c r="O549">
        <v>10</v>
      </c>
      <c r="P549">
        <v>163.13</v>
      </c>
      <c r="Q549">
        <v>31</v>
      </c>
      <c r="R549" s="54">
        <f t="shared" si="55"/>
        <v>199.73640654692576</v>
      </c>
      <c r="S549" s="54">
        <f t="shared" si="56"/>
        <v>0.53234649932549516</v>
      </c>
      <c r="T549" s="54">
        <f t="shared" si="57"/>
        <v>5.2622580645161285</v>
      </c>
      <c r="U549">
        <v>2.7679</v>
      </c>
      <c r="V549">
        <v>2.4321000000000002</v>
      </c>
      <c r="W549">
        <v>1.7335</v>
      </c>
      <c r="X549" s="54">
        <f>U549/V549</f>
        <v>1.1380699806751366</v>
      </c>
      <c r="Y549">
        <v>62.628707684526177</v>
      </c>
      <c r="Z549">
        <v>729</v>
      </c>
      <c r="AA549">
        <v>1154</v>
      </c>
      <c r="AB549">
        <v>0.6317157712305026</v>
      </c>
    </row>
    <row r="550" spans="1:28" hidden="1" x14ac:dyDescent="0.25">
      <c r="A550" t="s">
        <v>26</v>
      </c>
      <c r="B550">
        <v>110085</v>
      </c>
      <c r="C550" t="s">
        <v>33</v>
      </c>
      <c r="D550" t="s">
        <v>348</v>
      </c>
      <c r="E550" t="s">
        <v>30</v>
      </c>
      <c r="F550">
        <v>6</v>
      </c>
      <c r="G550">
        <v>404</v>
      </c>
      <c r="H550">
        <v>414</v>
      </c>
      <c r="I550">
        <v>408</v>
      </c>
      <c r="J550">
        <v>434</v>
      </c>
      <c r="K550">
        <v>409</v>
      </c>
      <c r="L550" s="54">
        <f t="shared" si="54"/>
        <v>413.8</v>
      </c>
      <c r="M550">
        <v>2.4462000000000002</v>
      </c>
      <c r="N550">
        <v>2.9100000000000001E-2</v>
      </c>
      <c r="O550">
        <v>10</v>
      </c>
      <c r="P550">
        <v>121.02</v>
      </c>
      <c r="Q550">
        <v>27</v>
      </c>
      <c r="R550" s="54">
        <f t="shared" si="55"/>
        <v>202.13187902825982</v>
      </c>
      <c r="S550" s="54">
        <f t="shared" si="56"/>
        <v>0.48847723303107737</v>
      </c>
      <c r="T550" s="54">
        <f t="shared" si="57"/>
        <v>4.4822222222222221</v>
      </c>
      <c r="Z550">
        <v>729</v>
      </c>
      <c r="AA550">
        <v>1154</v>
      </c>
      <c r="AB550">
        <v>0.6317157712305026</v>
      </c>
    </row>
    <row r="551" spans="1:28" hidden="1" x14ac:dyDescent="0.25">
      <c r="A551" t="s">
        <v>26</v>
      </c>
      <c r="B551">
        <v>110085</v>
      </c>
      <c r="C551" t="s">
        <v>33</v>
      </c>
      <c r="D551" t="s">
        <v>349</v>
      </c>
      <c r="E551" t="s">
        <v>29</v>
      </c>
      <c r="F551" s="154">
        <v>6</v>
      </c>
      <c r="G551">
        <v>405</v>
      </c>
      <c r="H551">
        <v>438</v>
      </c>
      <c r="I551">
        <v>387</v>
      </c>
      <c r="J551">
        <v>334</v>
      </c>
      <c r="K551">
        <v>383</v>
      </c>
      <c r="L551" s="54">
        <f t="shared" si="54"/>
        <v>389.4</v>
      </c>
      <c r="M551">
        <v>1.9316</v>
      </c>
      <c r="N551">
        <v>1.5699999999999999E-2</v>
      </c>
      <c r="O551">
        <v>10</v>
      </c>
      <c r="P551">
        <v>84.9</v>
      </c>
      <c r="Q551">
        <v>29</v>
      </c>
      <c r="R551" s="54">
        <f t="shared" si="55"/>
        <v>227.51472320376911</v>
      </c>
      <c r="S551" s="54">
        <f t="shared" si="56"/>
        <v>0.58426996200248871</v>
      </c>
      <c r="T551" s="54">
        <f t="shared" si="57"/>
        <v>2.9275862068965521</v>
      </c>
      <c r="U551">
        <v>7.7293000000000003</v>
      </c>
      <c r="V551">
        <v>6.8710000000000004</v>
      </c>
      <c r="W551">
        <v>4.8094999999999999</v>
      </c>
      <c r="X551" s="54">
        <f>U551/V551</f>
        <v>1.1249163149468782</v>
      </c>
      <c r="Y551">
        <v>62.224263516747961</v>
      </c>
      <c r="Z551">
        <v>729</v>
      </c>
      <c r="AA551">
        <v>1154</v>
      </c>
      <c r="AB551">
        <v>0.6317157712305026</v>
      </c>
    </row>
    <row r="552" spans="1:28" hidden="1" x14ac:dyDescent="0.25">
      <c r="A552" t="s">
        <v>26</v>
      </c>
      <c r="B552">
        <v>110094</v>
      </c>
      <c r="C552" t="s">
        <v>33</v>
      </c>
      <c r="D552" t="s">
        <v>336</v>
      </c>
      <c r="F552">
        <v>1</v>
      </c>
      <c r="G552">
        <v>389</v>
      </c>
      <c r="H552">
        <v>305</v>
      </c>
      <c r="I552">
        <v>392</v>
      </c>
      <c r="J552">
        <v>353</v>
      </c>
      <c r="K552">
        <v>371</v>
      </c>
      <c r="L552" s="54">
        <f t="shared" si="54"/>
        <v>362</v>
      </c>
      <c r="M552">
        <v>0.72799999999999998</v>
      </c>
      <c r="N552">
        <v>1.6799999999999999E-2</v>
      </c>
      <c r="O552">
        <v>10</v>
      </c>
      <c r="P552">
        <v>40.22</v>
      </c>
      <c r="Q552">
        <v>13</v>
      </c>
      <c r="R552" s="54">
        <f t="shared" si="55"/>
        <v>181.00447538538043</v>
      </c>
      <c r="S552" s="54">
        <f t="shared" si="56"/>
        <v>0.50001236294303986</v>
      </c>
      <c r="T552" s="54">
        <f t="shared" si="57"/>
        <v>3.0938461538461537</v>
      </c>
      <c r="U552">
        <v>0.8175</v>
      </c>
      <c r="V552">
        <v>0.69350000000000001</v>
      </c>
      <c r="W552">
        <v>0.4723</v>
      </c>
      <c r="X552" s="54">
        <f>U552/V552</f>
        <v>1.1788031723143475</v>
      </c>
      <c r="Y552">
        <v>57.773700305810394</v>
      </c>
      <c r="Z552">
        <v>709</v>
      </c>
      <c r="AA552">
        <v>1140</v>
      </c>
      <c r="AB552">
        <v>0.62192982456140355</v>
      </c>
    </row>
    <row r="553" spans="1:28" hidden="1" x14ac:dyDescent="0.25">
      <c r="A553" t="s">
        <v>26</v>
      </c>
      <c r="B553">
        <v>110094</v>
      </c>
      <c r="C553" t="s">
        <v>33</v>
      </c>
      <c r="D553" t="s">
        <v>348</v>
      </c>
      <c r="E553" t="s">
        <v>30</v>
      </c>
      <c r="F553">
        <v>1</v>
      </c>
      <c r="G553">
        <v>317</v>
      </c>
      <c r="H553">
        <v>326</v>
      </c>
      <c r="I553">
        <v>369</v>
      </c>
      <c r="J553">
        <v>369</v>
      </c>
      <c r="K553">
        <v>390</v>
      </c>
      <c r="L553" s="54">
        <f t="shared" si="54"/>
        <v>354.2</v>
      </c>
      <c r="M553">
        <v>1.5584</v>
      </c>
      <c r="N553">
        <v>3.1E-2</v>
      </c>
      <c r="O553">
        <v>10</v>
      </c>
      <c r="P553">
        <v>90.72</v>
      </c>
      <c r="Q553">
        <v>32</v>
      </c>
      <c r="R553" s="54">
        <f t="shared" si="55"/>
        <v>171.78130511463846</v>
      </c>
      <c r="S553" s="54">
        <f t="shared" si="56"/>
        <v>0.48498392183692396</v>
      </c>
      <c r="T553" s="54">
        <f t="shared" si="57"/>
        <v>2.835</v>
      </c>
      <c r="Z553">
        <v>709</v>
      </c>
      <c r="AA553">
        <v>1140</v>
      </c>
      <c r="AB553">
        <v>0.62192982456140355</v>
      </c>
    </row>
    <row r="554" spans="1:28" hidden="1" x14ac:dyDescent="0.25">
      <c r="A554" t="s">
        <v>26</v>
      </c>
      <c r="B554">
        <v>110094</v>
      </c>
      <c r="C554" t="s">
        <v>33</v>
      </c>
      <c r="D554" t="s">
        <v>349</v>
      </c>
      <c r="E554" t="s">
        <v>29</v>
      </c>
      <c r="F554" s="154">
        <v>1</v>
      </c>
      <c r="G554">
        <v>317</v>
      </c>
      <c r="H554">
        <v>326</v>
      </c>
      <c r="I554">
        <v>369</v>
      </c>
      <c r="J554">
        <v>369</v>
      </c>
      <c r="K554">
        <v>390</v>
      </c>
      <c r="L554" s="54">
        <f t="shared" si="54"/>
        <v>354.2</v>
      </c>
      <c r="M554">
        <v>1.5584</v>
      </c>
      <c r="N554">
        <v>3.1E-2</v>
      </c>
      <c r="O554">
        <v>10</v>
      </c>
      <c r="P554">
        <v>88.92</v>
      </c>
      <c r="Q554">
        <v>29</v>
      </c>
      <c r="R554" s="54">
        <f t="shared" si="55"/>
        <v>175.25865946918577</v>
      </c>
      <c r="S554" s="54">
        <f t="shared" si="56"/>
        <v>0.49480141013321788</v>
      </c>
      <c r="T554" s="54">
        <f t="shared" si="57"/>
        <v>3.0662068965517242</v>
      </c>
      <c r="U554">
        <v>4.0792000000000002</v>
      </c>
      <c r="V554">
        <v>3.4022999999999999</v>
      </c>
      <c r="W554">
        <v>2.6246999999999998</v>
      </c>
      <c r="X554" s="54">
        <f>U554/V554</f>
        <v>1.1989536490021457</v>
      </c>
      <c r="Y554">
        <v>64.343498725240238</v>
      </c>
      <c r="Z554">
        <v>709</v>
      </c>
      <c r="AA554">
        <v>1140</v>
      </c>
      <c r="AB554">
        <v>0.62192982456140355</v>
      </c>
    </row>
    <row r="555" spans="1:28" hidden="1" x14ac:dyDescent="0.25">
      <c r="A555" t="s">
        <v>26</v>
      </c>
      <c r="B555">
        <v>110094</v>
      </c>
      <c r="C555" t="s">
        <v>33</v>
      </c>
      <c r="D555" t="s">
        <v>336</v>
      </c>
      <c r="F555">
        <v>2</v>
      </c>
      <c r="G555">
        <v>338</v>
      </c>
      <c r="H555">
        <v>418</v>
      </c>
      <c r="I555">
        <v>373</v>
      </c>
      <c r="J555">
        <v>334</v>
      </c>
      <c r="K555">
        <v>469</v>
      </c>
      <c r="L555" s="54">
        <f t="shared" si="54"/>
        <v>386.4</v>
      </c>
      <c r="M555">
        <v>0.59689999999999999</v>
      </c>
      <c r="N555">
        <v>1.6799999999999999E-2</v>
      </c>
      <c r="O555">
        <v>10</v>
      </c>
      <c r="P555">
        <v>29.9</v>
      </c>
      <c r="Q555">
        <v>12</v>
      </c>
      <c r="R555" s="54">
        <f t="shared" si="55"/>
        <v>199.63210702341135</v>
      </c>
      <c r="S555" s="54">
        <f t="shared" si="56"/>
        <v>0.51664623970862156</v>
      </c>
      <c r="T555" s="54">
        <f t="shared" si="57"/>
        <v>2.4916666666666667</v>
      </c>
      <c r="U555">
        <v>0.83650000000000002</v>
      </c>
      <c r="V555">
        <v>0.72460000000000002</v>
      </c>
      <c r="W555">
        <v>0.49759999999999999</v>
      </c>
      <c r="X555" s="54">
        <f>U555/V555</f>
        <v>1.1544300303615789</v>
      </c>
      <c r="Y555">
        <v>59.485953377166766</v>
      </c>
      <c r="Z555">
        <v>709</v>
      </c>
      <c r="AA555">
        <v>1140</v>
      </c>
      <c r="AB555">
        <v>0.62192982456140355</v>
      </c>
    </row>
    <row r="556" spans="1:28" hidden="1" x14ac:dyDescent="0.25">
      <c r="A556" t="s">
        <v>26</v>
      </c>
      <c r="B556">
        <v>110094</v>
      </c>
      <c r="C556" t="s">
        <v>33</v>
      </c>
      <c r="D556" t="s">
        <v>336</v>
      </c>
      <c r="F556">
        <v>3</v>
      </c>
      <c r="G556">
        <v>415</v>
      </c>
      <c r="H556">
        <v>362</v>
      </c>
      <c r="I556">
        <v>368</v>
      </c>
      <c r="J556">
        <v>451</v>
      </c>
      <c r="K556">
        <v>469</v>
      </c>
      <c r="L556" s="54">
        <f t="shared" si="54"/>
        <v>413</v>
      </c>
      <c r="M556">
        <v>0.67920000000000003</v>
      </c>
      <c r="N556">
        <v>1.9800000000000002E-2</v>
      </c>
      <c r="O556">
        <v>10</v>
      </c>
      <c r="P556">
        <v>33.04</v>
      </c>
      <c r="Q556">
        <v>11</v>
      </c>
      <c r="R556" s="54">
        <f t="shared" si="55"/>
        <v>205.56900726392251</v>
      </c>
      <c r="S556" s="54">
        <f t="shared" si="56"/>
        <v>0.49774578030005451</v>
      </c>
      <c r="T556" s="54">
        <f t="shared" si="57"/>
        <v>3.0036363636363634</v>
      </c>
      <c r="U556">
        <v>1.2739</v>
      </c>
      <c r="V556">
        <v>1.1361000000000001</v>
      </c>
      <c r="W556">
        <v>0.6986</v>
      </c>
      <c r="X556" s="54">
        <f>U556/V556</f>
        <v>1.1212921397764279</v>
      </c>
      <c r="Y556">
        <v>54.839469346102518</v>
      </c>
      <c r="Z556">
        <v>709</v>
      </c>
      <c r="AA556">
        <v>1140</v>
      </c>
      <c r="AB556">
        <v>0.62192982456140355</v>
      </c>
    </row>
    <row r="557" spans="1:28" hidden="1" x14ac:dyDescent="0.25">
      <c r="A557" t="s">
        <v>26</v>
      </c>
      <c r="B557">
        <v>110094</v>
      </c>
      <c r="C557" t="s">
        <v>33</v>
      </c>
      <c r="D557" t="s">
        <v>348</v>
      </c>
      <c r="E557" t="s">
        <v>30</v>
      </c>
      <c r="F557">
        <v>3</v>
      </c>
      <c r="G557">
        <v>321</v>
      </c>
      <c r="H557">
        <v>323</v>
      </c>
      <c r="I557">
        <v>384</v>
      </c>
      <c r="J557">
        <v>367</v>
      </c>
      <c r="K557">
        <v>374</v>
      </c>
      <c r="L557" s="54">
        <f t="shared" si="54"/>
        <v>353.8</v>
      </c>
      <c r="M557">
        <v>2.0024999999999999</v>
      </c>
      <c r="N557">
        <v>7.2999999999999995E-2</v>
      </c>
      <c r="O557">
        <v>10</v>
      </c>
      <c r="P557">
        <v>123.39</v>
      </c>
      <c r="Q557">
        <v>28</v>
      </c>
      <c r="R557" s="54">
        <f t="shared" si="55"/>
        <v>162.29029905178703</v>
      </c>
      <c r="S557" s="54">
        <f t="shared" si="56"/>
        <v>0.4587063285805173</v>
      </c>
      <c r="T557" s="54">
        <f t="shared" si="57"/>
        <v>4.4067857142857143</v>
      </c>
      <c r="Z557">
        <v>709</v>
      </c>
      <c r="AA557">
        <v>1140</v>
      </c>
      <c r="AB557">
        <v>0.62192982456140355</v>
      </c>
    </row>
    <row r="558" spans="1:28" hidden="1" x14ac:dyDescent="0.25">
      <c r="A558" t="s">
        <v>26</v>
      </c>
      <c r="B558">
        <v>110094</v>
      </c>
      <c r="C558" t="s">
        <v>33</v>
      </c>
      <c r="D558" t="s">
        <v>349</v>
      </c>
      <c r="E558" t="s">
        <v>29</v>
      </c>
      <c r="F558" s="154">
        <v>3</v>
      </c>
      <c r="G558">
        <v>351</v>
      </c>
      <c r="H558">
        <v>373</v>
      </c>
      <c r="I558">
        <v>429</v>
      </c>
      <c r="J558">
        <v>369</v>
      </c>
      <c r="K558">
        <v>357</v>
      </c>
      <c r="L558" s="54">
        <f t="shared" si="54"/>
        <v>375.8</v>
      </c>
      <c r="M558">
        <v>2.0891000000000002</v>
      </c>
      <c r="N558">
        <v>3.1E-2</v>
      </c>
      <c r="O558">
        <v>10</v>
      </c>
      <c r="P558">
        <v>103.13</v>
      </c>
      <c r="Q558">
        <v>29</v>
      </c>
      <c r="R558" s="54">
        <f t="shared" si="55"/>
        <v>202.56957238436928</v>
      </c>
      <c r="S558" s="54">
        <f t="shared" si="56"/>
        <v>0.53903558377958827</v>
      </c>
      <c r="T558" s="54">
        <f t="shared" si="57"/>
        <v>3.556206896551724</v>
      </c>
      <c r="U558">
        <v>3.4925000000000002</v>
      </c>
      <c r="V558">
        <v>3.0133000000000001</v>
      </c>
      <c r="W558">
        <v>2.2126000000000001</v>
      </c>
      <c r="X558" s="54">
        <f>U558/V558</f>
        <v>1.1590283078352637</v>
      </c>
      <c r="Y558">
        <v>63.3528990694345</v>
      </c>
      <c r="Z558">
        <v>709</v>
      </c>
      <c r="AA558">
        <v>1140</v>
      </c>
      <c r="AB558">
        <v>0.62192982456140355</v>
      </c>
    </row>
    <row r="559" spans="1:28" hidden="1" x14ac:dyDescent="0.25">
      <c r="A559" t="s">
        <v>26</v>
      </c>
      <c r="B559">
        <v>110094</v>
      </c>
      <c r="C559" t="s">
        <v>33</v>
      </c>
      <c r="D559" t="s">
        <v>336</v>
      </c>
      <c r="F559">
        <v>4</v>
      </c>
      <c r="G559">
        <v>400</v>
      </c>
      <c r="H559">
        <v>416</v>
      </c>
      <c r="I559">
        <v>442</v>
      </c>
      <c r="J559">
        <v>379</v>
      </c>
      <c r="K559">
        <v>451</v>
      </c>
      <c r="L559" s="54">
        <f t="shared" si="54"/>
        <v>417.6</v>
      </c>
      <c r="M559">
        <v>0.9163</v>
      </c>
      <c r="N559">
        <v>2.9000000000000001E-2</v>
      </c>
      <c r="O559">
        <v>10</v>
      </c>
      <c r="P559">
        <v>40.840000000000003</v>
      </c>
      <c r="Q559">
        <v>12</v>
      </c>
      <c r="R559" s="54">
        <f t="shared" si="55"/>
        <v>224.36336924583742</v>
      </c>
      <c r="S559" s="54">
        <f t="shared" si="56"/>
        <v>0.5372686045158942</v>
      </c>
      <c r="T559" s="54">
        <f t="shared" si="57"/>
        <v>3.4033333333333338</v>
      </c>
      <c r="U559">
        <v>1.0430999999999999</v>
      </c>
      <c r="V559">
        <v>0.90649999999999997</v>
      </c>
      <c r="W559">
        <v>0.59640000000000004</v>
      </c>
      <c r="X559" s="54">
        <f>U559/V559</f>
        <v>1.1506894649751791</v>
      </c>
      <c r="Y559">
        <v>57.175726200747775</v>
      </c>
      <c r="Z559">
        <v>709</v>
      </c>
      <c r="AA559">
        <v>1140</v>
      </c>
      <c r="AB559">
        <v>0.62192982456140355</v>
      </c>
    </row>
    <row r="560" spans="1:28" hidden="1" x14ac:dyDescent="0.25">
      <c r="A560" t="s">
        <v>26</v>
      </c>
      <c r="B560">
        <v>110094</v>
      </c>
      <c r="C560" t="s">
        <v>33</v>
      </c>
      <c r="D560" t="s">
        <v>348</v>
      </c>
      <c r="E560" t="s">
        <v>30</v>
      </c>
      <c r="F560">
        <v>4</v>
      </c>
      <c r="G560">
        <v>463</v>
      </c>
      <c r="H560">
        <v>411</v>
      </c>
      <c r="I560">
        <v>411</v>
      </c>
      <c r="J560">
        <v>408</v>
      </c>
      <c r="K560">
        <v>406</v>
      </c>
      <c r="L560" s="54">
        <f t="shared" si="54"/>
        <v>419.8</v>
      </c>
      <c r="M560">
        <v>2.4051</v>
      </c>
      <c r="N560">
        <v>1.8599999999999998E-2</v>
      </c>
      <c r="O560">
        <v>10</v>
      </c>
      <c r="P560">
        <v>115.68</v>
      </c>
      <c r="Q560">
        <v>38</v>
      </c>
      <c r="R560" s="54">
        <f t="shared" si="55"/>
        <v>207.90975103734439</v>
      </c>
      <c r="S560" s="54">
        <f t="shared" si="56"/>
        <v>0.49525905440053453</v>
      </c>
      <c r="T560" s="54">
        <f t="shared" si="57"/>
        <v>3.0442105263157897</v>
      </c>
      <c r="Z560">
        <v>709</v>
      </c>
      <c r="AA560">
        <v>1140</v>
      </c>
      <c r="AB560">
        <v>0.62192982456140355</v>
      </c>
    </row>
    <row r="561" spans="1:28" hidden="1" x14ac:dyDescent="0.25">
      <c r="A561" t="s">
        <v>26</v>
      </c>
      <c r="B561">
        <v>110094</v>
      </c>
      <c r="C561" t="s">
        <v>33</v>
      </c>
      <c r="D561" t="s">
        <v>349</v>
      </c>
      <c r="E561" t="s">
        <v>29</v>
      </c>
      <c r="F561" s="154">
        <v>4</v>
      </c>
      <c r="G561">
        <v>463</v>
      </c>
      <c r="H561">
        <v>411</v>
      </c>
      <c r="I561">
        <v>411</v>
      </c>
      <c r="J561">
        <v>408</v>
      </c>
      <c r="K561">
        <v>406</v>
      </c>
      <c r="L561" s="54">
        <f t="shared" si="54"/>
        <v>419.8</v>
      </c>
      <c r="M561">
        <v>2.4051</v>
      </c>
      <c r="N561">
        <v>1.8599999999999998E-2</v>
      </c>
      <c r="O561">
        <v>10</v>
      </c>
      <c r="P561">
        <v>91.74</v>
      </c>
      <c r="Q561">
        <v>33</v>
      </c>
      <c r="R561" s="54">
        <f t="shared" si="55"/>
        <v>262.16481360366254</v>
      </c>
      <c r="S561" s="54">
        <f t="shared" si="56"/>
        <v>0.62449931777909129</v>
      </c>
      <c r="T561" s="54">
        <f t="shared" si="57"/>
        <v>2.78</v>
      </c>
      <c r="U561">
        <v>3.6770999999999998</v>
      </c>
      <c r="V561">
        <v>3.1442999999999999</v>
      </c>
      <c r="W561">
        <v>2.38</v>
      </c>
      <c r="X561" s="54">
        <f>U561/V561</f>
        <v>1.1694494800114492</v>
      </c>
      <c r="Y561">
        <v>64.724919093851128</v>
      </c>
      <c r="Z561">
        <v>709</v>
      </c>
      <c r="AA561">
        <v>1140</v>
      </c>
      <c r="AB561">
        <v>0.62192982456140355</v>
      </c>
    </row>
    <row r="562" spans="1:28" hidden="1" x14ac:dyDescent="0.25">
      <c r="A562" t="s">
        <v>26</v>
      </c>
      <c r="B562">
        <v>110094</v>
      </c>
      <c r="C562" t="s">
        <v>33</v>
      </c>
      <c r="D562" t="s">
        <v>348</v>
      </c>
      <c r="E562" t="s">
        <v>30</v>
      </c>
      <c r="F562">
        <v>5</v>
      </c>
      <c r="G562">
        <v>392</v>
      </c>
      <c r="H562">
        <v>352</v>
      </c>
      <c r="I562">
        <v>432</v>
      </c>
      <c r="J562">
        <v>329</v>
      </c>
      <c r="K562">
        <v>413</v>
      </c>
      <c r="L562" s="54">
        <f t="shared" si="54"/>
        <v>383.6</v>
      </c>
      <c r="M562">
        <v>2.1276999999999999</v>
      </c>
      <c r="N562">
        <v>2.3E-2</v>
      </c>
      <c r="O562">
        <v>10</v>
      </c>
      <c r="P562">
        <v>103.83</v>
      </c>
      <c r="Q562">
        <v>39</v>
      </c>
      <c r="R562" s="54">
        <f t="shared" si="55"/>
        <v>204.9215063083887</v>
      </c>
      <c r="S562" s="54">
        <f t="shared" si="56"/>
        <v>0.53420622082478808</v>
      </c>
      <c r="T562" s="54">
        <f t="shared" si="57"/>
        <v>2.6623076923076923</v>
      </c>
      <c r="Z562">
        <v>709</v>
      </c>
      <c r="AA562">
        <v>1140</v>
      </c>
      <c r="AB562">
        <v>0.62192982456140355</v>
      </c>
    </row>
    <row r="563" spans="1:28" hidden="1" x14ac:dyDescent="0.25">
      <c r="A563" t="s">
        <v>26</v>
      </c>
      <c r="B563">
        <v>110094</v>
      </c>
      <c r="C563" t="s">
        <v>33</v>
      </c>
      <c r="D563" t="s">
        <v>349</v>
      </c>
      <c r="E563" t="s">
        <v>29</v>
      </c>
      <c r="F563" s="154">
        <v>5</v>
      </c>
      <c r="G563">
        <v>417</v>
      </c>
      <c r="H563">
        <v>389</v>
      </c>
      <c r="I563">
        <v>385</v>
      </c>
      <c r="J563">
        <v>401</v>
      </c>
      <c r="K563">
        <v>464</v>
      </c>
      <c r="L563" s="54">
        <f t="shared" si="54"/>
        <v>411.2</v>
      </c>
      <c r="M563">
        <v>2.6819000000000002</v>
      </c>
      <c r="N563">
        <v>2.5899999999999999E-2</v>
      </c>
      <c r="O563">
        <v>10</v>
      </c>
      <c r="P563">
        <v>117.85</v>
      </c>
      <c r="Q563">
        <v>40</v>
      </c>
      <c r="R563" s="54">
        <f t="shared" si="55"/>
        <v>227.56894357233776</v>
      </c>
      <c r="S563" s="54">
        <f t="shared" si="56"/>
        <v>0.55342641919342839</v>
      </c>
      <c r="T563" s="54">
        <f t="shared" si="57"/>
        <v>2.94625</v>
      </c>
      <c r="U563">
        <v>2.2284000000000002</v>
      </c>
      <c r="V563">
        <v>1.9025000000000001</v>
      </c>
      <c r="W563">
        <v>1.2934000000000001</v>
      </c>
      <c r="X563" s="54">
        <f>U563/V563</f>
        <v>1.1713009198423128</v>
      </c>
      <c r="Y563">
        <v>58.041644229043264</v>
      </c>
      <c r="Z563">
        <v>709</v>
      </c>
      <c r="AA563">
        <v>1140</v>
      </c>
      <c r="AB563">
        <v>0.62192982456140355</v>
      </c>
    </row>
    <row r="564" spans="1:28" hidden="1" x14ac:dyDescent="0.25">
      <c r="A564" t="s">
        <v>26</v>
      </c>
      <c r="B564">
        <v>110094</v>
      </c>
      <c r="C564" t="s">
        <v>33</v>
      </c>
      <c r="D564" t="s">
        <v>348</v>
      </c>
      <c r="E564" t="s">
        <v>30</v>
      </c>
      <c r="F564">
        <v>8</v>
      </c>
      <c r="G564">
        <v>427</v>
      </c>
      <c r="H564">
        <v>467</v>
      </c>
      <c r="I564">
        <v>471</v>
      </c>
      <c r="J564">
        <v>490</v>
      </c>
      <c r="K564">
        <v>404</v>
      </c>
      <c r="L564" s="54">
        <f t="shared" si="54"/>
        <v>451.8</v>
      </c>
      <c r="M564">
        <v>2.5013999999999998</v>
      </c>
      <c r="N564">
        <v>3.2399999999999998E-2</v>
      </c>
      <c r="O564">
        <v>10</v>
      </c>
      <c r="P564">
        <v>115.42</v>
      </c>
      <c r="Q564">
        <v>29</v>
      </c>
      <c r="R564" s="54">
        <f t="shared" si="55"/>
        <v>216.72153872812336</v>
      </c>
      <c r="S564" s="54">
        <f t="shared" si="56"/>
        <v>0.47968468067313713</v>
      </c>
      <c r="T564" s="54">
        <f t="shared" si="57"/>
        <v>3.98</v>
      </c>
      <c r="Z564">
        <v>709</v>
      </c>
      <c r="AA564">
        <v>1140</v>
      </c>
      <c r="AB564">
        <v>0.62192982456140355</v>
      </c>
    </row>
    <row r="565" spans="1:28" hidden="1" x14ac:dyDescent="0.25">
      <c r="A565" t="s">
        <v>26</v>
      </c>
      <c r="B565">
        <v>110094</v>
      </c>
      <c r="C565" t="s">
        <v>33</v>
      </c>
      <c r="D565" t="s">
        <v>349</v>
      </c>
      <c r="E565" t="s">
        <v>29</v>
      </c>
      <c r="F565" s="154">
        <v>8</v>
      </c>
      <c r="G565">
        <v>497</v>
      </c>
      <c r="H565">
        <v>462</v>
      </c>
      <c r="I565">
        <v>500</v>
      </c>
      <c r="J565">
        <v>450</v>
      </c>
      <c r="K565">
        <v>452</v>
      </c>
      <c r="L565" s="54">
        <f t="shared" si="54"/>
        <v>472.2</v>
      </c>
      <c r="M565">
        <v>3.1259999999999999</v>
      </c>
      <c r="N565">
        <v>3.2099999999999997E-2</v>
      </c>
      <c r="O565">
        <v>10</v>
      </c>
      <c r="P565">
        <v>128.13999999999999</v>
      </c>
      <c r="Q565">
        <v>38</v>
      </c>
      <c r="R565" s="54">
        <f t="shared" si="55"/>
        <v>243.95192757921026</v>
      </c>
      <c r="S565" s="54">
        <f t="shared" si="56"/>
        <v>0.5166283938568621</v>
      </c>
      <c r="T565" s="54">
        <f t="shared" si="57"/>
        <v>3.3721052631578945</v>
      </c>
      <c r="U565">
        <v>2.3201999999999998</v>
      </c>
      <c r="V565">
        <v>1.9950000000000001</v>
      </c>
      <c r="W565">
        <v>1.3869</v>
      </c>
      <c r="X565" s="54">
        <f>U565/V565</f>
        <v>1.1630075187969924</v>
      </c>
      <c r="Y565">
        <v>59.775019394879756</v>
      </c>
      <c r="Z565">
        <v>709</v>
      </c>
      <c r="AA565">
        <v>1140</v>
      </c>
      <c r="AB565">
        <v>0.62192982456140355</v>
      </c>
    </row>
    <row r="566" spans="1:28" hidden="1" x14ac:dyDescent="0.25">
      <c r="A566" t="s">
        <v>26</v>
      </c>
      <c r="B566">
        <v>110158</v>
      </c>
      <c r="C566" t="s">
        <v>33</v>
      </c>
      <c r="D566" t="s">
        <v>348</v>
      </c>
      <c r="E566" t="s">
        <v>30</v>
      </c>
      <c r="F566">
        <v>1</v>
      </c>
      <c r="G566">
        <v>436</v>
      </c>
      <c r="H566">
        <v>419</v>
      </c>
      <c r="I566">
        <v>395</v>
      </c>
      <c r="J566">
        <v>471</v>
      </c>
      <c r="K566">
        <v>391</v>
      </c>
      <c r="L566" s="54">
        <f t="shared" si="54"/>
        <v>422.4</v>
      </c>
      <c r="M566">
        <v>3.423</v>
      </c>
      <c r="N566">
        <v>3.3599999999999998E-2</v>
      </c>
      <c r="O566">
        <v>10</v>
      </c>
      <c r="P566">
        <v>162.16999999999999</v>
      </c>
      <c r="Q566">
        <v>35</v>
      </c>
      <c r="R566" s="54">
        <f t="shared" si="55"/>
        <v>211.07479805142754</v>
      </c>
      <c r="S566" s="54">
        <f t="shared" si="56"/>
        <v>0.49970359387175084</v>
      </c>
      <c r="T566" s="54">
        <f t="shared" si="57"/>
        <v>4.6334285714285715</v>
      </c>
      <c r="Z566">
        <v>748</v>
      </c>
      <c r="AA566">
        <v>1139</v>
      </c>
      <c r="AB566">
        <v>0.65671641791044777</v>
      </c>
    </row>
    <row r="567" spans="1:28" hidden="1" x14ac:dyDescent="0.25">
      <c r="A567" t="s">
        <v>26</v>
      </c>
      <c r="B567">
        <v>110158</v>
      </c>
      <c r="C567" t="s">
        <v>33</v>
      </c>
      <c r="D567" t="s">
        <v>349</v>
      </c>
      <c r="E567" t="s">
        <v>29</v>
      </c>
      <c r="F567" s="154">
        <v>1</v>
      </c>
      <c r="G567">
        <v>451</v>
      </c>
      <c r="H567">
        <v>441</v>
      </c>
      <c r="I567">
        <v>416</v>
      </c>
      <c r="J567">
        <v>419</v>
      </c>
      <c r="K567">
        <v>383</v>
      </c>
      <c r="L567" s="54">
        <f t="shared" si="54"/>
        <v>422</v>
      </c>
      <c r="M567">
        <v>2.8959000000000001</v>
      </c>
      <c r="N567">
        <v>3.6600000000000001E-2</v>
      </c>
      <c r="O567">
        <v>10</v>
      </c>
      <c r="P567">
        <v>125.23</v>
      </c>
      <c r="Q567">
        <v>31</v>
      </c>
      <c r="R567" s="54">
        <f t="shared" si="55"/>
        <v>231.24650642817215</v>
      </c>
      <c r="S567" s="54">
        <f t="shared" si="56"/>
        <v>0.54797750338429418</v>
      </c>
      <c r="T567" s="54">
        <f t="shared" si="57"/>
        <v>4.039677419354839</v>
      </c>
      <c r="U567">
        <v>5.5519999999999996</v>
      </c>
      <c r="V567">
        <v>4.8630000000000004</v>
      </c>
      <c r="W567">
        <v>3.3391000000000002</v>
      </c>
      <c r="X567" s="54">
        <f>U567/V567</f>
        <v>1.1416820892453217</v>
      </c>
      <c r="Y567">
        <v>60.142291066282425</v>
      </c>
      <c r="Z567">
        <v>748</v>
      </c>
      <c r="AA567">
        <v>1139</v>
      </c>
      <c r="AB567">
        <v>0.65671641791044777</v>
      </c>
    </row>
    <row r="568" spans="1:28" hidden="1" x14ac:dyDescent="0.25">
      <c r="A568" t="s">
        <v>26</v>
      </c>
      <c r="B568">
        <v>110158</v>
      </c>
      <c r="C568" t="s">
        <v>33</v>
      </c>
      <c r="D568" t="s">
        <v>348</v>
      </c>
      <c r="E568" t="s">
        <v>30</v>
      </c>
      <c r="F568">
        <v>2</v>
      </c>
      <c r="G568">
        <v>423</v>
      </c>
      <c r="H568">
        <v>328</v>
      </c>
      <c r="I568">
        <v>443</v>
      </c>
      <c r="J568">
        <v>390</v>
      </c>
      <c r="K568">
        <v>461</v>
      </c>
      <c r="L568" s="54">
        <f t="shared" si="54"/>
        <v>409</v>
      </c>
      <c r="M568">
        <v>3.0634999999999999</v>
      </c>
      <c r="N568">
        <v>4.48E-2</v>
      </c>
      <c r="O568">
        <v>10</v>
      </c>
      <c r="P568">
        <v>172.74</v>
      </c>
      <c r="Q568">
        <v>30</v>
      </c>
      <c r="R568" s="54">
        <f t="shared" si="55"/>
        <v>177.34745860831305</v>
      </c>
      <c r="S568" s="54">
        <f t="shared" si="56"/>
        <v>0.43361236823548421</v>
      </c>
      <c r="T568" s="54">
        <f t="shared" si="57"/>
        <v>5.758</v>
      </c>
      <c r="Z568">
        <v>748</v>
      </c>
      <c r="AA568">
        <v>1139</v>
      </c>
      <c r="AB568">
        <v>0.65671641791044777</v>
      </c>
    </row>
    <row r="569" spans="1:28" hidden="1" x14ac:dyDescent="0.25">
      <c r="A569" t="s">
        <v>26</v>
      </c>
      <c r="B569">
        <v>110158</v>
      </c>
      <c r="C569" t="s">
        <v>33</v>
      </c>
      <c r="D569" t="s">
        <v>349</v>
      </c>
      <c r="E569" t="s">
        <v>29</v>
      </c>
      <c r="F569" s="154">
        <v>2</v>
      </c>
      <c r="G569">
        <v>405</v>
      </c>
      <c r="H569">
        <v>375</v>
      </c>
      <c r="I569">
        <v>389</v>
      </c>
      <c r="J569">
        <v>364</v>
      </c>
      <c r="K569">
        <v>324</v>
      </c>
      <c r="L569" s="54">
        <f t="shared" si="54"/>
        <v>371.4</v>
      </c>
      <c r="M569">
        <v>2.7223000000000002</v>
      </c>
      <c r="N569">
        <v>4.19E-2</v>
      </c>
      <c r="O569">
        <v>10</v>
      </c>
      <c r="P569">
        <v>130.87</v>
      </c>
      <c r="Q569">
        <v>27</v>
      </c>
      <c r="R569" s="54">
        <f t="shared" si="55"/>
        <v>208.0155879880798</v>
      </c>
      <c r="S569" s="54">
        <f t="shared" si="56"/>
        <v>0.56008505112568607</v>
      </c>
      <c r="T569" s="54">
        <f t="shared" si="57"/>
        <v>4.8470370370370368</v>
      </c>
      <c r="U569">
        <v>4.0797999999999996</v>
      </c>
      <c r="V569">
        <v>3.5074000000000001</v>
      </c>
      <c r="W569">
        <v>2.391</v>
      </c>
      <c r="X569" s="54">
        <f>U569/V569</f>
        <v>1.1631978103438443</v>
      </c>
      <c r="Y569">
        <v>58.605814010490718</v>
      </c>
      <c r="Z569">
        <v>748</v>
      </c>
      <c r="AA569">
        <v>1139</v>
      </c>
      <c r="AB569">
        <v>0.65671641791044777</v>
      </c>
    </row>
    <row r="570" spans="1:28" hidden="1" x14ac:dyDescent="0.25">
      <c r="A570" t="s">
        <v>26</v>
      </c>
      <c r="B570">
        <v>110158</v>
      </c>
      <c r="C570" t="s">
        <v>33</v>
      </c>
      <c r="D570" t="s">
        <v>348</v>
      </c>
      <c r="E570" t="s">
        <v>30</v>
      </c>
      <c r="F570">
        <v>3</v>
      </c>
      <c r="G570">
        <v>351</v>
      </c>
      <c r="H570">
        <v>414</v>
      </c>
      <c r="I570">
        <v>419</v>
      </c>
      <c r="J570">
        <v>429</v>
      </c>
      <c r="K570">
        <v>363</v>
      </c>
      <c r="L570" s="54">
        <f t="shared" si="54"/>
        <v>395.2</v>
      </c>
      <c r="M570">
        <v>2.1423000000000001</v>
      </c>
      <c r="N570">
        <v>3.1300000000000001E-2</v>
      </c>
      <c r="O570">
        <v>10</v>
      </c>
      <c r="P570">
        <v>118</v>
      </c>
      <c r="Q570">
        <v>28</v>
      </c>
      <c r="R570" s="54">
        <f t="shared" si="55"/>
        <v>181.55084745762713</v>
      </c>
      <c r="S570" s="54">
        <f t="shared" si="56"/>
        <v>0.45938979619844922</v>
      </c>
      <c r="T570" s="54">
        <f t="shared" si="57"/>
        <v>4.2142857142857144</v>
      </c>
      <c r="Z570">
        <v>748</v>
      </c>
      <c r="AA570">
        <v>1139</v>
      </c>
      <c r="AB570">
        <v>0.65671641791044777</v>
      </c>
    </row>
    <row r="571" spans="1:28" hidden="1" x14ac:dyDescent="0.25">
      <c r="A571" t="s">
        <v>26</v>
      </c>
      <c r="B571">
        <v>110158</v>
      </c>
      <c r="C571" t="s">
        <v>33</v>
      </c>
      <c r="D571" t="s">
        <v>349</v>
      </c>
      <c r="E571" t="s">
        <v>29</v>
      </c>
      <c r="F571" s="154">
        <v>3</v>
      </c>
      <c r="G571">
        <v>381</v>
      </c>
      <c r="H571">
        <v>380</v>
      </c>
      <c r="I571">
        <v>354</v>
      </c>
      <c r="J571">
        <v>393</v>
      </c>
      <c r="K571">
        <v>358</v>
      </c>
      <c r="L571" s="54">
        <f t="shared" si="54"/>
        <v>373.2</v>
      </c>
      <c r="M571">
        <v>1.9224000000000001</v>
      </c>
      <c r="N571">
        <v>4.2799999999999998E-2</v>
      </c>
      <c r="O571">
        <v>10</v>
      </c>
      <c r="P571">
        <v>91.45</v>
      </c>
      <c r="Q571">
        <v>25</v>
      </c>
      <c r="R571" s="54">
        <f t="shared" si="55"/>
        <v>210.21323127392017</v>
      </c>
      <c r="S571" s="54">
        <f t="shared" si="56"/>
        <v>0.56327232388510229</v>
      </c>
      <c r="T571" s="54">
        <f t="shared" si="57"/>
        <v>3.6579999999999999</v>
      </c>
      <c r="U571">
        <v>0.85880000000000001</v>
      </c>
      <c r="V571">
        <v>0.97940000000000005</v>
      </c>
      <c r="W571">
        <v>0.7359</v>
      </c>
      <c r="X571" s="54">
        <f>U571/V571</f>
        <v>0.87686338574637535</v>
      </c>
      <c r="Y571">
        <v>85.689333954354922</v>
      </c>
      <c r="Z571">
        <v>748</v>
      </c>
      <c r="AA571">
        <v>1139</v>
      </c>
      <c r="AB571">
        <v>0.65671641791044777</v>
      </c>
    </row>
    <row r="572" spans="1:28" hidden="1" x14ac:dyDescent="0.25">
      <c r="A572" t="s">
        <v>26</v>
      </c>
      <c r="B572">
        <v>110158</v>
      </c>
      <c r="C572" t="s">
        <v>33</v>
      </c>
      <c r="D572" t="s">
        <v>348</v>
      </c>
      <c r="E572" t="s">
        <v>30</v>
      </c>
      <c r="F572">
        <v>4</v>
      </c>
      <c r="G572">
        <v>342</v>
      </c>
      <c r="H572">
        <v>329</v>
      </c>
      <c r="I572">
        <v>335</v>
      </c>
      <c r="J572">
        <v>308</v>
      </c>
      <c r="K572">
        <v>347</v>
      </c>
      <c r="L572" s="54">
        <f t="shared" si="54"/>
        <v>332.2</v>
      </c>
      <c r="M572">
        <v>2.2549000000000001</v>
      </c>
      <c r="N572">
        <v>2.75E-2</v>
      </c>
      <c r="O572">
        <v>10</v>
      </c>
      <c r="P572">
        <v>133.03</v>
      </c>
      <c r="Q572">
        <v>23</v>
      </c>
      <c r="R572" s="54">
        <f t="shared" si="55"/>
        <v>169.50311959708336</v>
      </c>
      <c r="S572" s="54">
        <f t="shared" si="56"/>
        <v>0.51024418903396551</v>
      </c>
      <c r="T572" s="54">
        <f t="shared" si="57"/>
        <v>5.7839130434782611</v>
      </c>
      <c r="Z572">
        <v>748</v>
      </c>
      <c r="AA572">
        <v>1139</v>
      </c>
      <c r="AB572">
        <v>0.65671641791044777</v>
      </c>
    </row>
    <row r="573" spans="1:28" hidden="1" x14ac:dyDescent="0.25">
      <c r="A573" t="s">
        <v>26</v>
      </c>
      <c r="B573">
        <v>110158</v>
      </c>
      <c r="C573" t="s">
        <v>33</v>
      </c>
      <c r="D573" t="s">
        <v>349</v>
      </c>
      <c r="E573" t="s">
        <v>29</v>
      </c>
      <c r="F573" s="154">
        <v>4</v>
      </c>
      <c r="G573">
        <v>382</v>
      </c>
      <c r="H573">
        <v>308</v>
      </c>
      <c r="I573">
        <v>292</v>
      </c>
      <c r="J573">
        <v>276</v>
      </c>
      <c r="K573">
        <v>360</v>
      </c>
      <c r="L573" s="54">
        <f t="shared" si="54"/>
        <v>323.60000000000002</v>
      </c>
      <c r="M573">
        <v>1.9652000000000001</v>
      </c>
      <c r="N573">
        <v>2.75E-2</v>
      </c>
      <c r="O573">
        <v>10</v>
      </c>
      <c r="P573">
        <v>104.51</v>
      </c>
      <c r="Q573">
        <v>29</v>
      </c>
      <c r="R573" s="54">
        <f t="shared" si="55"/>
        <v>188.03942206487417</v>
      </c>
      <c r="S573" s="54">
        <f t="shared" si="56"/>
        <v>0.58108597671469142</v>
      </c>
      <c r="T573" s="54">
        <f t="shared" si="57"/>
        <v>3.6037931034482762</v>
      </c>
      <c r="U573">
        <v>4.5027999999999997</v>
      </c>
      <c r="V573">
        <v>3.8679000000000001</v>
      </c>
      <c r="W573">
        <v>3.0446</v>
      </c>
      <c r="X573" s="54">
        <f>U573/V573</f>
        <v>1.1641459189741201</v>
      </c>
      <c r="Y573">
        <v>67.615705783068307</v>
      </c>
      <c r="Z573">
        <v>748</v>
      </c>
      <c r="AA573">
        <v>1139</v>
      </c>
      <c r="AB573">
        <v>0.65671641791044777</v>
      </c>
    </row>
    <row r="574" spans="1:28" hidden="1" x14ac:dyDescent="0.25">
      <c r="A574" t="s">
        <v>26</v>
      </c>
      <c r="B574">
        <v>110158</v>
      </c>
      <c r="C574" t="s">
        <v>33</v>
      </c>
      <c r="D574" t="s">
        <v>348</v>
      </c>
      <c r="E574" t="s">
        <v>30</v>
      </c>
      <c r="F574">
        <v>5</v>
      </c>
      <c r="G574">
        <v>329</v>
      </c>
      <c r="H574">
        <v>373</v>
      </c>
      <c r="I574">
        <v>379</v>
      </c>
      <c r="J574">
        <v>409</v>
      </c>
      <c r="K574">
        <v>312</v>
      </c>
      <c r="L574" s="54">
        <f t="shared" si="54"/>
        <v>360.4</v>
      </c>
      <c r="M574">
        <v>2.5804</v>
      </c>
      <c r="N574">
        <v>2.3800000000000002E-2</v>
      </c>
      <c r="O574">
        <v>10</v>
      </c>
      <c r="P574">
        <v>161.91999999999999</v>
      </c>
      <c r="Q574">
        <v>28</v>
      </c>
      <c r="R574" s="54">
        <f t="shared" si="55"/>
        <v>159.3626482213439</v>
      </c>
      <c r="S574" s="54">
        <f t="shared" si="56"/>
        <v>0.44218270871627058</v>
      </c>
      <c r="T574" s="54">
        <f t="shared" si="57"/>
        <v>5.782857142857142</v>
      </c>
      <c r="Z574">
        <v>748</v>
      </c>
      <c r="AA574">
        <v>1139</v>
      </c>
      <c r="AB574">
        <v>0.65671641791044777</v>
      </c>
    </row>
    <row r="575" spans="1:28" hidden="1" x14ac:dyDescent="0.25">
      <c r="A575" t="s">
        <v>26</v>
      </c>
      <c r="B575">
        <v>110158</v>
      </c>
      <c r="C575" t="s">
        <v>33</v>
      </c>
      <c r="D575" t="s">
        <v>349</v>
      </c>
      <c r="E575" t="s">
        <v>29</v>
      </c>
      <c r="F575" s="154">
        <v>5</v>
      </c>
      <c r="G575">
        <v>359</v>
      </c>
      <c r="H575">
        <v>370</v>
      </c>
      <c r="I575">
        <v>330</v>
      </c>
      <c r="J575">
        <v>347</v>
      </c>
      <c r="K575">
        <v>303</v>
      </c>
      <c r="L575" s="54">
        <f t="shared" si="54"/>
        <v>341.8</v>
      </c>
      <c r="M575">
        <v>2.0232999999999999</v>
      </c>
      <c r="N575">
        <v>3.56E-2</v>
      </c>
      <c r="O575">
        <v>10</v>
      </c>
      <c r="P575">
        <v>120.41</v>
      </c>
      <c r="Q575">
        <v>25</v>
      </c>
      <c r="R575" s="54">
        <f t="shared" si="55"/>
        <v>168.03421642720704</v>
      </c>
      <c r="S575" s="54">
        <f t="shared" si="56"/>
        <v>0.49161561271856946</v>
      </c>
      <c r="T575" s="54">
        <f t="shared" si="57"/>
        <v>4.8163999999999998</v>
      </c>
      <c r="U575">
        <v>5.218</v>
      </c>
      <c r="V575">
        <v>4.6382000000000003</v>
      </c>
      <c r="W575">
        <v>3.0830000000000002</v>
      </c>
      <c r="X575" s="54">
        <f>U575/V575</f>
        <v>1.1250053900219912</v>
      </c>
      <c r="Y575">
        <v>59.083940206975861</v>
      </c>
      <c r="Z575">
        <v>748</v>
      </c>
      <c r="AA575">
        <v>1139</v>
      </c>
      <c r="AB575">
        <v>0.65671641791044777</v>
      </c>
    </row>
    <row r="576" spans="1:28" hidden="1" x14ac:dyDescent="0.25">
      <c r="A576" t="s">
        <v>26</v>
      </c>
      <c r="B576">
        <v>110160</v>
      </c>
      <c r="C576" t="s">
        <v>33</v>
      </c>
      <c r="D576" t="s">
        <v>348</v>
      </c>
      <c r="E576" t="s">
        <v>30</v>
      </c>
      <c r="F576">
        <v>2</v>
      </c>
      <c r="G576">
        <v>362</v>
      </c>
      <c r="H576">
        <v>366</v>
      </c>
      <c r="I576">
        <v>335</v>
      </c>
      <c r="J576">
        <v>307</v>
      </c>
      <c r="K576">
        <v>396</v>
      </c>
      <c r="L576" s="54">
        <f t="shared" si="54"/>
        <v>353.2</v>
      </c>
      <c r="M576">
        <v>2.3429000000000002</v>
      </c>
      <c r="N576">
        <v>3.3000000000000002E-2</v>
      </c>
      <c r="O576">
        <v>10</v>
      </c>
      <c r="P576">
        <v>138.4</v>
      </c>
      <c r="Q576">
        <v>19</v>
      </c>
      <c r="R576" s="54">
        <f t="shared" si="55"/>
        <v>169.28468208092488</v>
      </c>
      <c r="S576" s="54">
        <f t="shared" si="56"/>
        <v>0.47928845436275447</v>
      </c>
      <c r="T576" s="54">
        <f t="shared" si="57"/>
        <v>7.2842105263157899</v>
      </c>
      <c r="Z576">
        <v>714</v>
      </c>
      <c r="AA576">
        <v>1145</v>
      </c>
      <c r="AB576">
        <v>0.62358078602620093</v>
      </c>
    </row>
    <row r="577" spans="1:28" hidden="1" x14ac:dyDescent="0.25">
      <c r="A577" t="s">
        <v>26</v>
      </c>
      <c r="B577">
        <v>110160</v>
      </c>
      <c r="C577" t="s">
        <v>33</v>
      </c>
      <c r="D577" t="s">
        <v>349</v>
      </c>
      <c r="E577" t="s">
        <v>29</v>
      </c>
      <c r="F577" s="154">
        <v>2</v>
      </c>
      <c r="G577">
        <v>446</v>
      </c>
      <c r="H577">
        <v>390</v>
      </c>
      <c r="I577">
        <v>434</v>
      </c>
      <c r="J577">
        <v>326</v>
      </c>
      <c r="K577">
        <v>377</v>
      </c>
      <c r="L577" s="54">
        <f t="shared" si="54"/>
        <v>394.6</v>
      </c>
      <c r="M577">
        <v>2.9807000000000001</v>
      </c>
      <c r="N577">
        <v>2.92E-2</v>
      </c>
      <c r="O577">
        <v>10</v>
      </c>
      <c r="P577">
        <v>126.45</v>
      </c>
      <c r="Q577">
        <v>25</v>
      </c>
      <c r="R577" s="54">
        <f t="shared" si="55"/>
        <v>235.72162910241204</v>
      </c>
      <c r="S577" s="54">
        <f t="shared" si="56"/>
        <v>0.59736854815613794</v>
      </c>
      <c r="T577" s="54">
        <f t="shared" si="57"/>
        <v>5.0579999999999998</v>
      </c>
      <c r="U577">
        <v>6.1505000000000001</v>
      </c>
      <c r="V577">
        <v>5.3</v>
      </c>
      <c r="W577">
        <v>3.8685</v>
      </c>
      <c r="X577" s="54">
        <f>U577/V577</f>
        <v>1.1604716981132075</v>
      </c>
      <c r="Y577">
        <v>62.897325420697506</v>
      </c>
      <c r="Z577">
        <v>714</v>
      </c>
      <c r="AA577">
        <v>1145</v>
      </c>
      <c r="AB577">
        <v>0.62358078602620093</v>
      </c>
    </row>
    <row r="578" spans="1:28" hidden="1" x14ac:dyDescent="0.25">
      <c r="A578" t="s">
        <v>26</v>
      </c>
      <c r="B578">
        <v>110160</v>
      </c>
      <c r="C578" t="s">
        <v>33</v>
      </c>
      <c r="D578" t="s">
        <v>348</v>
      </c>
      <c r="E578" t="s">
        <v>30</v>
      </c>
      <c r="F578">
        <v>4</v>
      </c>
      <c r="G578">
        <v>425</v>
      </c>
      <c r="H578">
        <v>443</v>
      </c>
      <c r="I578">
        <v>440</v>
      </c>
      <c r="J578">
        <v>402</v>
      </c>
      <c r="K578">
        <v>439</v>
      </c>
      <c r="L578" s="54">
        <f t="shared" si="54"/>
        <v>429.8</v>
      </c>
      <c r="M578">
        <v>3.4087999999999998</v>
      </c>
      <c r="N578">
        <v>3.3700000000000001E-2</v>
      </c>
      <c r="O578">
        <v>10</v>
      </c>
      <c r="P578">
        <v>166.91</v>
      </c>
      <c r="Q578">
        <v>34</v>
      </c>
      <c r="R578" s="54">
        <f t="shared" si="55"/>
        <v>204.22982445629378</v>
      </c>
      <c r="S578" s="54">
        <f t="shared" si="56"/>
        <v>0.47517409133618843</v>
      </c>
      <c r="T578" s="54">
        <f t="shared" si="57"/>
        <v>4.9091176470588236</v>
      </c>
      <c r="Z578">
        <v>714</v>
      </c>
      <c r="AA578">
        <v>1145</v>
      </c>
      <c r="AB578">
        <v>0.62358078602620093</v>
      </c>
    </row>
    <row r="579" spans="1:28" hidden="1" x14ac:dyDescent="0.25">
      <c r="A579" t="s">
        <v>26</v>
      </c>
      <c r="B579">
        <v>110160</v>
      </c>
      <c r="C579" t="s">
        <v>33</v>
      </c>
      <c r="D579" t="s">
        <v>349</v>
      </c>
      <c r="E579" t="s">
        <v>29</v>
      </c>
      <c r="F579" s="154">
        <v>4</v>
      </c>
      <c r="G579">
        <v>359</v>
      </c>
      <c r="H579">
        <v>382</v>
      </c>
      <c r="I579">
        <v>401</v>
      </c>
      <c r="J579">
        <v>357</v>
      </c>
      <c r="K579">
        <v>433</v>
      </c>
      <c r="L579" s="54">
        <f t="shared" si="54"/>
        <v>386.4</v>
      </c>
      <c r="M579">
        <v>2.1819000000000002</v>
      </c>
      <c r="N579">
        <v>3.2000000000000001E-2</v>
      </c>
      <c r="O579">
        <v>10</v>
      </c>
      <c r="P579">
        <v>100.51</v>
      </c>
      <c r="Q579">
        <v>26</v>
      </c>
      <c r="R579" s="54">
        <f t="shared" si="55"/>
        <v>217.08287732563923</v>
      </c>
      <c r="S579" s="54">
        <f t="shared" si="56"/>
        <v>0.56180868873095047</v>
      </c>
      <c r="T579" s="54">
        <f t="shared" si="57"/>
        <v>3.8657692307692311</v>
      </c>
      <c r="U579">
        <v>4.1794000000000002</v>
      </c>
      <c r="V579">
        <v>3.6564999999999999</v>
      </c>
      <c r="W579">
        <v>2.5421999999999998</v>
      </c>
      <c r="X579" s="54">
        <f>U579/V579</f>
        <v>1.1430056064542597</v>
      </c>
      <c r="Y579">
        <v>60.826912954012528</v>
      </c>
      <c r="Z579">
        <v>714</v>
      </c>
      <c r="AA579">
        <v>1145</v>
      </c>
      <c r="AB579">
        <v>0.62358078602620093</v>
      </c>
    </row>
    <row r="580" spans="1:28" hidden="1" x14ac:dyDescent="0.25">
      <c r="A580" t="s">
        <v>26</v>
      </c>
      <c r="B580">
        <v>110160</v>
      </c>
      <c r="C580" s="54" t="s">
        <v>33</v>
      </c>
      <c r="D580" t="s">
        <v>348</v>
      </c>
      <c r="E580" t="s">
        <v>30</v>
      </c>
      <c r="F580">
        <v>5</v>
      </c>
      <c r="G580">
        <v>346</v>
      </c>
      <c r="H580">
        <v>356</v>
      </c>
      <c r="I580">
        <v>399</v>
      </c>
      <c r="J580">
        <v>434</v>
      </c>
      <c r="K580">
        <v>429</v>
      </c>
      <c r="L580" s="54">
        <f t="shared" si="54"/>
        <v>392.8</v>
      </c>
      <c r="M580">
        <v>2.5661</v>
      </c>
      <c r="N580">
        <v>3.2500000000000001E-2</v>
      </c>
      <c r="O580">
        <v>10</v>
      </c>
      <c r="P580">
        <v>138.6</v>
      </c>
      <c r="Q580">
        <v>24</v>
      </c>
      <c r="R580" s="54">
        <f t="shared" si="55"/>
        <v>185.14430014430016</v>
      </c>
      <c r="S580" s="54">
        <f t="shared" si="56"/>
        <v>0.47134495963416534</v>
      </c>
      <c r="T580" s="54">
        <f t="shared" si="57"/>
        <v>5.7749999999999995</v>
      </c>
      <c r="Z580">
        <v>714</v>
      </c>
      <c r="AA580">
        <v>1145</v>
      </c>
      <c r="AB580">
        <v>0.62358078602620093</v>
      </c>
    </row>
    <row r="581" spans="1:28" hidden="1" x14ac:dyDescent="0.25">
      <c r="A581" t="s">
        <v>26</v>
      </c>
      <c r="B581">
        <v>110160</v>
      </c>
      <c r="C581" s="54" t="s">
        <v>33</v>
      </c>
      <c r="D581" t="s">
        <v>349</v>
      </c>
      <c r="E581" t="s">
        <v>29</v>
      </c>
      <c r="F581" s="154">
        <v>5</v>
      </c>
      <c r="G581">
        <v>368</v>
      </c>
      <c r="H581">
        <v>359</v>
      </c>
      <c r="I581">
        <v>372</v>
      </c>
      <c r="J581">
        <v>367</v>
      </c>
      <c r="K581">
        <v>468</v>
      </c>
      <c r="L581" s="54">
        <f t="shared" si="54"/>
        <v>386.8</v>
      </c>
      <c r="M581">
        <v>2.3931</v>
      </c>
      <c r="N581">
        <v>4.65E-2</v>
      </c>
      <c r="O581">
        <v>10</v>
      </c>
      <c r="P581">
        <v>127.14</v>
      </c>
      <c r="Q581">
        <v>25</v>
      </c>
      <c r="R581" s="54">
        <f t="shared" si="55"/>
        <v>188.22557810287873</v>
      </c>
      <c r="S581" s="54">
        <f t="shared" si="56"/>
        <v>0.48662248733939689</v>
      </c>
      <c r="T581" s="54">
        <f t="shared" si="57"/>
        <v>5.0856000000000003</v>
      </c>
      <c r="U581">
        <v>4.415</v>
      </c>
      <c r="V581">
        <v>3.9340000000000002</v>
      </c>
      <c r="W581">
        <v>2.7404999999999999</v>
      </c>
      <c r="X581" s="54">
        <f>U581/V581</f>
        <v>1.1222674123029994</v>
      </c>
      <c r="Y581">
        <v>62.072480181200454</v>
      </c>
      <c r="Z581">
        <v>714</v>
      </c>
      <c r="AA581">
        <v>1145</v>
      </c>
      <c r="AB581">
        <v>0.62358078602620093</v>
      </c>
    </row>
    <row r="582" spans="1:28" hidden="1" x14ac:dyDescent="0.25">
      <c r="A582" t="s">
        <v>26</v>
      </c>
      <c r="B582">
        <v>110160</v>
      </c>
      <c r="C582" s="54" t="s">
        <v>33</v>
      </c>
      <c r="D582" t="s">
        <v>348</v>
      </c>
      <c r="E582" t="s">
        <v>30</v>
      </c>
      <c r="F582">
        <v>6</v>
      </c>
      <c r="G582">
        <v>385</v>
      </c>
      <c r="H582">
        <v>434</v>
      </c>
      <c r="I582">
        <v>410</v>
      </c>
      <c r="J582">
        <v>416</v>
      </c>
      <c r="K582">
        <v>449</v>
      </c>
      <c r="L582" s="54">
        <f t="shared" si="54"/>
        <v>418.8</v>
      </c>
      <c r="M582">
        <v>3.1465000000000001</v>
      </c>
      <c r="N582">
        <v>4.2500000000000003E-2</v>
      </c>
      <c r="O582">
        <v>10</v>
      </c>
      <c r="P582">
        <v>145.57</v>
      </c>
      <c r="Q582">
        <v>24</v>
      </c>
      <c r="R582" s="54">
        <f t="shared" si="55"/>
        <v>216.15030569485472</v>
      </c>
      <c r="S582" s="54">
        <f t="shared" si="56"/>
        <v>0.51611820844043632</v>
      </c>
      <c r="T582" s="54">
        <f t="shared" si="57"/>
        <v>6.0654166666666667</v>
      </c>
      <c r="Z582">
        <v>714</v>
      </c>
      <c r="AA582">
        <v>1145</v>
      </c>
      <c r="AB582">
        <v>0.62358078602620093</v>
      </c>
    </row>
    <row r="583" spans="1:28" hidden="1" x14ac:dyDescent="0.25">
      <c r="A583" t="s">
        <v>26</v>
      </c>
      <c r="B583">
        <v>110160</v>
      </c>
      <c r="C583" s="54" t="s">
        <v>33</v>
      </c>
      <c r="D583" t="s">
        <v>349</v>
      </c>
      <c r="E583" t="s">
        <v>29</v>
      </c>
      <c r="F583" s="154">
        <v>6</v>
      </c>
      <c r="G583">
        <v>415</v>
      </c>
      <c r="H583">
        <v>417</v>
      </c>
      <c r="I583">
        <v>472</v>
      </c>
      <c r="J583">
        <v>449</v>
      </c>
      <c r="K583">
        <v>431</v>
      </c>
      <c r="L583" s="54">
        <f t="shared" si="54"/>
        <v>436.8</v>
      </c>
      <c r="M583">
        <v>1.5145999999999999</v>
      </c>
      <c r="N583">
        <v>3.1699999999999999E-2</v>
      </c>
      <c r="O583">
        <v>10</v>
      </c>
      <c r="P583">
        <v>62.38</v>
      </c>
      <c r="Q583">
        <v>17</v>
      </c>
      <c r="R583" s="54">
        <f t="shared" si="55"/>
        <v>242.80218018595701</v>
      </c>
      <c r="S583" s="54">
        <f t="shared" si="56"/>
        <v>0.5558657971290224</v>
      </c>
      <c r="T583" s="54">
        <f t="shared" si="57"/>
        <v>3.6694117647058824</v>
      </c>
      <c r="U583">
        <v>2.5760000000000001</v>
      </c>
      <c r="V583">
        <v>2.2502</v>
      </c>
      <c r="W583">
        <v>1.6302000000000001</v>
      </c>
      <c r="X583" s="54">
        <f>U583/V583</f>
        <v>1.144787130032886</v>
      </c>
      <c r="Y583">
        <v>63.284161490683232</v>
      </c>
      <c r="Z583">
        <v>714</v>
      </c>
      <c r="AA583">
        <v>1145</v>
      </c>
      <c r="AB583">
        <v>0.62358078602620093</v>
      </c>
    </row>
    <row r="584" spans="1:28" hidden="1" x14ac:dyDescent="0.25">
      <c r="A584" t="s">
        <v>26</v>
      </c>
      <c r="B584">
        <v>110160</v>
      </c>
      <c r="C584" s="54" t="s">
        <v>33</v>
      </c>
      <c r="D584" t="s">
        <v>348</v>
      </c>
      <c r="E584" t="s">
        <v>30</v>
      </c>
      <c r="F584">
        <v>8</v>
      </c>
      <c r="G584">
        <v>335</v>
      </c>
      <c r="H584">
        <v>301</v>
      </c>
      <c r="I584">
        <v>345</v>
      </c>
      <c r="J584">
        <v>333</v>
      </c>
      <c r="K584">
        <v>329</v>
      </c>
      <c r="L584" s="54">
        <f t="shared" si="54"/>
        <v>328.6</v>
      </c>
      <c r="M584">
        <v>2.4853999999999998</v>
      </c>
      <c r="N584">
        <v>3.3099999999999997E-2</v>
      </c>
      <c r="O584">
        <v>10</v>
      </c>
      <c r="P584">
        <v>160.54</v>
      </c>
      <c r="Q584">
        <v>32</v>
      </c>
      <c r="R584" s="54">
        <f t="shared" si="55"/>
        <v>154.81499937710228</v>
      </c>
      <c r="S584" s="54">
        <f t="shared" si="56"/>
        <v>0.47113511678972086</v>
      </c>
      <c r="T584" s="54">
        <f t="shared" si="57"/>
        <v>5.0168749999999998</v>
      </c>
      <c r="Z584">
        <v>714</v>
      </c>
      <c r="AA584">
        <v>1145</v>
      </c>
      <c r="AB584">
        <v>0.62358078602620093</v>
      </c>
    </row>
    <row r="585" spans="1:28" hidden="1" x14ac:dyDescent="0.25">
      <c r="A585" t="s">
        <v>26</v>
      </c>
      <c r="B585">
        <v>110160</v>
      </c>
      <c r="C585" s="54" t="s">
        <v>33</v>
      </c>
      <c r="D585" t="s">
        <v>349</v>
      </c>
      <c r="E585" t="s">
        <v>29</v>
      </c>
      <c r="F585" s="154">
        <v>8</v>
      </c>
      <c r="G585">
        <v>319</v>
      </c>
      <c r="H585">
        <v>334</v>
      </c>
      <c r="I585">
        <v>375</v>
      </c>
      <c r="J585">
        <v>314</v>
      </c>
      <c r="K585">
        <v>325</v>
      </c>
      <c r="L585" s="54">
        <f t="shared" si="54"/>
        <v>333.4</v>
      </c>
      <c r="M585">
        <v>2.0265</v>
      </c>
      <c r="N585">
        <v>4.6600000000000003E-2</v>
      </c>
      <c r="O585">
        <v>10</v>
      </c>
      <c r="P585">
        <v>112.12</v>
      </c>
      <c r="Q585">
        <v>29</v>
      </c>
      <c r="R585" s="54">
        <f t="shared" si="55"/>
        <v>180.74384587941492</v>
      </c>
      <c r="S585" s="54">
        <f t="shared" si="56"/>
        <v>0.54212311301564164</v>
      </c>
      <c r="T585" s="54">
        <f t="shared" si="57"/>
        <v>3.8662068965517244</v>
      </c>
      <c r="U585">
        <v>2.1539000000000001</v>
      </c>
      <c r="V585">
        <v>1.9111</v>
      </c>
      <c r="W585">
        <v>1.3133999999999999</v>
      </c>
      <c r="X585" s="54">
        <f>U585/V585</f>
        <v>1.1270472502747109</v>
      </c>
      <c r="Y585">
        <v>60.97776127025395</v>
      </c>
      <c r="Z585">
        <v>714</v>
      </c>
      <c r="AA585">
        <v>1145</v>
      </c>
      <c r="AB585">
        <v>0.62358078602620093</v>
      </c>
    </row>
    <row r="586" spans="1:28" hidden="1" x14ac:dyDescent="0.25">
      <c r="A586" t="s">
        <v>26</v>
      </c>
      <c r="B586">
        <v>110397</v>
      </c>
      <c r="C586" s="54" t="s">
        <v>33</v>
      </c>
      <c r="D586" t="s">
        <v>348</v>
      </c>
      <c r="E586" t="s">
        <v>30</v>
      </c>
      <c r="F586">
        <v>3</v>
      </c>
      <c r="G586">
        <v>349</v>
      </c>
      <c r="H586">
        <v>370</v>
      </c>
      <c r="I586">
        <v>334</v>
      </c>
      <c r="J586">
        <v>403</v>
      </c>
      <c r="K586">
        <v>388</v>
      </c>
      <c r="L586" s="54">
        <f t="shared" si="54"/>
        <v>368.8</v>
      </c>
      <c r="M586">
        <v>1.6037999999999999</v>
      </c>
      <c r="N586">
        <v>2.7300000000000001E-2</v>
      </c>
      <c r="O586">
        <v>10</v>
      </c>
      <c r="P586">
        <v>89.93</v>
      </c>
      <c r="Q586">
        <v>30</v>
      </c>
      <c r="R586" s="54">
        <f t="shared" si="55"/>
        <v>178.33870788390968</v>
      </c>
      <c r="S586" s="54">
        <f t="shared" si="56"/>
        <v>0.48356482614942969</v>
      </c>
      <c r="T586" s="54">
        <f t="shared" si="57"/>
        <v>2.9976666666666669</v>
      </c>
      <c r="Z586">
        <v>727</v>
      </c>
      <c r="AA586">
        <v>1061</v>
      </c>
      <c r="AB586">
        <v>0.68520263901979261</v>
      </c>
    </row>
    <row r="587" spans="1:28" hidden="1" x14ac:dyDescent="0.25">
      <c r="A587" t="s">
        <v>26</v>
      </c>
      <c r="B587">
        <v>110397</v>
      </c>
      <c r="C587" t="s">
        <v>33</v>
      </c>
      <c r="D587" t="s">
        <v>349</v>
      </c>
      <c r="E587" t="s">
        <v>29</v>
      </c>
      <c r="F587" s="154">
        <v>3</v>
      </c>
      <c r="G587">
        <v>345</v>
      </c>
      <c r="H587">
        <v>394</v>
      </c>
      <c r="I587">
        <v>379</v>
      </c>
      <c r="J587">
        <v>365</v>
      </c>
      <c r="K587">
        <v>402</v>
      </c>
      <c r="L587" s="54">
        <f t="shared" si="54"/>
        <v>377</v>
      </c>
      <c r="M587">
        <v>1.3323</v>
      </c>
      <c r="N587">
        <v>2.63E-2</v>
      </c>
      <c r="O587">
        <v>10</v>
      </c>
      <c r="P587">
        <v>64.19</v>
      </c>
      <c r="Q587">
        <v>30</v>
      </c>
      <c r="R587" s="54">
        <f t="shared" si="55"/>
        <v>207.55569403333854</v>
      </c>
      <c r="S587" s="54">
        <f t="shared" si="56"/>
        <v>0.55054560751548687</v>
      </c>
      <c r="T587" s="54">
        <f t="shared" si="57"/>
        <v>2.1396666666666664</v>
      </c>
      <c r="U587">
        <v>3.1619000000000002</v>
      </c>
      <c r="V587">
        <v>2.8742000000000001</v>
      </c>
      <c r="W587">
        <v>1.9904999999999999</v>
      </c>
      <c r="X587" s="54">
        <f>U587/V587</f>
        <v>1.10009741841208</v>
      </c>
      <c r="Y587">
        <v>62.952655049179285</v>
      </c>
      <c r="Z587">
        <v>727</v>
      </c>
      <c r="AA587">
        <v>1061</v>
      </c>
      <c r="AB587">
        <v>0.68520263901979261</v>
      </c>
    </row>
    <row r="588" spans="1:28" hidden="1" x14ac:dyDescent="0.25">
      <c r="A588" t="s">
        <v>26</v>
      </c>
      <c r="B588">
        <v>110397</v>
      </c>
      <c r="C588" t="s">
        <v>33</v>
      </c>
      <c r="D588" t="s">
        <v>348</v>
      </c>
      <c r="E588" t="s">
        <v>30</v>
      </c>
      <c r="F588">
        <v>4</v>
      </c>
      <c r="G588">
        <v>357</v>
      </c>
      <c r="H588">
        <v>294</v>
      </c>
      <c r="I588">
        <v>298</v>
      </c>
      <c r="J588">
        <v>287</v>
      </c>
      <c r="K588">
        <v>345</v>
      </c>
      <c r="L588" s="54">
        <f t="shared" si="54"/>
        <v>316.2</v>
      </c>
      <c r="M588">
        <v>3.0461999999999998</v>
      </c>
      <c r="N588">
        <v>2.01E-2</v>
      </c>
      <c r="O588">
        <v>10</v>
      </c>
      <c r="P588">
        <v>162.63999999999999</v>
      </c>
      <c r="Q588">
        <v>35</v>
      </c>
      <c r="R588" s="54">
        <f t="shared" si="55"/>
        <v>187.29709788489919</v>
      </c>
      <c r="S588" s="54">
        <f t="shared" si="56"/>
        <v>0.59233743796615812</v>
      </c>
      <c r="T588" s="54">
        <f t="shared" si="57"/>
        <v>4.6468571428571428</v>
      </c>
      <c r="Z588">
        <v>727</v>
      </c>
      <c r="AA588">
        <v>1061</v>
      </c>
      <c r="AB588">
        <v>0.68520263901979261</v>
      </c>
    </row>
    <row r="589" spans="1:28" hidden="1" x14ac:dyDescent="0.25">
      <c r="A589" t="s">
        <v>26</v>
      </c>
      <c r="B589">
        <v>110397</v>
      </c>
      <c r="C589" t="s">
        <v>33</v>
      </c>
      <c r="D589" t="s">
        <v>349</v>
      </c>
      <c r="E589" t="s">
        <v>29</v>
      </c>
      <c r="F589" s="154">
        <v>4</v>
      </c>
      <c r="G589">
        <v>331</v>
      </c>
      <c r="H589">
        <v>305</v>
      </c>
      <c r="I589">
        <v>349</v>
      </c>
      <c r="J589">
        <v>364</v>
      </c>
      <c r="K589">
        <v>363</v>
      </c>
      <c r="L589" s="54">
        <f t="shared" si="54"/>
        <v>342.4</v>
      </c>
      <c r="M589">
        <v>2.5682</v>
      </c>
      <c r="N589">
        <v>2.63E-2</v>
      </c>
      <c r="O589">
        <v>10</v>
      </c>
      <c r="P589">
        <v>111.67</v>
      </c>
      <c r="Q589">
        <v>27</v>
      </c>
      <c r="R589" s="54">
        <f t="shared" si="55"/>
        <v>229.98119459120625</v>
      </c>
      <c r="S589" s="54">
        <f t="shared" si="56"/>
        <v>0.67167404962385002</v>
      </c>
      <c r="T589" s="54">
        <f t="shared" si="57"/>
        <v>4.1359259259259256</v>
      </c>
      <c r="U589">
        <v>1.6418999999999999</v>
      </c>
      <c r="V589">
        <v>1.4873000000000001</v>
      </c>
      <c r="W589">
        <v>1.0508</v>
      </c>
      <c r="X589" s="54">
        <f>U589/V589</f>
        <v>1.1039467491427417</v>
      </c>
      <c r="Y589">
        <v>63.99902551921555</v>
      </c>
      <c r="Z589">
        <v>727</v>
      </c>
      <c r="AA589">
        <v>1061</v>
      </c>
      <c r="AB589">
        <v>0.68520263901979261</v>
      </c>
    </row>
    <row r="590" spans="1:28" hidden="1" x14ac:dyDescent="0.25">
      <c r="A590" t="s">
        <v>26</v>
      </c>
      <c r="B590">
        <v>110397</v>
      </c>
      <c r="C590" t="s">
        <v>33</v>
      </c>
      <c r="D590" t="s">
        <v>348</v>
      </c>
      <c r="E590" t="s">
        <v>30</v>
      </c>
      <c r="F590">
        <v>5</v>
      </c>
      <c r="G590">
        <v>358</v>
      </c>
      <c r="H590">
        <v>338</v>
      </c>
      <c r="I590">
        <v>315</v>
      </c>
      <c r="J590">
        <v>394</v>
      </c>
      <c r="K590">
        <v>363</v>
      </c>
      <c r="L590" s="54">
        <f t="shared" si="54"/>
        <v>353.6</v>
      </c>
      <c r="M590">
        <v>3.1983000000000001</v>
      </c>
      <c r="N590">
        <v>3.3399999999999999E-2</v>
      </c>
      <c r="O590">
        <v>10</v>
      </c>
      <c r="P590">
        <v>173.59</v>
      </c>
      <c r="Q590">
        <v>24</v>
      </c>
      <c r="R590" s="54">
        <f t="shared" si="55"/>
        <v>184.24448412927012</v>
      </c>
      <c r="S590" s="54">
        <f t="shared" si="56"/>
        <v>0.52105340534295841</v>
      </c>
      <c r="T590" s="54">
        <f t="shared" si="57"/>
        <v>7.2329166666666671</v>
      </c>
      <c r="Z590">
        <v>727</v>
      </c>
      <c r="AA590">
        <v>1061</v>
      </c>
      <c r="AB590">
        <v>0.68520263901979261</v>
      </c>
    </row>
    <row r="591" spans="1:28" hidden="1" x14ac:dyDescent="0.25">
      <c r="A591" t="s">
        <v>26</v>
      </c>
      <c r="B591">
        <v>110397</v>
      </c>
      <c r="C591" t="s">
        <v>33</v>
      </c>
      <c r="D591" t="s">
        <v>349</v>
      </c>
      <c r="E591" t="s">
        <v>29</v>
      </c>
      <c r="F591" s="154">
        <v>5</v>
      </c>
      <c r="G591">
        <v>391</v>
      </c>
      <c r="H591">
        <v>370</v>
      </c>
      <c r="I591">
        <v>392</v>
      </c>
      <c r="J591">
        <v>443</v>
      </c>
      <c r="K591">
        <v>298</v>
      </c>
      <c r="L591" s="54">
        <f t="shared" si="54"/>
        <v>378.8</v>
      </c>
      <c r="M591">
        <v>2.7448000000000001</v>
      </c>
      <c r="N591">
        <v>4.0599999999999997E-2</v>
      </c>
      <c r="O591">
        <v>10</v>
      </c>
      <c r="P591">
        <v>126.4</v>
      </c>
      <c r="Q591">
        <v>24</v>
      </c>
      <c r="R591" s="54">
        <f t="shared" si="55"/>
        <v>217.15189873417722</v>
      </c>
      <c r="S591" s="54">
        <f t="shared" si="56"/>
        <v>0.57326266825284378</v>
      </c>
      <c r="T591" s="54">
        <f t="shared" si="57"/>
        <v>5.2666666666666666</v>
      </c>
      <c r="U591">
        <v>3.4474999999999998</v>
      </c>
      <c r="V591">
        <v>3.1055000000000001</v>
      </c>
      <c r="W591">
        <v>2.452</v>
      </c>
      <c r="X591" s="54">
        <f>U591/V591</f>
        <v>1.1101271936886168</v>
      </c>
      <c r="Y591">
        <v>71.124002900652656</v>
      </c>
      <c r="Z591">
        <v>727</v>
      </c>
      <c r="AA591">
        <v>1061</v>
      </c>
      <c r="AB591">
        <v>0.68520263901979261</v>
      </c>
    </row>
    <row r="592" spans="1:28" hidden="1" x14ac:dyDescent="0.25">
      <c r="A592" t="s">
        <v>26</v>
      </c>
      <c r="B592">
        <v>110397</v>
      </c>
      <c r="C592" t="s">
        <v>33</v>
      </c>
      <c r="D592" t="s">
        <v>348</v>
      </c>
      <c r="E592" t="s">
        <v>30</v>
      </c>
      <c r="F592">
        <v>6</v>
      </c>
      <c r="G592">
        <v>287</v>
      </c>
      <c r="H592">
        <v>355</v>
      </c>
      <c r="I592">
        <v>432</v>
      </c>
      <c r="J592">
        <v>295</v>
      </c>
      <c r="K592">
        <v>304</v>
      </c>
      <c r="L592" s="54">
        <f t="shared" si="54"/>
        <v>334.6</v>
      </c>
      <c r="M592">
        <v>2.9988999999999999</v>
      </c>
      <c r="N592">
        <v>3.9800000000000002E-2</v>
      </c>
      <c r="O592">
        <v>10</v>
      </c>
      <c r="P592">
        <v>132.91</v>
      </c>
      <c r="Q592">
        <v>44</v>
      </c>
      <c r="R592" s="54">
        <f t="shared" si="55"/>
        <v>225.63388759310814</v>
      </c>
      <c r="S592" s="54">
        <f t="shared" si="56"/>
        <v>0.67433917391843434</v>
      </c>
      <c r="T592" s="54">
        <f t="shared" si="57"/>
        <v>3.020681818181818</v>
      </c>
      <c r="Z592">
        <v>727</v>
      </c>
      <c r="AA592">
        <v>1061</v>
      </c>
      <c r="AB592">
        <v>0.68520263901979261</v>
      </c>
    </row>
    <row r="593" spans="1:28" hidden="1" x14ac:dyDescent="0.25">
      <c r="A593" t="s">
        <v>26</v>
      </c>
      <c r="B593">
        <v>110397</v>
      </c>
      <c r="C593" t="s">
        <v>33</v>
      </c>
      <c r="D593" t="s">
        <v>349</v>
      </c>
      <c r="E593" t="s">
        <v>29</v>
      </c>
      <c r="F593" s="154">
        <v>6</v>
      </c>
      <c r="G593">
        <v>335</v>
      </c>
      <c r="H593">
        <v>324</v>
      </c>
      <c r="I593">
        <v>321</v>
      </c>
      <c r="J593">
        <v>308</v>
      </c>
      <c r="K593">
        <v>338</v>
      </c>
      <c r="L593" s="54">
        <f t="shared" si="54"/>
        <v>325.2</v>
      </c>
      <c r="M593">
        <v>2.8408000000000002</v>
      </c>
      <c r="N593">
        <v>3.2599999999999997E-2</v>
      </c>
      <c r="O593">
        <v>10</v>
      </c>
      <c r="P593">
        <v>117.61</v>
      </c>
      <c r="Q593">
        <v>33</v>
      </c>
      <c r="R593" s="54">
        <f t="shared" si="55"/>
        <v>241.54408638721199</v>
      </c>
      <c r="S593" s="54">
        <f t="shared" si="56"/>
        <v>0.74275549319560885</v>
      </c>
      <c r="T593" s="54">
        <f t="shared" si="57"/>
        <v>3.563939393939394</v>
      </c>
      <c r="U593">
        <v>3.6553</v>
      </c>
      <c r="V593">
        <v>3.3147000000000002</v>
      </c>
      <c r="W593" s="31">
        <v>2.4824999999999999</v>
      </c>
      <c r="X593" s="54">
        <f>U593/V593</f>
        <v>1.1027543970796754</v>
      </c>
      <c r="Y593" s="32">
        <f>(W593/U593)*100</f>
        <v>67.915082209394569</v>
      </c>
      <c r="Z593">
        <v>727</v>
      </c>
      <c r="AA593">
        <v>1061</v>
      </c>
      <c r="AB593">
        <v>0.68520263901979261</v>
      </c>
    </row>
    <row r="594" spans="1:28" hidden="1" x14ac:dyDescent="0.25">
      <c r="A594" t="s">
        <v>26</v>
      </c>
      <c r="B594">
        <v>110397</v>
      </c>
      <c r="C594" t="s">
        <v>33</v>
      </c>
      <c r="D594" t="s">
        <v>348</v>
      </c>
      <c r="E594" t="s">
        <v>30</v>
      </c>
      <c r="F594">
        <v>7</v>
      </c>
      <c r="G594">
        <v>377</v>
      </c>
      <c r="H594">
        <v>410</v>
      </c>
      <c r="I594">
        <v>407</v>
      </c>
      <c r="J594">
        <v>310</v>
      </c>
      <c r="K594">
        <v>309</v>
      </c>
      <c r="L594" s="54">
        <f t="shared" si="54"/>
        <v>362.6</v>
      </c>
      <c r="M594">
        <v>2.7021999999999999</v>
      </c>
      <c r="N594">
        <v>3.1699999999999999E-2</v>
      </c>
      <c r="O594">
        <v>10</v>
      </c>
      <c r="P594">
        <v>122.26</v>
      </c>
      <c r="Q594">
        <v>32</v>
      </c>
      <c r="R594" s="54">
        <f t="shared" si="55"/>
        <v>221.02077539669554</v>
      </c>
      <c r="S594" s="54">
        <f t="shared" si="56"/>
        <v>0.60954433369193473</v>
      </c>
      <c r="T594" s="54">
        <f t="shared" si="57"/>
        <v>3.8206250000000002</v>
      </c>
      <c r="Z594">
        <v>727</v>
      </c>
      <c r="AA594">
        <v>1061</v>
      </c>
      <c r="AB594">
        <v>0.68520263901979261</v>
      </c>
    </row>
    <row r="595" spans="1:28" hidden="1" x14ac:dyDescent="0.25">
      <c r="A595" t="s">
        <v>26</v>
      </c>
      <c r="B595">
        <v>110397</v>
      </c>
      <c r="C595" t="s">
        <v>33</v>
      </c>
      <c r="D595" t="s">
        <v>349</v>
      </c>
      <c r="E595" t="s">
        <v>29</v>
      </c>
      <c r="F595" s="154">
        <v>7</v>
      </c>
      <c r="G595">
        <v>416</v>
      </c>
      <c r="H595">
        <v>378</v>
      </c>
      <c r="I595">
        <v>422</v>
      </c>
      <c r="J595">
        <v>417</v>
      </c>
      <c r="K595">
        <v>384</v>
      </c>
      <c r="L595" s="54">
        <f t="shared" si="54"/>
        <v>403.4</v>
      </c>
      <c r="M595">
        <v>1.9858</v>
      </c>
      <c r="N595">
        <v>2.3800000000000002E-2</v>
      </c>
      <c r="O595">
        <v>10</v>
      </c>
      <c r="P595">
        <v>80.62</v>
      </c>
      <c r="Q595">
        <v>30</v>
      </c>
      <c r="R595" s="54">
        <f t="shared" si="55"/>
        <v>246.31605060778963</v>
      </c>
      <c r="S595" s="54">
        <f t="shared" si="56"/>
        <v>0.61060002629595844</v>
      </c>
      <c r="T595" s="54">
        <f t="shared" si="57"/>
        <v>2.6873333333333336</v>
      </c>
      <c r="U595">
        <v>1.9151</v>
      </c>
      <c r="V595">
        <v>1.6627000000000001</v>
      </c>
      <c r="W595">
        <v>1.2450000000000001</v>
      </c>
      <c r="X595" s="54">
        <f>U595/V595</f>
        <v>1.1518012870632104</v>
      </c>
      <c r="Y595">
        <v>65.009660069970238</v>
      </c>
      <c r="Z595">
        <v>727</v>
      </c>
      <c r="AA595">
        <v>1061</v>
      </c>
      <c r="AB595">
        <v>0.68520263901979261</v>
      </c>
    </row>
    <row r="596" spans="1:28" hidden="1" x14ac:dyDescent="0.25">
      <c r="A596" t="s">
        <v>55</v>
      </c>
      <c r="B596">
        <v>140897</v>
      </c>
      <c r="C596" t="s">
        <v>33</v>
      </c>
      <c r="D596" t="s">
        <v>349</v>
      </c>
      <c r="E596" t="s">
        <v>29</v>
      </c>
      <c r="F596" s="154">
        <v>1</v>
      </c>
      <c r="G596">
        <v>523</v>
      </c>
      <c r="H596">
        <v>537</v>
      </c>
      <c r="I596">
        <v>466</v>
      </c>
      <c r="J596">
        <v>450</v>
      </c>
      <c r="K596">
        <v>502</v>
      </c>
      <c r="L596" s="54">
        <f t="shared" si="54"/>
        <v>495.6</v>
      </c>
      <c r="M596">
        <v>4.0442999999999998</v>
      </c>
      <c r="N596">
        <v>4.02E-2</v>
      </c>
      <c r="O596">
        <v>10</v>
      </c>
      <c r="P596">
        <v>164.4</v>
      </c>
      <c r="Q596">
        <v>32</v>
      </c>
      <c r="R596" s="54">
        <f t="shared" si="55"/>
        <v>246.00364963503648</v>
      </c>
      <c r="S596" s="54">
        <f t="shared" si="56"/>
        <v>0.49637540281484355</v>
      </c>
      <c r="T596" s="54">
        <f t="shared" si="57"/>
        <v>5.1375000000000002</v>
      </c>
      <c r="Z596">
        <v>567</v>
      </c>
      <c r="AA596">
        <v>1313</v>
      </c>
      <c r="AB596">
        <v>0.43183549124143183</v>
      </c>
    </row>
    <row r="597" spans="1:28" hidden="1" x14ac:dyDescent="0.25">
      <c r="A597" t="s">
        <v>55</v>
      </c>
      <c r="B597">
        <v>140897</v>
      </c>
      <c r="C597" t="s">
        <v>33</v>
      </c>
      <c r="D597" t="s">
        <v>348</v>
      </c>
      <c r="E597" t="s">
        <v>30</v>
      </c>
      <c r="F597">
        <v>1</v>
      </c>
      <c r="G597">
        <v>500</v>
      </c>
      <c r="H597">
        <v>448</v>
      </c>
      <c r="I597">
        <v>472</v>
      </c>
      <c r="J597">
        <v>429</v>
      </c>
      <c r="K597">
        <v>489</v>
      </c>
      <c r="L597" s="54">
        <f t="shared" si="54"/>
        <v>467.6</v>
      </c>
      <c r="M597">
        <v>4.1670999999999996</v>
      </c>
      <c r="N597">
        <v>3.8100000000000002E-2</v>
      </c>
      <c r="O597">
        <v>10</v>
      </c>
      <c r="P597">
        <v>169.23</v>
      </c>
      <c r="Q597">
        <v>41</v>
      </c>
      <c r="R597" s="54">
        <f t="shared" si="55"/>
        <v>246.23884654021151</v>
      </c>
      <c r="S597" s="54">
        <f t="shared" si="56"/>
        <v>0.52660146822115372</v>
      </c>
      <c r="T597" s="54">
        <f t="shared" si="57"/>
        <v>4.1275609756097555</v>
      </c>
      <c r="Z597">
        <v>567</v>
      </c>
      <c r="AA597">
        <v>1313</v>
      </c>
      <c r="AB597">
        <v>0.43183549124143183</v>
      </c>
    </row>
    <row r="598" spans="1:28" hidden="1" x14ac:dyDescent="0.25">
      <c r="A598" t="s">
        <v>55</v>
      </c>
      <c r="B598">
        <v>140897</v>
      </c>
      <c r="C598" t="s">
        <v>33</v>
      </c>
      <c r="D598" t="s">
        <v>348</v>
      </c>
      <c r="E598" t="s">
        <v>30</v>
      </c>
      <c r="F598">
        <v>2</v>
      </c>
      <c r="G598">
        <v>425</v>
      </c>
      <c r="H598">
        <v>451</v>
      </c>
      <c r="I598">
        <v>448</v>
      </c>
      <c r="J598">
        <v>408</v>
      </c>
      <c r="K598">
        <v>409</v>
      </c>
      <c r="L598" s="54">
        <f t="shared" si="54"/>
        <v>428.2</v>
      </c>
      <c r="M598">
        <v>2.3384999999999998</v>
      </c>
      <c r="N598">
        <v>2.4299999999999999E-2</v>
      </c>
      <c r="O598">
        <v>10</v>
      </c>
      <c r="P598">
        <v>100.47</v>
      </c>
      <c r="Q598">
        <v>28</v>
      </c>
      <c r="R598" s="54">
        <f t="shared" si="55"/>
        <v>232.75604658106894</v>
      </c>
      <c r="S598" s="54">
        <f t="shared" si="56"/>
        <v>0.54356853475261313</v>
      </c>
      <c r="T598" s="54">
        <f t="shared" si="57"/>
        <v>3.5882142857142858</v>
      </c>
      <c r="Z598">
        <v>567</v>
      </c>
      <c r="AA598">
        <v>1313</v>
      </c>
      <c r="AB598">
        <v>0.43183549124143183</v>
      </c>
    </row>
    <row r="599" spans="1:28" hidden="1" x14ac:dyDescent="0.25">
      <c r="A599" t="s">
        <v>55</v>
      </c>
      <c r="B599">
        <v>140897</v>
      </c>
      <c r="C599" t="s">
        <v>33</v>
      </c>
      <c r="D599" t="s">
        <v>349</v>
      </c>
      <c r="E599" t="s">
        <v>29</v>
      </c>
      <c r="F599" s="154">
        <v>2</v>
      </c>
      <c r="G599">
        <v>425</v>
      </c>
      <c r="H599">
        <v>461</v>
      </c>
      <c r="I599">
        <v>377</v>
      </c>
      <c r="J599">
        <v>426</v>
      </c>
      <c r="K599">
        <v>483</v>
      </c>
      <c r="L599" s="54">
        <f t="shared" si="54"/>
        <v>434.4</v>
      </c>
      <c r="M599">
        <v>2.0798999999999999</v>
      </c>
      <c r="N599">
        <v>3.0599999999999999E-2</v>
      </c>
      <c r="O599">
        <v>10</v>
      </c>
      <c r="P599">
        <v>85.05</v>
      </c>
      <c r="Q599">
        <v>30</v>
      </c>
      <c r="R599" s="54">
        <f t="shared" si="55"/>
        <v>244.55026455026453</v>
      </c>
      <c r="S599" s="54">
        <f t="shared" si="56"/>
        <v>0.56296101415806754</v>
      </c>
      <c r="T599" s="54">
        <f t="shared" si="57"/>
        <v>2.835</v>
      </c>
      <c r="U599">
        <v>1.5531999999999999</v>
      </c>
      <c r="V599">
        <v>1.3593999999999999</v>
      </c>
      <c r="W599">
        <v>0.98399999999999999</v>
      </c>
      <c r="X599" s="54">
        <f>U599/V599</f>
        <v>1.1425628953950273</v>
      </c>
      <c r="Y599">
        <v>63.353077517383468</v>
      </c>
      <c r="Z599">
        <v>567</v>
      </c>
      <c r="AA599">
        <v>1313</v>
      </c>
      <c r="AB599">
        <v>0.43183549124143183</v>
      </c>
    </row>
    <row r="600" spans="1:28" hidden="1" x14ac:dyDescent="0.25">
      <c r="A600" t="s">
        <v>55</v>
      </c>
      <c r="B600">
        <v>140897</v>
      </c>
      <c r="C600" t="s">
        <v>33</v>
      </c>
      <c r="D600" t="s">
        <v>349</v>
      </c>
      <c r="E600" t="s">
        <v>29</v>
      </c>
      <c r="F600" s="154">
        <v>3</v>
      </c>
      <c r="G600">
        <v>526</v>
      </c>
      <c r="H600">
        <v>458</v>
      </c>
      <c r="I600">
        <v>470</v>
      </c>
      <c r="J600">
        <v>512</v>
      </c>
      <c r="K600">
        <v>434</v>
      </c>
      <c r="L600" s="54">
        <f t="shared" si="54"/>
        <v>480</v>
      </c>
      <c r="M600">
        <v>1.9964999999999999</v>
      </c>
      <c r="N600">
        <v>5.8000000000000003E-2</v>
      </c>
      <c r="O600">
        <v>10</v>
      </c>
      <c r="P600">
        <v>84.77</v>
      </c>
      <c r="Q600">
        <v>30</v>
      </c>
      <c r="R600" s="54">
        <f t="shared" si="55"/>
        <v>235.51964138256457</v>
      </c>
      <c r="S600" s="54">
        <f t="shared" si="56"/>
        <v>0.4906659195470095</v>
      </c>
      <c r="T600" s="54">
        <f t="shared" si="57"/>
        <v>2.8256666666666663</v>
      </c>
      <c r="U600">
        <v>0.86209999999999998</v>
      </c>
      <c r="V600">
        <v>0.76959999999999995</v>
      </c>
      <c r="W600">
        <v>0.50790000000000002</v>
      </c>
      <c r="X600" s="54">
        <f>U600/V600</f>
        <v>1.1201923076923077</v>
      </c>
      <c r="Y600">
        <v>58.914279085952913</v>
      </c>
      <c r="Z600">
        <v>567</v>
      </c>
      <c r="AA600">
        <v>1313</v>
      </c>
      <c r="AB600">
        <v>0.43183549124143183</v>
      </c>
    </row>
    <row r="601" spans="1:28" hidden="1" x14ac:dyDescent="0.25">
      <c r="A601" t="s">
        <v>55</v>
      </c>
      <c r="B601">
        <v>140897</v>
      </c>
      <c r="C601" t="s">
        <v>33</v>
      </c>
      <c r="D601" t="s">
        <v>348</v>
      </c>
      <c r="E601" t="s">
        <v>30</v>
      </c>
      <c r="F601">
        <v>3</v>
      </c>
      <c r="G601">
        <v>501</v>
      </c>
      <c r="H601">
        <v>484</v>
      </c>
      <c r="I601">
        <v>445</v>
      </c>
      <c r="J601">
        <v>486</v>
      </c>
      <c r="K601">
        <v>435</v>
      </c>
      <c r="L601" s="54">
        <f t="shared" si="54"/>
        <v>470.2</v>
      </c>
      <c r="M601">
        <v>2.6991999999999998</v>
      </c>
      <c r="N601">
        <v>3.78E-2</v>
      </c>
      <c r="O601">
        <v>10</v>
      </c>
      <c r="P601">
        <v>101.5</v>
      </c>
      <c r="Q601">
        <v>28</v>
      </c>
      <c r="R601" s="54">
        <f t="shared" si="55"/>
        <v>265.93103448275861</v>
      </c>
      <c r="S601" s="54">
        <f t="shared" si="56"/>
        <v>0.56557004356180052</v>
      </c>
      <c r="T601" s="54">
        <f t="shared" si="57"/>
        <v>3.625</v>
      </c>
      <c r="Z601">
        <v>567</v>
      </c>
      <c r="AA601">
        <v>1313</v>
      </c>
      <c r="AB601">
        <v>0.43183549124143183</v>
      </c>
    </row>
    <row r="602" spans="1:28" hidden="1" x14ac:dyDescent="0.25">
      <c r="A602" t="s">
        <v>55</v>
      </c>
      <c r="B602">
        <v>140897</v>
      </c>
      <c r="C602" t="s">
        <v>33</v>
      </c>
      <c r="D602" t="s">
        <v>348</v>
      </c>
      <c r="E602" t="s">
        <v>30</v>
      </c>
      <c r="F602">
        <v>4</v>
      </c>
      <c r="G602">
        <v>489</v>
      </c>
      <c r="H602">
        <v>432</v>
      </c>
      <c r="I602">
        <v>444</v>
      </c>
      <c r="J602">
        <v>422</v>
      </c>
      <c r="K602">
        <v>394</v>
      </c>
      <c r="L602" s="54">
        <f t="shared" si="54"/>
        <v>436.2</v>
      </c>
      <c r="M602">
        <v>2.5032999999999999</v>
      </c>
      <c r="N602">
        <v>1.6500000000000001E-2</v>
      </c>
      <c r="O602">
        <v>10</v>
      </c>
      <c r="P602">
        <v>123.05</v>
      </c>
      <c r="Q602">
        <v>26</v>
      </c>
      <c r="R602" s="54">
        <f t="shared" si="55"/>
        <v>203.43762698090205</v>
      </c>
      <c r="S602" s="54">
        <f t="shared" si="56"/>
        <v>0.46638612329413587</v>
      </c>
      <c r="T602" s="54">
        <f t="shared" si="57"/>
        <v>4.7326923076923073</v>
      </c>
      <c r="Z602">
        <v>567</v>
      </c>
      <c r="AA602">
        <v>1313</v>
      </c>
      <c r="AB602">
        <v>0.43183549124143183</v>
      </c>
    </row>
    <row r="603" spans="1:28" hidden="1" x14ac:dyDescent="0.25">
      <c r="A603" t="s">
        <v>55</v>
      </c>
      <c r="B603">
        <v>140897</v>
      </c>
      <c r="C603" t="s">
        <v>33</v>
      </c>
      <c r="D603" t="s">
        <v>349</v>
      </c>
      <c r="E603" t="s">
        <v>29</v>
      </c>
      <c r="F603" s="154">
        <v>4</v>
      </c>
      <c r="G603">
        <v>418</v>
      </c>
      <c r="H603">
        <v>430</v>
      </c>
      <c r="I603">
        <v>435</v>
      </c>
      <c r="J603">
        <v>432</v>
      </c>
      <c r="K603">
        <v>403</v>
      </c>
      <c r="L603" s="54">
        <f t="shared" si="54"/>
        <v>423.6</v>
      </c>
      <c r="M603">
        <v>2.6402000000000001</v>
      </c>
      <c r="N603">
        <v>1.8100000000000002E-2</v>
      </c>
      <c r="O603">
        <v>10</v>
      </c>
      <c r="P603">
        <v>116.35</v>
      </c>
      <c r="Q603">
        <v>23</v>
      </c>
      <c r="R603" s="54">
        <f t="shared" si="55"/>
        <v>226.9187795444779</v>
      </c>
      <c r="S603" s="54">
        <f t="shared" si="56"/>
        <v>0.53569116984059939</v>
      </c>
      <c r="T603" s="54">
        <f t="shared" si="57"/>
        <v>5.0586956521739124</v>
      </c>
      <c r="U603">
        <v>1.8988</v>
      </c>
      <c r="V603">
        <v>1.6162000000000001</v>
      </c>
      <c r="W603">
        <v>1.1207</v>
      </c>
      <c r="X603" s="54">
        <f>U603/V603</f>
        <v>1.1748545972033164</v>
      </c>
      <c r="Y603">
        <v>59.021487255108482</v>
      </c>
      <c r="Z603">
        <v>567</v>
      </c>
      <c r="AA603">
        <v>1313</v>
      </c>
      <c r="AB603">
        <v>0.43183549124143183</v>
      </c>
    </row>
    <row r="604" spans="1:28" hidden="1" x14ac:dyDescent="0.25">
      <c r="A604" t="s">
        <v>55</v>
      </c>
      <c r="B604">
        <v>140897</v>
      </c>
      <c r="C604" t="s">
        <v>33</v>
      </c>
      <c r="D604" t="s">
        <v>348</v>
      </c>
      <c r="E604" t="s">
        <v>30</v>
      </c>
      <c r="F604">
        <v>5</v>
      </c>
      <c r="G604">
        <v>441</v>
      </c>
      <c r="H604">
        <v>462</v>
      </c>
      <c r="I604">
        <v>446</v>
      </c>
      <c r="J604">
        <v>429</v>
      </c>
      <c r="K604">
        <v>458</v>
      </c>
      <c r="L604" s="54">
        <f t="shared" ref="L604:L667" si="58">AVERAGE(G604:K604)</f>
        <v>447.2</v>
      </c>
      <c r="M604">
        <v>1.6492</v>
      </c>
      <c r="N604">
        <v>1.2699999999999999E-2</v>
      </c>
      <c r="O604">
        <v>10</v>
      </c>
      <c r="P604">
        <v>80.73</v>
      </c>
      <c r="Q604">
        <v>30</v>
      </c>
      <c r="R604" s="54">
        <f t="shared" ref="R604:R667" si="59">M604/(P604/10000)</f>
        <v>204.28589124241299</v>
      </c>
      <c r="S604" s="54">
        <f t="shared" ref="S604:S667" si="60">R604/L604</f>
        <v>0.4568110269284727</v>
      </c>
      <c r="T604" s="54">
        <f t="shared" ref="T604:T667" si="61">P604/Q604</f>
        <v>2.6910000000000003</v>
      </c>
      <c r="Z604">
        <v>567</v>
      </c>
      <c r="AA604">
        <v>1313</v>
      </c>
      <c r="AB604">
        <v>0.43183549124143183</v>
      </c>
    </row>
    <row r="605" spans="1:28" hidden="1" x14ac:dyDescent="0.25">
      <c r="A605" t="s">
        <v>55</v>
      </c>
      <c r="B605">
        <v>140897</v>
      </c>
      <c r="C605" t="s">
        <v>33</v>
      </c>
      <c r="D605" t="s">
        <v>349</v>
      </c>
      <c r="E605" t="s">
        <v>29</v>
      </c>
      <c r="F605" s="154">
        <v>5</v>
      </c>
      <c r="G605">
        <v>406</v>
      </c>
      <c r="H605">
        <v>446</v>
      </c>
      <c r="I605">
        <v>448</v>
      </c>
      <c r="J605">
        <v>435</v>
      </c>
      <c r="K605">
        <v>429</v>
      </c>
      <c r="L605" s="54">
        <f t="shared" si="58"/>
        <v>432.8</v>
      </c>
      <c r="M605">
        <v>1.7967</v>
      </c>
      <c r="N605">
        <v>3.8100000000000002E-2</v>
      </c>
      <c r="O605">
        <v>10</v>
      </c>
      <c r="P605">
        <v>70.7</v>
      </c>
      <c r="Q605">
        <v>27</v>
      </c>
      <c r="R605" s="54">
        <f t="shared" si="59"/>
        <v>254.13012729844414</v>
      </c>
      <c r="S605" s="54">
        <f t="shared" si="60"/>
        <v>0.58717681908143282</v>
      </c>
      <c r="T605" s="54">
        <f t="shared" si="61"/>
        <v>2.6185185185185187</v>
      </c>
      <c r="U605">
        <v>1.1819999999999999</v>
      </c>
      <c r="V605">
        <v>1.0082</v>
      </c>
      <c r="W605">
        <v>0.7198</v>
      </c>
      <c r="X605" s="54">
        <f>U605/V605</f>
        <v>1.1723864312636381</v>
      </c>
      <c r="Y605">
        <f>(W605/U605)*100</f>
        <v>60.896785109983085</v>
      </c>
      <c r="Z605">
        <v>567</v>
      </c>
      <c r="AA605">
        <v>1313</v>
      </c>
      <c r="AB605">
        <v>0.43183549124143183</v>
      </c>
    </row>
    <row r="606" spans="1:28" hidden="1" x14ac:dyDescent="0.25">
      <c r="A606" t="s">
        <v>55</v>
      </c>
      <c r="B606">
        <v>140933</v>
      </c>
      <c r="C606" t="s">
        <v>33</v>
      </c>
      <c r="D606" t="s">
        <v>348</v>
      </c>
      <c r="E606" t="s">
        <v>30</v>
      </c>
      <c r="F606">
        <v>1</v>
      </c>
      <c r="G606">
        <v>455</v>
      </c>
      <c r="H606">
        <v>532</v>
      </c>
      <c r="I606">
        <v>565</v>
      </c>
      <c r="J606">
        <v>469</v>
      </c>
      <c r="K606">
        <v>501</v>
      </c>
      <c r="L606" s="54">
        <f t="shared" si="58"/>
        <v>504.4</v>
      </c>
      <c r="M606">
        <v>2.6002000000000001</v>
      </c>
      <c r="N606">
        <v>2.7900000000000001E-2</v>
      </c>
      <c r="O606">
        <v>10</v>
      </c>
      <c r="P606">
        <v>101.99</v>
      </c>
      <c r="Q606">
        <v>22</v>
      </c>
      <c r="R606" s="54">
        <f t="shared" si="59"/>
        <v>254.94656338856751</v>
      </c>
      <c r="S606" s="54">
        <f t="shared" si="60"/>
        <v>0.50544520893847644</v>
      </c>
      <c r="T606" s="54">
        <f t="shared" si="61"/>
        <v>4.6359090909090908</v>
      </c>
      <c r="Z606">
        <v>592</v>
      </c>
      <c r="AA606">
        <v>1306</v>
      </c>
      <c r="AB606">
        <v>0.45329249617151607</v>
      </c>
    </row>
    <row r="607" spans="1:28" hidden="1" x14ac:dyDescent="0.25">
      <c r="A607" t="s">
        <v>55</v>
      </c>
      <c r="B607">
        <v>140933</v>
      </c>
      <c r="C607" t="s">
        <v>33</v>
      </c>
      <c r="D607" t="s">
        <v>349</v>
      </c>
      <c r="E607" t="s">
        <v>29</v>
      </c>
      <c r="F607" s="154">
        <v>1</v>
      </c>
      <c r="G607">
        <v>522</v>
      </c>
      <c r="H607">
        <v>493</v>
      </c>
      <c r="I607">
        <v>598</v>
      </c>
      <c r="J607">
        <v>548</v>
      </c>
      <c r="K607">
        <v>438</v>
      </c>
      <c r="L607" s="54">
        <f t="shared" si="58"/>
        <v>519.79999999999995</v>
      </c>
      <c r="M607">
        <v>2.6211000000000002</v>
      </c>
      <c r="N607">
        <v>3.61E-2</v>
      </c>
      <c r="O607">
        <v>10</v>
      </c>
      <c r="P607">
        <v>92.87</v>
      </c>
      <c r="Q607">
        <v>29</v>
      </c>
      <c r="R607" s="54">
        <f t="shared" si="59"/>
        <v>282.23322924518146</v>
      </c>
      <c r="S607" s="54">
        <f t="shared" si="60"/>
        <v>0.54296504279565505</v>
      </c>
      <c r="T607" s="54">
        <f t="shared" si="61"/>
        <v>3.2024137931034486</v>
      </c>
      <c r="U607">
        <v>3.0663</v>
      </c>
      <c r="V607">
        <v>2.6711999999999998</v>
      </c>
      <c r="W607">
        <v>1.8297000000000001</v>
      </c>
      <c r="X607" s="54">
        <f>U607/V607</f>
        <v>1.147911051212938</v>
      </c>
      <c r="Y607">
        <v>59.67126504255944</v>
      </c>
      <c r="Z607">
        <v>592</v>
      </c>
      <c r="AA607">
        <v>1306</v>
      </c>
      <c r="AB607">
        <v>0.45329249617151607</v>
      </c>
    </row>
    <row r="608" spans="1:28" hidden="1" x14ac:dyDescent="0.25">
      <c r="A608" t="s">
        <v>55</v>
      </c>
      <c r="B608">
        <v>140933</v>
      </c>
      <c r="C608" t="s">
        <v>33</v>
      </c>
      <c r="D608" t="s">
        <v>348</v>
      </c>
      <c r="E608" t="s">
        <v>30</v>
      </c>
      <c r="F608">
        <v>2</v>
      </c>
      <c r="G608">
        <v>421</v>
      </c>
      <c r="H608">
        <v>325</v>
      </c>
      <c r="I608">
        <v>345</v>
      </c>
      <c r="J608">
        <v>413</v>
      </c>
      <c r="K608">
        <v>410</v>
      </c>
      <c r="L608" s="54">
        <f t="shared" si="58"/>
        <v>382.8</v>
      </c>
      <c r="M608">
        <v>2.5179999999999998</v>
      </c>
      <c r="N608">
        <v>3.2899999999999999E-2</v>
      </c>
      <c r="O608">
        <v>10</v>
      </c>
      <c r="P608">
        <v>132.02000000000001</v>
      </c>
      <c r="Q608">
        <v>25</v>
      </c>
      <c r="R608" s="54">
        <f t="shared" si="59"/>
        <v>190.72867747311011</v>
      </c>
      <c r="S608" s="54">
        <f t="shared" si="60"/>
        <v>0.49824628389004727</v>
      </c>
      <c r="T608" s="54">
        <f t="shared" si="61"/>
        <v>5.2808000000000002</v>
      </c>
      <c r="Z608">
        <v>592</v>
      </c>
      <c r="AA608">
        <v>1306</v>
      </c>
      <c r="AB608">
        <v>0.45329249617151607</v>
      </c>
    </row>
    <row r="609" spans="1:28" hidden="1" x14ac:dyDescent="0.25">
      <c r="A609" t="s">
        <v>55</v>
      </c>
      <c r="B609">
        <v>140933</v>
      </c>
      <c r="C609" t="s">
        <v>33</v>
      </c>
      <c r="D609" t="s">
        <v>349</v>
      </c>
      <c r="E609" t="s">
        <v>29</v>
      </c>
      <c r="F609" s="154">
        <v>2</v>
      </c>
      <c r="G609">
        <v>120</v>
      </c>
      <c r="H609">
        <v>521</v>
      </c>
      <c r="I609">
        <v>420</v>
      </c>
      <c r="J609">
        <v>381</v>
      </c>
      <c r="K609">
        <v>351</v>
      </c>
      <c r="L609" s="54">
        <f t="shared" si="58"/>
        <v>358.6</v>
      </c>
      <c r="M609">
        <v>1.8384</v>
      </c>
      <c r="N609">
        <v>3.39E-2</v>
      </c>
      <c r="O609">
        <v>10</v>
      </c>
      <c r="P609">
        <v>86.24</v>
      </c>
      <c r="Q609">
        <v>22</v>
      </c>
      <c r="R609" s="54">
        <f t="shared" si="59"/>
        <v>213.17254174397033</v>
      </c>
      <c r="S609" s="54">
        <f t="shared" si="60"/>
        <v>0.59445772934737962</v>
      </c>
      <c r="T609" s="54">
        <f t="shared" si="61"/>
        <v>3.92</v>
      </c>
      <c r="U609">
        <v>2.8353999999999999</v>
      </c>
      <c r="V609">
        <v>2.4860000000000002</v>
      </c>
      <c r="W609">
        <v>1.7616000000000001</v>
      </c>
      <c r="X609" s="54">
        <f>U609/V609</f>
        <v>1.140547063555913</v>
      </c>
      <c r="Y609">
        <v>62.12880016928829</v>
      </c>
      <c r="Z609">
        <v>592</v>
      </c>
      <c r="AA609">
        <v>1306</v>
      </c>
      <c r="AB609">
        <v>0.45329249617151607</v>
      </c>
    </row>
    <row r="610" spans="1:28" hidden="1" x14ac:dyDescent="0.25">
      <c r="A610" t="s">
        <v>55</v>
      </c>
      <c r="B610">
        <v>140933</v>
      </c>
      <c r="C610" t="s">
        <v>33</v>
      </c>
      <c r="D610" t="s">
        <v>348</v>
      </c>
      <c r="E610" t="s">
        <v>30</v>
      </c>
      <c r="F610">
        <v>3</v>
      </c>
      <c r="G610">
        <v>497</v>
      </c>
      <c r="H610">
        <v>456</v>
      </c>
      <c r="I610">
        <v>425</v>
      </c>
      <c r="J610">
        <v>408</v>
      </c>
      <c r="K610">
        <v>401</v>
      </c>
      <c r="L610" s="54">
        <f t="shared" si="58"/>
        <v>437.4</v>
      </c>
      <c r="M610">
        <v>2.7448999999999999</v>
      </c>
      <c r="N610">
        <v>2.3800000000000002E-2</v>
      </c>
      <c r="O610">
        <v>10</v>
      </c>
      <c r="P610">
        <v>136.44</v>
      </c>
      <c r="Q610">
        <v>24</v>
      </c>
      <c r="R610" s="54">
        <f t="shared" si="59"/>
        <v>201.18000586338317</v>
      </c>
      <c r="S610" s="54">
        <f t="shared" si="60"/>
        <v>0.45994514372058343</v>
      </c>
      <c r="T610" s="54">
        <f t="shared" si="61"/>
        <v>5.6849999999999996</v>
      </c>
      <c r="Z610">
        <v>592</v>
      </c>
      <c r="AA610">
        <v>1306</v>
      </c>
      <c r="AB610">
        <v>0.45329249617151607</v>
      </c>
    </row>
    <row r="611" spans="1:28" hidden="1" x14ac:dyDescent="0.25">
      <c r="A611" t="s">
        <v>55</v>
      </c>
      <c r="B611">
        <v>140933</v>
      </c>
      <c r="C611" t="s">
        <v>33</v>
      </c>
      <c r="D611" t="s">
        <v>349</v>
      </c>
      <c r="E611" t="s">
        <v>29</v>
      </c>
      <c r="F611" s="154">
        <v>3</v>
      </c>
      <c r="G611">
        <v>485</v>
      </c>
      <c r="H611">
        <v>370</v>
      </c>
      <c r="I611">
        <v>404</v>
      </c>
      <c r="J611">
        <v>406</v>
      </c>
      <c r="K611">
        <v>390</v>
      </c>
      <c r="L611" s="54">
        <f t="shared" si="58"/>
        <v>411</v>
      </c>
      <c r="M611">
        <v>3.0467</v>
      </c>
      <c r="N611">
        <v>3.5200000000000002E-2</v>
      </c>
      <c r="O611">
        <v>10</v>
      </c>
      <c r="P611">
        <v>137.62</v>
      </c>
      <c r="Q611">
        <v>29</v>
      </c>
      <c r="R611" s="54">
        <f t="shared" si="59"/>
        <v>221.38497311437291</v>
      </c>
      <c r="S611" s="54">
        <f t="shared" si="60"/>
        <v>0.53864956962134525</v>
      </c>
      <c r="T611" s="54">
        <f t="shared" si="61"/>
        <v>4.7455172413793107</v>
      </c>
      <c r="U611">
        <v>2.0684</v>
      </c>
      <c r="V611">
        <v>1.897</v>
      </c>
      <c r="W611">
        <v>1.2472000000000001</v>
      </c>
      <c r="X611" s="54">
        <f>U611/V611</f>
        <v>1.0903531892461782</v>
      </c>
      <c r="Y611">
        <v>60.297814736027853</v>
      </c>
      <c r="Z611">
        <v>592</v>
      </c>
      <c r="AA611">
        <v>1306</v>
      </c>
      <c r="AB611">
        <v>0.45329249617151607</v>
      </c>
    </row>
    <row r="612" spans="1:28" hidden="1" x14ac:dyDescent="0.25">
      <c r="A612" t="s">
        <v>55</v>
      </c>
      <c r="B612">
        <v>140933</v>
      </c>
      <c r="C612" t="s">
        <v>33</v>
      </c>
      <c r="D612" t="s">
        <v>349</v>
      </c>
      <c r="E612" t="s">
        <v>29</v>
      </c>
      <c r="F612" s="154">
        <v>4</v>
      </c>
      <c r="G612">
        <v>471</v>
      </c>
      <c r="H612">
        <v>418</v>
      </c>
      <c r="I612">
        <v>476</v>
      </c>
      <c r="J612">
        <v>466</v>
      </c>
      <c r="K612">
        <v>401</v>
      </c>
      <c r="L612" s="54">
        <f t="shared" si="58"/>
        <v>446.4</v>
      </c>
      <c r="M612">
        <v>3.0371999999999999</v>
      </c>
      <c r="N612">
        <v>3.8399999999999997E-2</v>
      </c>
      <c r="O612">
        <v>10</v>
      </c>
      <c r="P612">
        <v>139.56</v>
      </c>
      <c r="Q612">
        <v>30</v>
      </c>
      <c r="R612" s="54">
        <f t="shared" si="59"/>
        <v>217.6268271711092</v>
      </c>
      <c r="S612" s="54">
        <f t="shared" si="60"/>
        <v>0.48751529384209052</v>
      </c>
      <c r="T612" s="54">
        <f t="shared" si="61"/>
        <v>4.6520000000000001</v>
      </c>
      <c r="U612">
        <v>5.5164</v>
      </c>
      <c r="V612">
        <v>4.734</v>
      </c>
      <c r="W612">
        <v>3.5628000000000002</v>
      </c>
      <c r="X612" s="54">
        <f>U612/V612</f>
        <v>1.1652724968314321</v>
      </c>
      <c r="Y612">
        <v>64.585599303893844</v>
      </c>
      <c r="Z612">
        <v>592</v>
      </c>
      <c r="AA612">
        <v>1306</v>
      </c>
      <c r="AB612">
        <v>0.45329249617151607</v>
      </c>
    </row>
    <row r="613" spans="1:28" hidden="1" x14ac:dyDescent="0.25">
      <c r="A613" t="s">
        <v>55</v>
      </c>
      <c r="B613">
        <v>140933</v>
      </c>
      <c r="C613" t="s">
        <v>33</v>
      </c>
      <c r="D613" t="s">
        <v>348</v>
      </c>
      <c r="E613" t="s">
        <v>30</v>
      </c>
      <c r="F613">
        <v>4</v>
      </c>
      <c r="G613">
        <v>407</v>
      </c>
      <c r="H613">
        <v>482</v>
      </c>
      <c r="I613">
        <v>470</v>
      </c>
      <c r="J613">
        <v>507</v>
      </c>
      <c r="K613">
        <v>418</v>
      </c>
      <c r="L613" s="54">
        <f t="shared" si="58"/>
        <v>456.8</v>
      </c>
      <c r="M613">
        <v>2.2023999999999999</v>
      </c>
      <c r="N613">
        <v>2.1499999999999998E-2</v>
      </c>
      <c r="O613">
        <v>10</v>
      </c>
      <c r="P613">
        <v>98.48</v>
      </c>
      <c r="Q613">
        <v>30</v>
      </c>
      <c r="R613" s="54">
        <f t="shared" si="59"/>
        <v>223.63931762794473</v>
      </c>
      <c r="S613" s="54">
        <f t="shared" si="60"/>
        <v>0.48957819095434485</v>
      </c>
      <c r="T613" s="54">
        <f t="shared" si="61"/>
        <v>3.2826666666666666</v>
      </c>
      <c r="Z613">
        <v>592</v>
      </c>
      <c r="AA613">
        <v>1306</v>
      </c>
      <c r="AB613">
        <v>0.45329249617151607</v>
      </c>
    </row>
    <row r="614" spans="1:28" hidden="1" x14ac:dyDescent="0.25">
      <c r="A614" t="s">
        <v>55</v>
      </c>
      <c r="B614">
        <v>140933</v>
      </c>
      <c r="C614" t="s">
        <v>33</v>
      </c>
      <c r="D614" t="s">
        <v>348</v>
      </c>
      <c r="E614" t="s">
        <v>30</v>
      </c>
      <c r="F614">
        <v>5</v>
      </c>
      <c r="G614">
        <v>475</v>
      </c>
      <c r="H614">
        <v>486</v>
      </c>
      <c r="I614">
        <v>494</v>
      </c>
      <c r="J614">
        <v>291</v>
      </c>
      <c r="K614">
        <v>301</v>
      </c>
      <c r="L614" s="54">
        <f t="shared" si="58"/>
        <v>409.4</v>
      </c>
      <c r="M614">
        <v>1.6836</v>
      </c>
      <c r="N614">
        <v>2.8799999999999999E-2</v>
      </c>
      <c r="O614">
        <v>10</v>
      </c>
      <c r="P614">
        <v>79.03</v>
      </c>
      <c r="Q614">
        <v>22</v>
      </c>
      <c r="R614" s="54">
        <f t="shared" si="59"/>
        <v>213.03302543337972</v>
      </c>
      <c r="S614" s="54">
        <f t="shared" si="60"/>
        <v>0.52035423896770816</v>
      </c>
      <c r="T614" s="54">
        <f t="shared" si="61"/>
        <v>3.5922727272727273</v>
      </c>
      <c r="Z614">
        <v>592</v>
      </c>
      <c r="AA614">
        <v>1306</v>
      </c>
      <c r="AB614">
        <v>0.45329249617151607</v>
      </c>
    </row>
    <row r="615" spans="1:28" hidden="1" x14ac:dyDescent="0.25">
      <c r="A615" t="s">
        <v>55</v>
      </c>
      <c r="B615">
        <v>140933</v>
      </c>
      <c r="C615" t="s">
        <v>33</v>
      </c>
      <c r="D615" t="s">
        <v>349</v>
      </c>
      <c r="E615" t="s">
        <v>29</v>
      </c>
      <c r="F615" s="154">
        <v>5</v>
      </c>
      <c r="G615">
        <v>535</v>
      </c>
      <c r="H615">
        <v>500</v>
      </c>
      <c r="I615">
        <v>507</v>
      </c>
      <c r="J615">
        <v>523</v>
      </c>
      <c r="K615">
        <v>527</v>
      </c>
      <c r="L615" s="54">
        <f t="shared" si="58"/>
        <v>518.4</v>
      </c>
      <c r="M615">
        <v>3.2837999999999998</v>
      </c>
      <c r="N615">
        <v>2.7099999999999999E-2</v>
      </c>
      <c r="O615">
        <v>10</v>
      </c>
      <c r="P615">
        <v>135.22</v>
      </c>
      <c r="Q615">
        <v>25</v>
      </c>
      <c r="R615" s="54">
        <f t="shared" si="59"/>
        <v>242.84869102203817</v>
      </c>
      <c r="S615" s="54">
        <f t="shared" si="60"/>
        <v>0.46845812311349955</v>
      </c>
      <c r="T615" s="54">
        <f t="shared" si="61"/>
        <v>5.4088000000000003</v>
      </c>
      <c r="U615">
        <v>1.2498</v>
      </c>
      <c r="V615">
        <v>1.1040000000000001</v>
      </c>
      <c r="W615">
        <v>0.73340000000000005</v>
      </c>
      <c r="X615" s="54">
        <f>U615/V615</f>
        <v>1.1320652173913042</v>
      </c>
      <c r="Y615">
        <v>58.681389022243557</v>
      </c>
      <c r="Z615">
        <v>592</v>
      </c>
      <c r="AA615">
        <v>1306</v>
      </c>
      <c r="AB615">
        <v>0.45329249617151607</v>
      </c>
    </row>
    <row r="616" spans="1:28" hidden="1" x14ac:dyDescent="0.25">
      <c r="A616" t="s">
        <v>55</v>
      </c>
      <c r="B616">
        <v>141353</v>
      </c>
      <c r="C616" t="s">
        <v>33</v>
      </c>
      <c r="D616" t="s">
        <v>336</v>
      </c>
      <c r="F616">
        <v>1</v>
      </c>
      <c r="G616">
        <v>416</v>
      </c>
      <c r="H616">
        <v>421</v>
      </c>
      <c r="I616">
        <v>383</v>
      </c>
      <c r="J616">
        <v>437</v>
      </c>
      <c r="K616">
        <v>422</v>
      </c>
      <c r="L616" s="54">
        <f t="shared" si="58"/>
        <v>415.8</v>
      </c>
      <c r="M616">
        <v>0.86240000000000006</v>
      </c>
      <c r="N616">
        <v>1.04E-2</v>
      </c>
      <c r="O616">
        <v>10</v>
      </c>
      <c r="P616">
        <v>42.67</v>
      </c>
      <c r="Q616">
        <v>20</v>
      </c>
      <c r="R616" s="54">
        <f t="shared" si="59"/>
        <v>202.10921021795173</v>
      </c>
      <c r="S616" s="54">
        <f t="shared" si="60"/>
        <v>0.48607313664731056</v>
      </c>
      <c r="T616" s="54">
        <f t="shared" si="61"/>
        <v>2.1335000000000002</v>
      </c>
      <c r="U616">
        <v>0.59609999999999996</v>
      </c>
      <c r="V616">
        <v>0.504</v>
      </c>
      <c r="W616">
        <v>0.32850000000000001</v>
      </c>
      <c r="X616" s="54">
        <f>U616/V616</f>
        <v>1.1827380952380953</v>
      </c>
      <c r="Y616">
        <v>55.108203321590345</v>
      </c>
      <c r="Z616">
        <v>554</v>
      </c>
      <c r="AA616">
        <v>1317</v>
      </c>
      <c r="AB616">
        <v>0.42065299924069854</v>
      </c>
    </row>
    <row r="617" spans="1:28" hidden="1" x14ac:dyDescent="0.25">
      <c r="A617" t="s">
        <v>55</v>
      </c>
      <c r="B617">
        <v>141353</v>
      </c>
      <c r="C617" t="s">
        <v>33</v>
      </c>
      <c r="D617" t="s">
        <v>348</v>
      </c>
      <c r="E617" t="s">
        <v>30</v>
      </c>
      <c r="F617">
        <v>1</v>
      </c>
      <c r="G617">
        <v>461</v>
      </c>
      <c r="H617">
        <v>455</v>
      </c>
      <c r="I617">
        <v>487</v>
      </c>
      <c r="J617">
        <v>516</v>
      </c>
      <c r="K617">
        <v>479</v>
      </c>
      <c r="L617" s="54">
        <f t="shared" si="58"/>
        <v>479.6</v>
      </c>
      <c r="M617">
        <v>3.3050999999999999</v>
      </c>
      <c r="N617">
        <v>2.9000000000000001E-2</v>
      </c>
      <c r="O617">
        <v>10</v>
      </c>
      <c r="P617">
        <v>148.21</v>
      </c>
      <c r="Q617">
        <v>30</v>
      </c>
      <c r="R617" s="54">
        <f t="shared" si="59"/>
        <v>223.00114702111867</v>
      </c>
      <c r="S617" s="54">
        <f t="shared" si="60"/>
        <v>0.46497320062785374</v>
      </c>
      <c r="T617" s="54">
        <f t="shared" si="61"/>
        <v>4.9403333333333332</v>
      </c>
      <c r="Z617">
        <v>554</v>
      </c>
      <c r="AA617">
        <v>1317</v>
      </c>
      <c r="AB617">
        <v>0.42065299924069854</v>
      </c>
    </row>
    <row r="618" spans="1:28" hidden="1" x14ac:dyDescent="0.25">
      <c r="A618" t="s">
        <v>55</v>
      </c>
      <c r="B618">
        <v>141353</v>
      </c>
      <c r="C618" t="s">
        <v>33</v>
      </c>
      <c r="D618" t="s">
        <v>349</v>
      </c>
      <c r="E618" t="s">
        <v>29</v>
      </c>
      <c r="F618" s="154">
        <v>1</v>
      </c>
      <c r="G618">
        <v>483</v>
      </c>
      <c r="H618">
        <v>519</v>
      </c>
      <c r="I618">
        <v>535</v>
      </c>
      <c r="J618">
        <v>479</v>
      </c>
      <c r="K618">
        <v>373</v>
      </c>
      <c r="L618" s="54">
        <f t="shared" si="58"/>
        <v>477.8</v>
      </c>
      <c r="M618">
        <v>2.9550999999999998</v>
      </c>
      <c r="N618">
        <v>2.7400000000000001E-2</v>
      </c>
      <c r="O618">
        <v>10</v>
      </c>
      <c r="P618">
        <v>117.29</v>
      </c>
      <c r="Q618">
        <v>32</v>
      </c>
      <c r="R618" s="54">
        <f t="shared" si="59"/>
        <v>251.94816267371471</v>
      </c>
      <c r="S618" s="54">
        <f t="shared" si="60"/>
        <v>0.52730883774322879</v>
      </c>
      <c r="T618" s="54">
        <f t="shared" si="61"/>
        <v>3.6653125000000002</v>
      </c>
      <c r="U618">
        <v>4.1520999999999999</v>
      </c>
      <c r="V618">
        <v>3.5670000000000002</v>
      </c>
      <c r="W618">
        <v>2.7349000000000001</v>
      </c>
      <c r="X618" s="54">
        <f>U618/V618</f>
        <v>1.1640313989346789</v>
      </c>
      <c r="Y618">
        <v>65.867874087810989</v>
      </c>
      <c r="Z618">
        <v>554</v>
      </c>
      <c r="AA618">
        <v>1317</v>
      </c>
      <c r="AB618">
        <v>0.42065299924069854</v>
      </c>
    </row>
    <row r="619" spans="1:28" hidden="1" x14ac:dyDescent="0.25">
      <c r="A619" t="s">
        <v>55</v>
      </c>
      <c r="B619">
        <v>141353</v>
      </c>
      <c r="C619" t="s">
        <v>33</v>
      </c>
      <c r="D619" t="s">
        <v>336</v>
      </c>
      <c r="F619">
        <v>2</v>
      </c>
      <c r="G619">
        <v>446</v>
      </c>
      <c r="H619">
        <v>445</v>
      </c>
      <c r="I619">
        <v>380</v>
      </c>
      <c r="J619">
        <v>425</v>
      </c>
      <c r="K619">
        <v>482</v>
      </c>
      <c r="L619" s="54">
        <f t="shared" si="58"/>
        <v>435.6</v>
      </c>
      <c r="M619">
        <v>1.6531</v>
      </c>
      <c r="N619">
        <v>2.4899999999999999E-2</v>
      </c>
      <c r="O619">
        <v>10</v>
      </c>
      <c r="P619">
        <v>85.7</v>
      </c>
      <c r="Q619">
        <v>13</v>
      </c>
      <c r="R619" s="54">
        <f t="shared" si="59"/>
        <v>192.89381563593935</v>
      </c>
      <c r="S619" s="54">
        <f t="shared" si="60"/>
        <v>0.44282326821840984</v>
      </c>
      <c r="T619" s="54">
        <f t="shared" si="61"/>
        <v>6.5923076923076929</v>
      </c>
      <c r="U619">
        <v>0.60940000000000005</v>
      </c>
      <c r="V619">
        <v>0.47949999999999998</v>
      </c>
      <c r="W619">
        <v>0.36699999999999999</v>
      </c>
      <c r="X619" s="54">
        <f>U619/V619</f>
        <v>1.2709071949947863</v>
      </c>
      <c r="Y619">
        <v>60.223170331473575</v>
      </c>
      <c r="Z619">
        <v>554</v>
      </c>
      <c r="AA619">
        <v>1317</v>
      </c>
      <c r="AB619">
        <v>0.42065299924069854</v>
      </c>
    </row>
    <row r="620" spans="1:28" hidden="1" x14ac:dyDescent="0.25">
      <c r="A620" t="s">
        <v>55</v>
      </c>
      <c r="B620">
        <v>141353</v>
      </c>
      <c r="C620" t="s">
        <v>33</v>
      </c>
      <c r="D620" t="s">
        <v>336</v>
      </c>
      <c r="F620">
        <v>3</v>
      </c>
      <c r="G620">
        <v>407</v>
      </c>
      <c r="H620">
        <v>376</v>
      </c>
      <c r="I620">
        <v>394</v>
      </c>
      <c r="J620">
        <v>413</v>
      </c>
      <c r="K620">
        <v>444</v>
      </c>
      <c r="L620" s="54">
        <f t="shared" si="58"/>
        <v>406.8</v>
      </c>
      <c r="M620">
        <v>0.59399999999999997</v>
      </c>
      <c r="N620">
        <v>1.9199999999999998E-2</v>
      </c>
      <c r="O620">
        <v>10</v>
      </c>
      <c r="P620">
        <v>30.35</v>
      </c>
      <c r="Q620">
        <v>10</v>
      </c>
      <c r="R620" s="54">
        <f t="shared" si="59"/>
        <v>195.71663920922569</v>
      </c>
      <c r="S620" s="54">
        <f t="shared" si="60"/>
        <v>0.48111268242189204</v>
      </c>
      <c r="T620" s="54">
        <f t="shared" si="61"/>
        <v>3.0350000000000001</v>
      </c>
      <c r="U620">
        <v>0.8518</v>
      </c>
      <c r="V620">
        <v>0.6835</v>
      </c>
      <c r="W620">
        <v>0.51190000000000002</v>
      </c>
      <c r="X620" s="54">
        <f>U620/V620</f>
        <v>1.2462326261887344</v>
      </c>
      <c r="Y620">
        <v>60.096266729279179</v>
      </c>
      <c r="Z620">
        <v>554</v>
      </c>
      <c r="AA620">
        <v>1317</v>
      </c>
      <c r="AB620">
        <v>0.42065299924069854</v>
      </c>
    </row>
    <row r="621" spans="1:28" hidden="1" x14ac:dyDescent="0.25">
      <c r="A621" t="s">
        <v>55</v>
      </c>
      <c r="B621">
        <v>141353</v>
      </c>
      <c r="C621" t="s">
        <v>33</v>
      </c>
      <c r="D621" t="s">
        <v>336</v>
      </c>
      <c r="F621">
        <v>4</v>
      </c>
      <c r="G621">
        <v>327</v>
      </c>
      <c r="H621">
        <v>351</v>
      </c>
      <c r="I621">
        <v>386</v>
      </c>
      <c r="J621">
        <v>425</v>
      </c>
      <c r="K621">
        <v>337</v>
      </c>
      <c r="L621" s="54">
        <f t="shared" si="58"/>
        <v>365.2</v>
      </c>
      <c r="M621">
        <v>1.3233999999999999</v>
      </c>
      <c r="N621">
        <v>1.8100000000000002E-2</v>
      </c>
      <c r="O621">
        <v>10</v>
      </c>
      <c r="P621">
        <v>76.72</v>
      </c>
      <c r="Q621">
        <v>23</v>
      </c>
      <c r="R621" s="54">
        <f t="shared" si="59"/>
        <v>172.49739311783105</v>
      </c>
      <c r="S621" s="54">
        <f t="shared" si="60"/>
        <v>0.472336782907533</v>
      </c>
      <c r="T621" s="54">
        <f t="shared" si="61"/>
        <v>3.3356521739130436</v>
      </c>
      <c r="U621">
        <v>0.45479999999999998</v>
      </c>
      <c r="V621">
        <v>0.37009999999999998</v>
      </c>
      <c r="W621">
        <v>0.24879999999999999</v>
      </c>
      <c r="X621" s="54">
        <f>U621/V621</f>
        <v>1.2288570656579303</v>
      </c>
      <c r="Y621">
        <v>54.705364995602466</v>
      </c>
      <c r="Z621">
        <v>554</v>
      </c>
      <c r="AA621">
        <v>1317</v>
      </c>
      <c r="AB621">
        <v>0.42065299924069854</v>
      </c>
    </row>
    <row r="622" spans="1:28" hidden="1" x14ac:dyDescent="0.25">
      <c r="A622" t="s">
        <v>55</v>
      </c>
      <c r="B622">
        <v>141353</v>
      </c>
      <c r="C622" t="s">
        <v>33</v>
      </c>
      <c r="D622" t="s">
        <v>348</v>
      </c>
      <c r="E622" t="s">
        <v>30</v>
      </c>
      <c r="F622">
        <v>4</v>
      </c>
      <c r="G622">
        <v>528</v>
      </c>
      <c r="H622">
        <v>501</v>
      </c>
      <c r="I622">
        <v>418</v>
      </c>
      <c r="J622">
        <v>448</v>
      </c>
      <c r="K622">
        <v>527</v>
      </c>
      <c r="L622" s="54">
        <f t="shared" si="58"/>
        <v>484.4</v>
      </c>
      <c r="M622">
        <v>4.0407999999999999</v>
      </c>
      <c r="N622">
        <v>1.5800000000000002E-2</v>
      </c>
      <c r="O622">
        <v>10</v>
      </c>
      <c r="P622">
        <v>199.64</v>
      </c>
      <c r="Q622">
        <v>30</v>
      </c>
      <c r="R622" s="54">
        <f t="shared" si="59"/>
        <v>202.40432779002205</v>
      </c>
      <c r="S622" s="54">
        <f t="shared" si="60"/>
        <v>0.41784543309253108</v>
      </c>
      <c r="T622" s="54">
        <f t="shared" si="61"/>
        <v>6.6546666666666665</v>
      </c>
      <c r="Z622">
        <v>554</v>
      </c>
      <c r="AA622">
        <v>1317</v>
      </c>
      <c r="AB622">
        <v>0.42065299924069854</v>
      </c>
    </row>
    <row r="623" spans="1:28" hidden="1" x14ac:dyDescent="0.25">
      <c r="A623" t="s">
        <v>55</v>
      </c>
      <c r="B623">
        <v>141353</v>
      </c>
      <c r="C623" t="s">
        <v>33</v>
      </c>
      <c r="D623" t="s">
        <v>349</v>
      </c>
      <c r="E623" t="s">
        <v>29</v>
      </c>
      <c r="F623" s="154">
        <v>4</v>
      </c>
      <c r="G623">
        <v>393</v>
      </c>
      <c r="H623">
        <v>492</v>
      </c>
      <c r="I623">
        <v>455</v>
      </c>
      <c r="J623">
        <v>445</v>
      </c>
      <c r="K623">
        <v>477</v>
      </c>
      <c r="L623" s="54">
        <f t="shared" si="58"/>
        <v>452.4</v>
      </c>
      <c r="M623">
        <v>3.4356</v>
      </c>
      <c r="N623">
        <v>1.9900000000000001E-2</v>
      </c>
      <c r="O623">
        <v>10</v>
      </c>
      <c r="P623">
        <v>157.29</v>
      </c>
      <c r="Q623">
        <v>29</v>
      </c>
      <c r="R623" s="54">
        <f t="shared" si="59"/>
        <v>218.4245660881175</v>
      </c>
      <c r="S623" s="54">
        <f t="shared" si="60"/>
        <v>0.48281292238752765</v>
      </c>
      <c r="T623" s="54">
        <f t="shared" si="61"/>
        <v>5.4237931034482756</v>
      </c>
      <c r="U623">
        <v>1.7016</v>
      </c>
      <c r="V623">
        <v>1.4316</v>
      </c>
      <c r="W623">
        <v>1.0262</v>
      </c>
      <c r="X623" s="54">
        <f>U623/V623</f>
        <v>1.1886001676445934</v>
      </c>
      <c r="Y623">
        <v>60.30794546309356</v>
      </c>
      <c r="Z623">
        <v>554</v>
      </c>
      <c r="AA623">
        <v>1317</v>
      </c>
      <c r="AB623">
        <v>0.42065299924069854</v>
      </c>
    </row>
    <row r="624" spans="1:28" hidden="1" x14ac:dyDescent="0.25">
      <c r="A624" t="s">
        <v>55</v>
      </c>
      <c r="B624">
        <v>141353</v>
      </c>
      <c r="C624" t="s">
        <v>33</v>
      </c>
      <c r="D624" t="s">
        <v>349</v>
      </c>
      <c r="E624" t="s">
        <v>29</v>
      </c>
      <c r="F624" s="154">
        <v>6</v>
      </c>
      <c r="G624">
        <v>441</v>
      </c>
      <c r="H624">
        <v>420</v>
      </c>
      <c r="I624">
        <v>388</v>
      </c>
      <c r="J624">
        <v>447</v>
      </c>
      <c r="K624">
        <v>357</v>
      </c>
      <c r="L624" s="54">
        <f t="shared" si="58"/>
        <v>410.6</v>
      </c>
      <c r="M624">
        <v>3.8224999999999998</v>
      </c>
      <c r="N624">
        <v>2.7099999999999999E-2</v>
      </c>
      <c r="O624">
        <v>10</v>
      </c>
      <c r="P624">
        <v>196.55</v>
      </c>
      <c r="Q624">
        <v>26</v>
      </c>
      <c r="R624" s="54">
        <f t="shared" si="59"/>
        <v>194.47977613838714</v>
      </c>
      <c r="S624" s="54">
        <f t="shared" si="60"/>
        <v>0.47364777432632033</v>
      </c>
      <c r="T624" s="54">
        <f t="shared" si="61"/>
        <v>7.5596153846153848</v>
      </c>
      <c r="U624">
        <v>3.6920999999999999</v>
      </c>
      <c r="V624">
        <v>3.0672000000000001</v>
      </c>
      <c r="W624">
        <v>2.1890999999999998</v>
      </c>
      <c r="X624" s="54">
        <f>U624/V624</f>
        <v>1.2037363067292643</v>
      </c>
      <c r="Y624">
        <v>59.291460144633135</v>
      </c>
      <c r="Z624">
        <v>554</v>
      </c>
      <c r="AA624">
        <v>1317</v>
      </c>
      <c r="AB624">
        <v>0.42065299924069854</v>
      </c>
    </row>
    <row r="625" spans="1:28" hidden="1" x14ac:dyDescent="0.25">
      <c r="A625" t="s">
        <v>55</v>
      </c>
      <c r="B625">
        <v>141353</v>
      </c>
      <c r="C625" t="s">
        <v>33</v>
      </c>
      <c r="D625" t="s">
        <v>348</v>
      </c>
      <c r="E625" t="s">
        <v>30</v>
      </c>
      <c r="F625">
        <v>6</v>
      </c>
      <c r="G625">
        <v>383</v>
      </c>
      <c r="H625">
        <v>483</v>
      </c>
      <c r="I625">
        <v>524</v>
      </c>
      <c r="J625">
        <v>389</v>
      </c>
      <c r="K625">
        <v>487</v>
      </c>
      <c r="L625" s="54">
        <f t="shared" si="58"/>
        <v>453.2</v>
      </c>
      <c r="M625">
        <v>3.4340000000000002</v>
      </c>
      <c r="N625">
        <v>1.5299999999999999E-2</v>
      </c>
      <c r="O625">
        <v>10</v>
      </c>
      <c r="P625">
        <v>172.73</v>
      </c>
      <c r="Q625">
        <v>20</v>
      </c>
      <c r="R625" s="54">
        <f t="shared" si="59"/>
        <v>198.80738725178026</v>
      </c>
      <c r="S625" s="54">
        <f t="shared" si="60"/>
        <v>0.43867472915220712</v>
      </c>
      <c r="T625" s="54">
        <f t="shared" si="61"/>
        <v>8.6364999999999998</v>
      </c>
      <c r="Z625">
        <v>554</v>
      </c>
      <c r="AA625">
        <v>1317</v>
      </c>
      <c r="AB625">
        <v>0.42065299924069854</v>
      </c>
    </row>
    <row r="626" spans="1:28" hidden="1" x14ac:dyDescent="0.25">
      <c r="A626" t="s">
        <v>55</v>
      </c>
      <c r="B626">
        <v>141353</v>
      </c>
      <c r="C626" t="s">
        <v>33</v>
      </c>
      <c r="D626" t="s">
        <v>348</v>
      </c>
      <c r="E626" t="s">
        <v>30</v>
      </c>
      <c r="F626">
        <v>7</v>
      </c>
      <c r="G626">
        <v>380</v>
      </c>
      <c r="H626">
        <v>408</v>
      </c>
      <c r="I626">
        <v>375</v>
      </c>
      <c r="J626">
        <v>400</v>
      </c>
      <c r="K626">
        <v>364</v>
      </c>
      <c r="L626" s="54">
        <f t="shared" si="58"/>
        <v>385.4</v>
      </c>
      <c r="M626">
        <v>2.3833000000000002</v>
      </c>
      <c r="N626">
        <v>1.9699999999999999E-2</v>
      </c>
      <c r="O626">
        <v>10</v>
      </c>
      <c r="P626">
        <v>130.46</v>
      </c>
      <c r="Q626">
        <v>21</v>
      </c>
      <c r="R626" s="54">
        <f t="shared" si="59"/>
        <v>182.6843476927794</v>
      </c>
      <c r="S626" s="54">
        <f t="shared" si="60"/>
        <v>0.4740123188707302</v>
      </c>
      <c r="T626" s="54">
        <f t="shared" si="61"/>
        <v>6.2123809523809523</v>
      </c>
      <c r="Z626">
        <v>554</v>
      </c>
      <c r="AA626">
        <v>1317</v>
      </c>
      <c r="AB626">
        <v>0.42065299924069854</v>
      </c>
    </row>
    <row r="627" spans="1:28" hidden="1" x14ac:dyDescent="0.25">
      <c r="A627" t="s">
        <v>55</v>
      </c>
      <c r="B627">
        <v>141353</v>
      </c>
      <c r="C627" t="s">
        <v>33</v>
      </c>
      <c r="D627" t="s">
        <v>349</v>
      </c>
      <c r="E627" t="s">
        <v>29</v>
      </c>
      <c r="F627" s="154">
        <v>7</v>
      </c>
      <c r="G627">
        <v>522</v>
      </c>
      <c r="H627">
        <v>392</v>
      </c>
      <c r="I627">
        <v>426</v>
      </c>
      <c r="J627">
        <v>408</v>
      </c>
      <c r="K627">
        <v>352</v>
      </c>
      <c r="L627" s="54">
        <f t="shared" si="58"/>
        <v>420</v>
      </c>
      <c r="M627">
        <v>2.0261</v>
      </c>
      <c r="N627">
        <v>2.8400000000000002E-2</v>
      </c>
      <c r="O627">
        <v>10</v>
      </c>
      <c r="P627">
        <v>104.09</v>
      </c>
      <c r="Q627">
        <v>18</v>
      </c>
      <c r="R627" s="54">
        <f t="shared" si="59"/>
        <v>194.64886156210972</v>
      </c>
      <c r="S627" s="54">
        <f t="shared" si="60"/>
        <v>0.46344967038597551</v>
      </c>
      <c r="T627" s="54">
        <f t="shared" si="61"/>
        <v>5.7827777777777776</v>
      </c>
      <c r="U627">
        <v>2.8229000000000002</v>
      </c>
      <c r="V627">
        <v>2.323</v>
      </c>
      <c r="W627">
        <v>1.7007000000000001</v>
      </c>
      <c r="X627" s="54">
        <f>U627/V627</f>
        <v>1.2151958674128283</v>
      </c>
      <c r="Y627">
        <v>60.246554961210109</v>
      </c>
      <c r="Z627">
        <v>554</v>
      </c>
      <c r="AA627">
        <v>1317</v>
      </c>
      <c r="AB627">
        <v>0.42065299924069854</v>
      </c>
    </row>
    <row r="628" spans="1:28" hidden="1" x14ac:dyDescent="0.25">
      <c r="A628" t="s">
        <v>55</v>
      </c>
      <c r="B628">
        <v>141353</v>
      </c>
      <c r="C628" t="s">
        <v>33</v>
      </c>
      <c r="D628" t="s">
        <v>348</v>
      </c>
      <c r="E628" t="s">
        <v>30</v>
      </c>
      <c r="F628">
        <v>10</v>
      </c>
      <c r="G628">
        <v>309</v>
      </c>
      <c r="H628">
        <v>377</v>
      </c>
      <c r="I628">
        <v>406</v>
      </c>
      <c r="J628">
        <v>386</v>
      </c>
      <c r="K628">
        <v>396</v>
      </c>
      <c r="L628" s="54">
        <f t="shared" si="58"/>
        <v>374.8</v>
      </c>
      <c r="M628">
        <v>2.1208999999999998</v>
      </c>
      <c r="N628">
        <v>1.5699999999999999E-2</v>
      </c>
      <c r="O628">
        <v>10</v>
      </c>
      <c r="P628">
        <v>150.49</v>
      </c>
      <c r="Q628">
        <v>17</v>
      </c>
      <c r="R628" s="54">
        <f t="shared" si="59"/>
        <v>140.93295235563821</v>
      </c>
      <c r="S628" s="54">
        <f t="shared" si="60"/>
        <v>0.3760217512156836</v>
      </c>
      <c r="T628" s="54">
        <f t="shared" si="61"/>
        <v>8.8523529411764716</v>
      </c>
      <c r="Z628">
        <v>554</v>
      </c>
      <c r="AA628">
        <v>1317</v>
      </c>
      <c r="AB628">
        <v>0.42065299924069854</v>
      </c>
    </row>
    <row r="629" spans="1:28" hidden="1" x14ac:dyDescent="0.25">
      <c r="A629" t="s">
        <v>55</v>
      </c>
      <c r="B629">
        <v>141353</v>
      </c>
      <c r="C629" t="s">
        <v>33</v>
      </c>
      <c r="D629" t="s">
        <v>349</v>
      </c>
      <c r="E629" t="s">
        <v>29</v>
      </c>
      <c r="F629" s="154">
        <v>10</v>
      </c>
      <c r="G629">
        <v>419</v>
      </c>
      <c r="H629">
        <v>861</v>
      </c>
      <c r="I629">
        <v>362</v>
      </c>
      <c r="J629">
        <v>419</v>
      </c>
      <c r="K629">
        <v>413</v>
      </c>
      <c r="L629" s="54">
        <f t="shared" si="58"/>
        <v>494.8</v>
      </c>
      <c r="M629">
        <v>4.2279999999999998</v>
      </c>
      <c r="N629">
        <v>3.7199999999999997E-2</v>
      </c>
      <c r="O629">
        <v>10</v>
      </c>
      <c r="P629">
        <v>217.05</v>
      </c>
      <c r="Q629">
        <v>26</v>
      </c>
      <c r="R629" s="54">
        <f t="shared" si="59"/>
        <v>194.79382630730242</v>
      </c>
      <c r="S629" s="54">
        <f t="shared" si="60"/>
        <v>0.3936819448409507</v>
      </c>
      <c r="T629" s="54">
        <f t="shared" si="61"/>
        <v>8.3480769230769241</v>
      </c>
      <c r="U629">
        <v>2.3374000000000001</v>
      </c>
      <c r="V629">
        <v>1.9701</v>
      </c>
      <c r="W629">
        <v>1.2918000000000001</v>
      </c>
      <c r="X629" s="54">
        <f>U629/V629</f>
        <v>1.186437236688493</v>
      </c>
      <c r="Y629">
        <v>55.266535466757936</v>
      </c>
      <c r="Z629">
        <v>554</v>
      </c>
      <c r="AA629">
        <v>1317</v>
      </c>
      <c r="AB629">
        <v>0.42065299924069854</v>
      </c>
    </row>
    <row r="630" spans="1:28" hidden="1" x14ac:dyDescent="0.25">
      <c r="A630" t="s">
        <v>55</v>
      </c>
      <c r="B630">
        <v>141364</v>
      </c>
      <c r="C630" t="s">
        <v>33</v>
      </c>
      <c r="D630" t="s">
        <v>336</v>
      </c>
      <c r="F630">
        <v>1</v>
      </c>
      <c r="G630">
        <v>394</v>
      </c>
      <c r="H630">
        <v>435</v>
      </c>
      <c r="I630">
        <v>416</v>
      </c>
      <c r="J630">
        <v>404</v>
      </c>
      <c r="K630">
        <v>386</v>
      </c>
      <c r="L630" s="54">
        <f t="shared" si="58"/>
        <v>407</v>
      </c>
      <c r="M630">
        <v>1.5630999999999999</v>
      </c>
      <c r="N630">
        <v>1.1900000000000001E-2</v>
      </c>
      <c r="O630">
        <v>10</v>
      </c>
      <c r="P630">
        <v>76.72</v>
      </c>
      <c r="Q630">
        <v>26</v>
      </c>
      <c r="R630" s="54">
        <f t="shared" si="59"/>
        <v>203.74087591240874</v>
      </c>
      <c r="S630" s="54">
        <f t="shared" si="60"/>
        <v>0.50059183270862095</v>
      </c>
      <c r="T630" s="54">
        <f t="shared" si="61"/>
        <v>2.9507692307692306</v>
      </c>
      <c r="U630">
        <v>0.99529999999999996</v>
      </c>
      <c r="V630">
        <v>0.81410000000000005</v>
      </c>
      <c r="W630">
        <v>0.63460000000000005</v>
      </c>
      <c r="X630" s="54">
        <f>U630/V630</f>
        <v>1.2225770789829258</v>
      </c>
      <c r="Y630">
        <v>63.759670451120279</v>
      </c>
      <c r="Z630">
        <v>549</v>
      </c>
      <c r="AA630">
        <v>1320</v>
      </c>
      <c r="AB630">
        <v>0.41590909090909089</v>
      </c>
    </row>
    <row r="631" spans="1:28" hidden="1" x14ac:dyDescent="0.25">
      <c r="A631" t="s">
        <v>55</v>
      </c>
      <c r="B631">
        <v>141364</v>
      </c>
      <c r="C631" t="s">
        <v>33</v>
      </c>
      <c r="D631" t="s">
        <v>348</v>
      </c>
      <c r="E631" t="s">
        <v>30</v>
      </c>
      <c r="F631">
        <v>1</v>
      </c>
      <c r="G631">
        <v>423</v>
      </c>
      <c r="H631">
        <v>486</v>
      </c>
      <c r="I631">
        <v>456</v>
      </c>
      <c r="J631">
        <v>464</v>
      </c>
      <c r="K631">
        <v>494</v>
      </c>
      <c r="L631" s="54">
        <f t="shared" si="58"/>
        <v>464.6</v>
      </c>
      <c r="M631">
        <v>5.5728</v>
      </c>
      <c r="N631">
        <v>5.6399999999999999E-2</v>
      </c>
      <c r="O631">
        <v>10</v>
      </c>
      <c r="P631">
        <v>261.41000000000003</v>
      </c>
      <c r="Q631">
        <v>23</v>
      </c>
      <c r="R631" s="54">
        <f t="shared" si="59"/>
        <v>213.18235721663288</v>
      </c>
      <c r="S631" s="54">
        <f t="shared" si="60"/>
        <v>0.45885139306205958</v>
      </c>
      <c r="T631" s="54">
        <f t="shared" si="61"/>
        <v>11.365652173913045</v>
      </c>
      <c r="Z631">
        <v>549</v>
      </c>
      <c r="AA631">
        <v>1320</v>
      </c>
      <c r="AB631">
        <v>0.41590909090909089</v>
      </c>
    </row>
    <row r="632" spans="1:28" hidden="1" x14ac:dyDescent="0.25">
      <c r="A632" t="s">
        <v>55</v>
      </c>
      <c r="B632">
        <v>141364</v>
      </c>
      <c r="C632" t="s">
        <v>33</v>
      </c>
      <c r="D632" t="s">
        <v>349</v>
      </c>
      <c r="E632" t="s">
        <v>29</v>
      </c>
      <c r="F632" s="154">
        <v>1</v>
      </c>
      <c r="G632">
        <v>508</v>
      </c>
      <c r="H632">
        <v>492</v>
      </c>
      <c r="I632">
        <v>446</v>
      </c>
      <c r="J632">
        <v>426</v>
      </c>
      <c r="K632">
        <v>435</v>
      </c>
      <c r="L632" s="54">
        <f t="shared" si="58"/>
        <v>461.4</v>
      </c>
      <c r="M632">
        <v>5.9608999999999996</v>
      </c>
      <c r="N632">
        <v>7.7799999999999994E-2</v>
      </c>
      <c r="O632">
        <v>10</v>
      </c>
      <c r="P632">
        <v>264.8</v>
      </c>
      <c r="Q632">
        <v>30</v>
      </c>
      <c r="R632" s="54">
        <f t="shared" si="59"/>
        <v>225.10951661631418</v>
      </c>
      <c r="S632" s="54">
        <f t="shared" si="60"/>
        <v>0.48788365109734327</v>
      </c>
      <c r="T632" s="54">
        <f t="shared" si="61"/>
        <v>8.8266666666666662</v>
      </c>
      <c r="U632">
        <v>4.7182000000000004</v>
      </c>
      <c r="V632">
        <v>4.0166000000000004</v>
      </c>
      <c r="W632">
        <v>2.9115000000000002</v>
      </c>
      <c r="X632" s="54">
        <f>U632/V632</f>
        <v>1.1746750983418812</v>
      </c>
      <c r="Y632">
        <v>61.707854690348022</v>
      </c>
      <c r="Z632">
        <v>549</v>
      </c>
      <c r="AA632">
        <v>1320</v>
      </c>
      <c r="AB632">
        <v>0.41590909090909089</v>
      </c>
    </row>
    <row r="633" spans="1:28" hidden="1" x14ac:dyDescent="0.25">
      <c r="A633" t="s">
        <v>55</v>
      </c>
      <c r="B633">
        <v>141364</v>
      </c>
      <c r="C633" t="s">
        <v>33</v>
      </c>
      <c r="D633" t="s">
        <v>336</v>
      </c>
      <c r="F633">
        <v>2</v>
      </c>
      <c r="G633">
        <v>523</v>
      </c>
      <c r="H633">
        <v>389</v>
      </c>
      <c r="I633">
        <v>388</v>
      </c>
      <c r="J633">
        <v>489</v>
      </c>
      <c r="K633">
        <v>430</v>
      </c>
      <c r="L633" s="54">
        <f t="shared" si="58"/>
        <v>443.8</v>
      </c>
      <c r="M633">
        <v>1.5539000000000001</v>
      </c>
      <c r="N633">
        <v>1.7899999999999999E-2</v>
      </c>
      <c r="O633">
        <v>10</v>
      </c>
      <c r="P633">
        <v>62.83</v>
      </c>
      <c r="Q633">
        <v>20</v>
      </c>
      <c r="R633" s="54">
        <f t="shared" si="59"/>
        <v>247.31816011459497</v>
      </c>
      <c r="S633" s="54">
        <f t="shared" si="60"/>
        <v>0.55727390742360294</v>
      </c>
      <c r="T633" s="54">
        <f t="shared" si="61"/>
        <v>3.1414999999999997</v>
      </c>
      <c r="U633">
        <v>1.9227000000000001</v>
      </c>
      <c r="V633">
        <v>1.5680000000000001</v>
      </c>
      <c r="W633">
        <v>1.1429</v>
      </c>
      <c r="X633" s="54">
        <f>U633/V633</f>
        <v>1.2262117346938775</v>
      </c>
      <c r="Y633">
        <v>59.442450720341192</v>
      </c>
      <c r="Z633">
        <v>549</v>
      </c>
      <c r="AA633">
        <v>1320</v>
      </c>
      <c r="AB633">
        <v>0.41590909090909089</v>
      </c>
    </row>
    <row r="634" spans="1:28" hidden="1" x14ac:dyDescent="0.25">
      <c r="A634" t="s">
        <v>55</v>
      </c>
      <c r="B634">
        <v>141364</v>
      </c>
      <c r="C634" t="s">
        <v>33</v>
      </c>
      <c r="D634" t="s">
        <v>348</v>
      </c>
      <c r="E634" t="s">
        <v>30</v>
      </c>
      <c r="F634">
        <v>2</v>
      </c>
      <c r="G634">
        <v>391</v>
      </c>
      <c r="H634">
        <v>373</v>
      </c>
      <c r="I634">
        <v>443</v>
      </c>
      <c r="J634">
        <v>461</v>
      </c>
      <c r="K634">
        <v>456</v>
      </c>
      <c r="L634" s="54">
        <f t="shared" si="58"/>
        <v>424.8</v>
      </c>
      <c r="M634">
        <v>2.3226</v>
      </c>
      <c r="N634">
        <v>3.27E-2</v>
      </c>
      <c r="O634">
        <v>10</v>
      </c>
      <c r="P634">
        <v>118.52</v>
      </c>
      <c r="Q634">
        <v>25</v>
      </c>
      <c r="R634" s="54">
        <f t="shared" si="59"/>
        <v>195.96692541343234</v>
      </c>
      <c r="S634" s="54">
        <f t="shared" si="60"/>
        <v>0.46131573779056573</v>
      </c>
      <c r="T634" s="54">
        <f t="shared" si="61"/>
        <v>4.7408000000000001</v>
      </c>
      <c r="Z634">
        <v>549</v>
      </c>
      <c r="AA634">
        <v>1320</v>
      </c>
      <c r="AB634">
        <v>0.41590909090909089</v>
      </c>
    </row>
    <row r="635" spans="1:28" hidden="1" x14ac:dyDescent="0.25">
      <c r="A635" t="s">
        <v>55</v>
      </c>
      <c r="B635">
        <v>141364</v>
      </c>
      <c r="C635" t="s">
        <v>33</v>
      </c>
      <c r="D635" t="s">
        <v>349</v>
      </c>
      <c r="E635" t="s">
        <v>29</v>
      </c>
      <c r="F635" s="154">
        <v>2</v>
      </c>
      <c r="G635">
        <v>436</v>
      </c>
      <c r="H635">
        <v>388</v>
      </c>
      <c r="I635">
        <v>389</v>
      </c>
      <c r="J635">
        <v>371</v>
      </c>
      <c r="K635">
        <v>400</v>
      </c>
      <c r="L635" s="54">
        <f t="shared" si="58"/>
        <v>396.8</v>
      </c>
      <c r="M635">
        <v>4.7892000000000001</v>
      </c>
      <c r="N635">
        <v>4.0899999999999999E-2</v>
      </c>
      <c r="O635">
        <v>10</v>
      </c>
      <c r="P635">
        <v>226.49</v>
      </c>
      <c r="Q635">
        <v>40</v>
      </c>
      <c r="R635" s="54">
        <f t="shared" si="59"/>
        <v>211.45304428451587</v>
      </c>
      <c r="S635" s="54">
        <f t="shared" si="60"/>
        <v>0.53289577692670331</v>
      </c>
      <c r="T635" s="54">
        <f t="shared" si="61"/>
        <v>5.6622500000000002</v>
      </c>
      <c r="U635">
        <v>4.7808999999999999</v>
      </c>
      <c r="V635">
        <v>4.0069999999999997</v>
      </c>
      <c r="W635">
        <v>3.2915999999999999</v>
      </c>
      <c r="X635" s="54">
        <f>U635/V635</f>
        <v>1.193137010232094</v>
      </c>
      <c r="Y635">
        <v>68.848961492605994</v>
      </c>
      <c r="Z635">
        <v>549</v>
      </c>
      <c r="AA635">
        <v>1320</v>
      </c>
      <c r="AB635">
        <v>0.41590909090909089</v>
      </c>
    </row>
    <row r="636" spans="1:28" hidden="1" x14ac:dyDescent="0.25">
      <c r="A636" t="s">
        <v>55</v>
      </c>
      <c r="B636">
        <v>141364</v>
      </c>
      <c r="C636" t="s">
        <v>33</v>
      </c>
      <c r="D636" t="s">
        <v>349</v>
      </c>
      <c r="E636" t="s">
        <v>29</v>
      </c>
      <c r="F636" s="154">
        <v>3</v>
      </c>
      <c r="G636">
        <v>427</v>
      </c>
      <c r="H636">
        <v>447</v>
      </c>
      <c r="I636">
        <v>393</v>
      </c>
      <c r="J636">
        <v>431</v>
      </c>
      <c r="K636">
        <v>380</v>
      </c>
      <c r="L636" s="54">
        <f t="shared" si="58"/>
        <v>415.6</v>
      </c>
      <c r="M636">
        <v>2.3033999999999999</v>
      </c>
      <c r="N636">
        <v>2.2499999999999999E-2</v>
      </c>
      <c r="O636">
        <v>10</v>
      </c>
      <c r="P636">
        <v>98.9</v>
      </c>
      <c r="Q636">
        <v>27</v>
      </c>
      <c r="R636" s="54">
        <f t="shared" si="59"/>
        <v>232.90192113245698</v>
      </c>
      <c r="S636" s="54">
        <f t="shared" si="60"/>
        <v>0.56039923275374626</v>
      </c>
      <c r="T636" s="54">
        <f t="shared" si="61"/>
        <v>3.662962962962963</v>
      </c>
      <c r="U636">
        <v>3.6414</v>
      </c>
      <c r="V636">
        <v>2.9045000000000001</v>
      </c>
      <c r="W636">
        <v>2.4826999999999999</v>
      </c>
      <c r="X636" s="54">
        <f>U636/V636</f>
        <v>1.2537097607161301</v>
      </c>
      <c r="Y636">
        <v>68.179820947987039</v>
      </c>
      <c r="Z636">
        <v>549</v>
      </c>
      <c r="AA636">
        <v>1320</v>
      </c>
      <c r="AB636">
        <v>0.41590909090909089</v>
      </c>
    </row>
    <row r="637" spans="1:28" hidden="1" x14ac:dyDescent="0.25">
      <c r="A637" t="s">
        <v>55</v>
      </c>
      <c r="B637">
        <v>141364</v>
      </c>
      <c r="C637" t="s">
        <v>33</v>
      </c>
      <c r="D637" t="s">
        <v>336</v>
      </c>
      <c r="F637">
        <v>3</v>
      </c>
      <c r="G637">
        <v>388</v>
      </c>
      <c r="H637">
        <v>357</v>
      </c>
      <c r="I637">
        <v>380</v>
      </c>
      <c r="J637">
        <v>414</v>
      </c>
      <c r="K637">
        <v>322</v>
      </c>
      <c r="L637" s="54">
        <f t="shared" si="58"/>
        <v>372.2</v>
      </c>
      <c r="M637">
        <v>1.9157999999999999</v>
      </c>
      <c r="N637">
        <v>3.73E-2</v>
      </c>
      <c r="O637">
        <v>10</v>
      </c>
      <c r="P637">
        <v>111.81</v>
      </c>
      <c r="Q637">
        <v>15</v>
      </c>
      <c r="R637" s="54">
        <f t="shared" si="59"/>
        <v>171.34424470083175</v>
      </c>
      <c r="S637" s="54">
        <f t="shared" si="60"/>
        <v>0.46035530548315895</v>
      </c>
      <c r="T637" s="54">
        <f t="shared" si="61"/>
        <v>7.4539999999999997</v>
      </c>
      <c r="U637">
        <v>0.69220000000000004</v>
      </c>
      <c r="V637">
        <v>0.55400000000000005</v>
      </c>
      <c r="W637">
        <v>0.4375</v>
      </c>
      <c r="X637" s="54">
        <f>U637/V637</f>
        <v>1.2494584837545126</v>
      </c>
      <c r="Y637">
        <v>63.204276220745449</v>
      </c>
      <c r="Z637">
        <v>549</v>
      </c>
      <c r="AA637">
        <v>1320</v>
      </c>
      <c r="AB637">
        <v>0.41590909090909089</v>
      </c>
    </row>
    <row r="638" spans="1:28" hidden="1" x14ac:dyDescent="0.25">
      <c r="A638" t="s">
        <v>55</v>
      </c>
      <c r="B638">
        <v>141364</v>
      </c>
      <c r="C638" t="s">
        <v>33</v>
      </c>
      <c r="D638" t="s">
        <v>348</v>
      </c>
      <c r="E638" t="s">
        <v>30</v>
      </c>
      <c r="F638">
        <v>3</v>
      </c>
      <c r="G638">
        <v>369</v>
      </c>
      <c r="H638">
        <v>391</v>
      </c>
      <c r="I638">
        <v>454</v>
      </c>
      <c r="J638">
        <v>463</v>
      </c>
      <c r="K638">
        <v>377</v>
      </c>
      <c r="L638" s="54">
        <f t="shared" si="58"/>
        <v>410.8</v>
      </c>
      <c r="M638">
        <v>2.4588999999999999</v>
      </c>
      <c r="N638">
        <v>2.2100000000000002E-2</v>
      </c>
      <c r="O638">
        <v>10</v>
      </c>
      <c r="P638">
        <v>124.2</v>
      </c>
      <c r="Q638">
        <v>30</v>
      </c>
      <c r="R638" s="54">
        <f t="shared" si="59"/>
        <v>197.97906602254426</v>
      </c>
      <c r="S638" s="54">
        <f t="shared" si="60"/>
        <v>0.48193540901300941</v>
      </c>
      <c r="T638" s="54">
        <f t="shared" si="61"/>
        <v>4.1399999999999997</v>
      </c>
      <c r="Z638">
        <v>549</v>
      </c>
      <c r="AA638">
        <v>1320</v>
      </c>
      <c r="AB638">
        <v>0.41590909090909089</v>
      </c>
    </row>
    <row r="639" spans="1:28" hidden="1" x14ac:dyDescent="0.25">
      <c r="A639" t="s">
        <v>55</v>
      </c>
      <c r="B639">
        <v>141364</v>
      </c>
      <c r="C639" t="s">
        <v>33</v>
      </c>
      <c r="D639" t="s">
        <v>336</v>
      </c>
      <c r="F639">
        <v>4</v>
      </c>
      <c r="G639">
        <v>358</v>
      </c>
      <c r="H639">
        <v>405</v>
      </c>
      <c r="I639">
        <v>391</v>
      </c>
      <c r="J639">
        <v>411</v>
      </c>
      <c r="K639">
        <v>393</v>
      </c>
      <c r="L639" s="54">
        <f t="shared" si="58"/>
        <v>391.6</v>
      </c>
      <c r="M639">
        <v>2.5657999999999999</v>
      </c>
      <c r="N639">
        <v>1.9199999999999998E-2</v>
      </c>
      <c r="O639">
        <v>10</v>
      </c>
      <c r="P639">
        <v>140.65</v>
      </c>
      <c r="Q639">
        <v>28</v>
      </c>
      <c r="R639" s="54">
        <f t="shared" si="59"/>
        <v>182.42445787415568</v>
      </c>
      <c r="S639" s="54">
        <f t="shared" si="60"/>
        <v>0.46584386586863041</v>
      </c>
      <c r="T639" s="54">
        <f t="shared" si="61"/>
        <v>5.0232142857142863</v>
      </c>
      <c r="U639">
        <v>2.1116000000000001</v>
      </c>
      <c r="V639">
        <v>1.7624</v>
      </c>
      <c r="W639">
        <v>1.2844</v>
      </c>
      <c r="X639" s="54">
        <f>U639/V639</f>
        <v>1.1981389014979575</v>
      </c>
      <c r="Y639">
        <v>60.825913998863413</v>
      </c>
      <c r="Z639">
        <v>549</v>
      </c>
      <c r="AA639">
        <v>1320</v>
      </c>
      <c r="AB639">
        <v>0.41590909090909089</v>
      </c>
    </row>
    <row r="640" spans="1:28" hidden="1" x14ac:dyDescent="0.25">
      <c r="A640" t="s">
        <v>55</v>
      </c>
      <c r="B640">
        <v>141364</v>
      </c>
      <c r="C640" t="s">
        <v>33</v>
      </c>
      <c r="D640" t="s">
        <v>348</v>
      </c>
      <c r="E640" t="s">
        <v>30</v>
      </c>
      <c r="F640">
        <v>4</v>
      </c>
      <c r="G640">
        <v>457</v>
      </c>
      <c r="H640">
        <v>387</v>
      </c>
      <c r="I640">
        <v>412</v>
      </c>
      <c r="J640">
        <v>490</v>
      </c>
      <c r="K640">
        <v>419</v>
      </c>
      <c r="L640" s="54">
        <f t="shared" si="58"/>
        <v>433</v>
      </c>
      <c r="M640">
        <v>1.7915000000000001</v>
      </c>
      <c r="N640">
        <v>2.1499999999999998E-2</v>
      </c>
      <c r="O640">
        <v>10</v>
      </c>
      <c r="P640">
        <v>90.52</v>
      </c>
      <c r="Q640">
        <v>23</v>
      </c>
      <c r="R640" s="54">
        <f t="shared" si="59"/>
        <v>197.91206363234647</v>
      </c>
      <c r="S640" s="54">
        <f t="shared" si="60"/>
        <v>0.45707174049040755</v>
      </c>
      <c r="T640" s="54">
        <f t="shared" si="61"/>
        <v>3.9356521739130432</v>
      </c>
      <c r="Z640">
        <v>549</v>
      </c>
      <c r="AA640">
        <v>1320</v>
      </c>
      <c r="AB640">
        <v>0.41590909090909089</v>
      </c>
    </row>
    <row r="641" spans="1:28" hidden="1" x14ac:dyDescent="0.25">
      <c r="A641" t="s">
        <v>55</v>
      </c>
      <c r="B641">
        <v>141364</v>
      </c>
      <c r="C641" t="s">
        <v>33</v>
      </c>
      <c r="D641" t="s">
        <v>349</v>
      </c>
      <c r="E641" t="s">
        <v>29</v>
      </c>
      <c r="F641" s="154">
        <v>4</v>
      </c>
      <c r="G641">
        <v>490</v>
      </c>
      <c r="H641">
        <v>462</v>
      </c>
      <c r="I641">
        <v>510</v>
      </c>
      <c r="J641">
        <v>462</v>
      </c>
      <c r="K641">
        <v>440</v>
      </c>
      <c r="L641" s="54">
        <f t="shared" si="58"/>
        <v>472.8</v>
      </c>
      <c r="M641">
        <v>2.6032000000000002</v>
      </c>
      <c r="N641">
        <v>2.7300000000000001E-2</v>
      </c>
      <c r="O641">
        <v>10</v>
      </c>
      <c r="P641">
        <v>114.41</v>
      </c>
      <c r="Q641">
        <v>28</v>
      </c>
      <c r="R641" s="54">
        <f t="shared" si="59"/>
        <v>227.53255834280222</v>
      </c>
      <c r="S641" s="54">
        <f t="shared" si="60"/>
        <v>0.4812448357504277</v>
      </c>
      <c r="T641" s="54">
        <f t="shared" si="61"/>
        <v>4.0860714285714286</v>
      </c>
      <c r="U641">
        <v>1.0952999999999999</v>
      </c>
      <c r="V641">
        <v>0.9234</v>
      </c>
      <c r="W641">
        <v>0.69710000000000005</v>
      </c>
      <c r="X641" s="54">
        <f>U641/V641</f>
        <v>1.1861598440545809</v>
      </c>
      <c r="Y641">
        <v>63.644663562494294</v>
      </c>
      <c r="Z641">
        <v>549</v>
      </c>
      <c r="AA641">
        <v>1320</v>
      </c>
      <c r="AB641">
        <v>0.41590909090909089</v>
      </c>
    </row>
    <row r="642" spans="1:28" hidden="1" x14ac:dyDescent="0.25">
      <c r="A642" t="s">
        <v>55</v>
      </c>
      <c r="B642">
        <v>141364</v>
      </c>
      <c r="C642" t="s">
        <v>33</v>
      </c>
      <c r="D642" t="s">
        <v>348</v>
      </c>
      <c r="E642" t="s">
        <v>30</v>
      </c>
      <c r="F642">
        <v>5</v>
      </c>
      <c r="G642">
        <v>403</v>
      </c>
      <c r="H642">
        <v>365</v>
      </c>
      <c r="I642">
        <v>460</v>
      </c>
      <c r="J642">
        <v>404</v>
      </c>
      <c r="K642">
        <v>394</v>
      </c>
      <c r="L642" s="54">
        <f t="shared" si="58"/>
        <v>405.2</v>
      </c>
      <c r="M642">
        <v>1.4360999999999999</v>
      </c>
      <c r="N642">
        <v>1.4E-2</v>
      </c>
      <c r="O642">
        <v>10</v>
      </c>
      <c r="P642">
        <v>69.61</v>
      </c>
      <c r="Q642">
        <v>23</v>
      </c>
      <c r="R642" s="54">
        <f t="shared" si="59"/>
        <v>206.30656514868551</v>
      </c>
      <c r="S642" s="54">
        <f t="shared" si="60"/>
        <v>0.50914749543110938</v>
      </c>
      <c r="T642" s="54">
        <f t="shared" si="61"/>
        <v>3.0265217391304349</v>
      </c>
      <c r="Z642">
        <v>549</v>
      </c>
      <c r="AA642">
        <v>1320</v>
      </c>
      <c r="AB642">
        <v>0.41590909090909089</v>
      </c>
    </row>
    <row r="643" spans="1:28" hidden="1" x14ac:dyDescent="0.25">
      <c r="A643" t="s">
        <v>55</v>
      </c>
      <c r="B643">
        <v>141364</v>
      </c>
      <c r="C643" s="54" t="s">
        <v>33</v>
      </c>
      <c r="D643" t="s">
        <v>349</v>
      </c>
      <c r="E643" t="s">
        <v>29</v>
      </c>
      <c r="F643" s="154">
        <v>5</v>
      </c>
      <c r="G643">
        <v>414</v>
      </c>
      <c r="H643">
        <v>438</v>
      </c>
      <c r="I643">
        <v>433</v>
      </c>
      <c r="J643">
        <v>501</v>
      </c>
      <c r="K643">
        <v>433</v>
      </c>
      <c r="L643" s="54">
        <f t="shared" si="58"/>
        <v>443.8</v>
      </c>
      <c r="M643">
        <v>2.2603</v>
      </c>
      <c r="N643">
        <v>2.7300000000000001E-2</v>
      </c>
      <c r="O643">
        <v>10</v>
      </c>
      <c r="P643">
        <v>94.39</v>
      </c>
      <c r="Q643">
        <v>30</v>
      </c>
      <c r="R643" s="54">
        <f t="shared" si="59"/>
        <v>239.46392626337536</v>
      </c>
      <c r="S643" s="54">
        <f t="shared" si="60"/>
        <v>0.53957621961103053</v>
      </c>
      <c r="T643" s="54">
        <f t="shared" si="61"/>
        <v>3.1463333333333332</v>
      </c>
      <c r="U643">
        <v>1.1661999999999999</v>
      </c>
      <c r="V643">
        <v>0.96109999999999995</v>
      </c>
      <c r="W643">
        <v>0.78339999999999999</v>
      </c>
      <c r="X643" s="54">
        <f>U643/V643</f>
        <v>1.213401310997815</v>
      </c>
      <c r="Y643">
        <v>67.175441605213521</v>
      </c>
      <c r="Z643">
        <v>549</v>
      </c>
      <c r="AA643">
        <v>1320</v>
      </c>
      <c r="AB643">
        <v>0.41590909090909089</v>
      </c>
    </row>
    <row r="644" spans="1:28" hidden="1" x14ac:dyDescent="0.25">
      <c r="A644" t="s">
        <v>55</v>
      </c>
      <c r="B644">
        <v>141364</v>
      </c>
      <c r="C644" s="54" t="s">
        <v>33</v>
      </c>
      <c r="D644" t="s">
        <v>348</v>
      </c>
      <c r="E644" t="s">
        <v>30</v>
      </c>
      <c r="F644">
        <v>7</v>
      </c>
      <c r="G644">
        <v>415</v>
      </c>
      <c r="H644">
        <v>469</v>
      </c>
      <c r="I644">
        <v>513</v>
      </c>
      <c r="J644">
        <v>445</v>
      </c>
      <c r="K644">
        <v>409</v>
      </c>
      <c r="L644" s="54">
        <f t="shared" si="58"/>
        <v>450.2</v>
      </c>
      <c r="M644">
        <v>3.5493999999999999</v>
      </c>
      <c r="N644">
        <v>4.7899999999999998E-2</v>
      </c>
      <c r="O644">
        <v>10</v>
      </c>
      <c r="P644">
        <v>178.24</v>
      </c>
      <c r="Q644">
        <v>19</v>
      </c>
      <c r="R644" s="54">
        <f t="shared" si="59"/>
        <v>199.13599640933572</v>
      </c>
      <c r="S644" s="54">
        <f t="shared" si="60"/>
        <v>0.44232784631127436</v>
      </c>
      <c r="T644" s="54">
        <f t="shared" si="61"/>
        <v>9.3810526315789478</v>
      </c>
      <c r="Z644">
        <v>549</v>
      </c>
      <c r="AA644">
        <v>1320</v>
      </c>
      <c r="AB644">
        <v>0.41590909090909089</v>
      </c>
    </row>
    <row r="645" spans="1:28" hidden="1" x14ac:dyDescent="0.25">
      <c r="A645" t="s">
        <v>55</v>
      </c>
      <c r="B645">
        <v>141364</v>
      </c>
      <c r="C645" s="54" t="s">
        <v>33</v>
      </c>
      <c r="D645" t="s">
        <v>349</v>
      </c>
      <c r="E645" t="s">
        <v>29</v>
      </c>
      <c r="F645" s="154">
        <v>7</v>
      </c>
      <c r="G645">
        <v>392</v>
      </c>
      <c r="H645">
        <v>471</v>
      </c>
      <c r="I645">
        <v>404</v>
      </c>
      <c r="J645">
        <v>405</v>
      </c>
      <c r="K645">
        <v>424</v>
      </c>
      <c r="L645" s="54">
        <f t="shared" si="58"/>
        <v>419.2</v>
      </c>
      <c r="M645">
        <v>3.4901</v>
      </c>
      <c r="N645">
        <v>5.0900000000000001E-2</v>
      </c>
      <c r="O645">
        <v>10</v>
      </c>
      <c r="P645">
        <v>137.87</v>
      </c>
      <c r="Q645">
        <v>26</v>
      </c>
      <c r="R645" s="54">
        <f t="shared" si="59"/>
        <v>253.14426633785448</v>
      </c>
      <c r="S645" s="54">
        <f t="shared" si="60"/>
        <v>0.60387468114946208</v>
      </c>
      <c r="T645" s="54">
        <f t="shared" si="61"/>
        <v>5.3026923076923076</v>
      </c>
      <c r="U645">
        <v>4.2179000000000002</v>
      </c>
      <c r="V645">
        <v>3.67</v>
      </c>
      <c r="W645">
        <v>2.6983000000000001</v>
      </c>
      <c r="X645" s="54">
        <f>U645/V645</f>
        <v>1.1492915531335151</v>
      </c>
      <c r="Y645">
        <v>63.972592996514855</v>
      </c>
      <c r="Z645">
        <v>549</v>
      </c>
      <c r="AA645">
        <v>1320</v>
      </c>
      <c r="AB645">
        <v>0.41590909090909089</v>
      </c>
    </row>
    <row r="646" spans="1:28" hidden="1" x14ac:dyDescent="0.25">
      <c r="A646" t="s">
        <v>55</v>
      </c>
      <c r="B646">
        <v>141372</v>
      </c>
      <c r="C646" s="54" t="s">
        <v>33</v>
      </c>
      <c r="D646" t="s">
        <v>348</v>
      </c>
      <c r="E646" t="s">
        <v>30</v>
      </c>
      <c r="F646">
        <v>1</v>
      </c>
      <c r="G646">
        <v>326</v>
      </c>
      <c r="H646">
        <v>315</v>
      </c>
      <c r="I646">
        <v>328</v>
      </c>
      <c r="J646">
        <v>395</v>
      </c>
      <c r="K646">
        <v>342</v>
      </c>
      <c r="L646" s="54">
        <f t="shared" si="58"/>
        <v>341.2</v>
      </c>
      <c r="M646">
        <v>3.1568000000000001</v>
      </c>
      <c r="N646">
        <v>3.1199999999999999E-2</v>
      </c>
      <c r="O646">
        <v>10</v>
      </c>
      <c r="P646">
        <v>174.58</v>
      </c>
      <c r="Q646">
        <v>30</v>
      </c>
      <c r="R646" s="54">
        <f t="shared" si="59"/>
        <v>180.82254553786228</v>
      </c>
      <c r="S646" s="54">
        <f t="shared" si="60"/>
        <v>0.529960567227029</v>
      </c>
      <c r="T646" s="54">
        <f t="shared" si="61"/>
        <v>5.8193333333333337</v>
      </c>
      <c r="Z646">
        <v>541</v>
      </c>
      <c r="AA646">
        <v>1334</v>
      </c>
      <c r="AB646">
        <v>0.40554722638680657</v>
      </c>
    </row>
    <row r="647" spans="1:28" hidden="1" x14ac:dyDescent="0.25">
      <c r="A647" t="s">
        <v>55</v>
      </c>
      <c r="B647">
        <v>141372</v>
      </c>
      <c r="C647" t="s">
        <v>33</v>
      </c>
      <c r="D647" t="s">
        <v>349</v>
      </c>
      <c r="E647" t="s">
        <v>29</v>
      </c>
      <c r="F647" s="154">
        <v>1</v>
      </c>
      <c r="G647">
        <v>431</v>
      </c>
      <c r="H647">
        <v>355</v>
      </c>
      <c r="I647">
        <v>411</v>
      </c>
      <c r="J647">
        <v>382</v>
      </c>
      <c r="K647">
        <v>375</v>
      </c>
      <c r="L647" s="54">
        <f t="shared" si="58"/>
        <v>390.8</v>
      </c>
      <c r="M647">
        <v>3.9634</v>
      </c>
      <c r="N647">
        <v>4.3200000000000002E-2</v>
      </c>
      <c r="O647">
        <v>10</v>
      </c>
      <c r="P647">
        <v>189.78</v>
      </c>
      <c r="Q647">
        <v>22</v>
      </c>
      <c r="R647" s="54">
        <f t="shared" si="59"/>
        <v>208.84181684055221</v>
      </c>
      <c r="S647" s="54">
        <f t="shared" si="60"/>
        <v>0.53439564186425847</v>
      </c>
      <c r="T647" s="54">
        <f t="shared" si="61"/>
        <v>8.6263636363636369</v>
      </c>
      <c r="U647">
        <v>2.02</v>
      </c>
      <c r="V647">
        <v>1.7249000000000001</v>
      </c>
      <c r="W647">
        <v>1.1677999999999999</v>
      </c>
      <c r="X647" s="54">
        <f>U647/V647</f>
        <v>1.1710823815873384</v>
      </c>
      <c r="Y647">
        <v>57.811881188118811</v>
      </c>
      <c r="Z647">
        <v>541</v>
      </c>
      <c r="AA647">
        <v>1334</v>
      </c>
      <c r="AB647">
        <v>0.40554722638680657</v>
      </c>
    </row>
    <row r="648" spans="1:28" hidden="1" x14ac:dyDescent="0.25">
      <c r="A648" t="s">
        <v>55</v>
      </c>
      <c r="B648">
        <v>141372</v>
      </c>
      <c r="C648" t="s">
        <v>33</v>
      </c>
      <c r="D648" t="s">
        <v>348</v>
      </c>
      <c r="E648" t="s">
        <v>30</v>
      </c>
      <c r="F648">
        <v>2</v>
      </c>
      <c r="G648">
        <v>400</v>
      </c>
      <c r="H648">
        <v>390</v>
      </c>
      <c r="I648">
        <v>397</v>
      </c>
      <c r="J648">
        <v>414</v>
      </c>
      <c r="K648">
        <v>393</v>
      </c>
      <c r="L648" s="54">
        <f t="shared" si="58"/>
        <v>398.8</v>
      </c>
      <c r="M648">
        <v>0.73209999999999997</v>
      </c>
      <c r="N648">
        <v>2.5000000000000001E-2</v>
      </c>
      <c r="O648">
        <v>10</v>
      </c>
      <c r="P648">
        <v>38.049999999999997</v>
      </c>
      <c r="Q648">
        <v>9</v>
      </c>
      <c r="R648" s="54">
        <f t="shared" si="59"/>
        <v>192.40473061760841</v>
      </c>
      <c r="S648" s="54">
        <f t="shared" si="60"/>
        <v>0.48245920415649046</v>
      </c>
      <c r="T648" s="54">
        <f t="shared" si="61"/>
        <v>4.2277777777777779</v>
      </c>
      <c r="Z648">
        <v>541</v>
      </c>
      <c r="AA648">
        <v>1334</v>
      </c>
      <c r="AB648">
        <v>0.40554722638680657</v>
      </c>
    </row>
    <row r="649" spans="1:28" hidden="1" x14ac:dyDescent="0.25">
      <c r="A649" t="s">
        <v>55</v>
      </c>
      <c r="B649">
        <v>141372</v>
      </c>
      <c r="C649" t="s">
        <v>33</v>
      </c>
      <c r="D649" t="s">
        <v>349</v>
      </c>
      <c r="E649" t="s">
        <v>29</v>
      </c>
      <c r="F649" s="154">
        <v>2</v>
      </c>
      <c r="G649">
        <v>374</v>
      </c>
      <c r="H649">
        <v>385</v>
      </c>
      <c r="I649">
        <v>408</v>
      </c>
      <c r="J649">
        <v>386</v>
      </c>
      <c r="K649">
        <v>379</v>
      </c>
      <c r="L649" s="54">
        <f t="shared" si="58"/>
        <v>386.4</v>
      </c>
      <c r="M649">
        <v>4.1692</v>
      </c>
      <c r="N649">
        <v>4.5199999999999997E-2</v>
      </c>
      <c r="O649">
        <v>10</v>
      </c>
      <c r="P649">
        <v>201.56</v>
      </c>
      <c r="Q649">
        <v>34</v>
      </c>
      <c r="R649" s="54">
        <f t="shared" si="59"/>
        <v>206.84659654693391</v>
      </c>
      <c r="S649" s="54">
        <f t="shared" si="60"/>
        <v>0.53531727884817271</v>
      </c>
      <c r="T649" s="54">
        <f t="shared" si="61"/>
        <v>5.9282352941176475</v>
      </c>
      <c r="U649">
        <v>3.1688000000000001</v>
      </c>
      <c r="V649">
        <v>2.6757</v>
      </c>
      <c r="W649">
        <v>1.9359999999999999</v>
      </c>
      <c r="X649" s="54">
        <f>U649/V649</f>
        <v>1.1842882236424113</v>
      </c>
      <c r="Y649">
        <v>61.095682908356473</v>
      </c>
      <c r="Z649">
        <v>541</v>
      </c>
      <c r="AA649">
        <v>1334</v>
      </c>
      <c r="AB649">
        <v>0.40554722638680657</v>
      </c>
    </row>
    <row r="650" spans="1:28" hidden="1" x14ac:dyDescent="0.25">
      <c r="A650" t="s">
        <v>55</v>
      </c>
      <c r="B650">
        <v>141372</v>
      </c>
      <c r="C650" t="s">
        <v>33</v>
      </c>
      <c r="D650" t="s">
        <v>348</v>
      </c>
      <c r="E650" t="s">
        <v>30</v>
      </c>
      <c r="F650">
        <v>3</v>
      </c>
      <c r="G650">
        <v>500</v>
      </c>
      <c r="H650">
        <v>471</v>
      </c>
      <c r="I650">
        <v>493</v>
      </c>
      <c r="J650">
        <v>422</v>
      </c>
      <c r="K650">
        <v>430</v>
      </c>
      <c r="L650" s="54">
        <f t="shared" si="58"/>
        <v>463.2</v>
      </c>
      <c r="M650">
        <v>3.5072000000000001</v>
      </c>
      <c r="N650">
        <v>3.2399999999999998E-2</v>
      </c>
      <c r="O650">
        <v>10</v>
      </c>
      <c r="P650">
        <v>160.66999999999999</v>
      </c>
      <c r="Q650">
        <v>30</v>
      </c>
      <c r="R650" s="54">
        <f t="shared" si="59"/>
        <v>218.28592767784903</v>
      </c>
      <c r="S650" s="54">
        <f t="shared" si="60"/>
        <v>0.47125632054803335</v>
      </c>
      <c r="T650" s="54">
        <f t="shared" si="61"/>
        <v>5.3556666666666661</v>
      </c>
      <c r="Z650">
        <v>541</v>
      </c>
      <c r="AA650">
        <v>1334</v>
      </c>
      <c r="AB650">
        <v>0.40554722638680657</v>
      </c>
    </row>
    <row r="651" spans="1:28" hidden="1" x14ac:dyDescent="0.25">
      <c r="A651" t="s">
        <v>55</v>
      </c>
      <c r="B651">
        <v>141372</v>
      </c>
      <c r="C651" t="s">
        <v>33</v>
      </c>
      <c r="D651" t="s">
        <v>349</v>
      </c>
      <c r="E651" t="s">
        <v>29</v>
      </c>
      <c r="F651" s="154">
        <v>3</v>
      </c>
      <c r="G651">
        <v>423</v>
      </c>
      <c r="H651">
        <v>456</v>
      </c>
      <c r="I651">
        <v>448</v>
      </c>
      <c r="J651">
        <v>504</v>
      </c>
      <c r="K651">
        <v>431</v>
      </c>
      <c r="L651" s="54">
        <f t="shared" si="58"/>
        <v>452.4</v>
      </c>
      <c r="M651">
        <v>3.9136000000000002</v>
      </c>
      <c r="N651">
        <v>4.65E-2</v>
      </c>
      <c r="O651">
        <v>10</v>
      </c>
      <c r="P651">
        <v>151.72999999999999</v>
      </c>
      <c r="Q651">
        <v>30</v>
      </c>
      <c r="R651" s="54">
        <f t="shared" si="59"/>
        <v>257.93185263296647</v>
      </c>
      <c r="S651" s="54">
        <f t="shared" si="60"/>
        <v>0.57014114198268451</v>
      </c>
      <c r="T651" s="54">
        <f t="shared" si="61"/>
        <v>5.0576666666666661</v>
      </c>
      <c r="U651">
        <v>5.4984000000000002</v>
      </c>
      <c r="V651">
        <v>4.5437000000000003</v>
      </c>
      <c r="W651">
        <v>3.3839000000000001</v>
      </c>
      <c r="X651" s="54">
        <f>U651/V651</f>
        <v>1.21011510443031</v>
      </c>
      <c r="Y651">
        <v>61.543358067801549</v>
      </c>
      <c r="Z651">
        <v>541</v>
      </c>
      <c r="AA651">
        <v>1334</v>
      </c>
      <c r="AB651">
        <v>0.40554722638680657</v>
      </c>
    </row>
    <row r="652" spans="1:28" hidden="1" x14ac:dyDescent="0.25">
      <c r="A652" t="s">
        <v>55</v>
      </c>
      <c r="B652">
        <v>141372</v>
      </c>
      <c r="C652" t="s">
        <v>33</v>
      </c>
      <c r="D652" t="s">
        <v>348</v>
      </c>
      <c r="E652" t="s">
        <v>30</v>
      </c>
      <c r="F652">
        <v>4</v>
      </c>
      <c r="G652">
        <v>424</v>
      </c>
      <c r="H652">
        <v>376</v>
      </c>
      <c r="I652">
        <v>426</v>
      </c>
      <c r="J652">
        <v>425</v>
      </c>
      <c r="K652">
        <v>468</v>
      </c>
      <c r="L652" s="54">
        <f t="shared" si="58"/>
        <v>423.8</v>
      </c>
      <c r="M652">
        <v>3.0590000000000002</v>
      </c>
      <c r="N652">
        <v>2.1399999999999999E-2</v>
      </c>
      <c r="O652">
        <v>10</v>
      </c>
      <c r="P652">
        <v>165.1</v>
      </c>
      <c r="Q652">
        <v>30</v>
      </c>
      <c r="R652" s="54">
        <f t="shared" si="59"/>
        <v>185.2816474863719</v>
      </c>
      <c r="S652" s="54">
        <f t="shared" si="60"/>
        <v>0.4371912399395278</v>
      </c>
      <c r="T652" s="54">
        <f t="shared" si="61"/>
        <v>5.503333333333333</v>
      </c>
      <c r="Z652">
        <v>541</v>
      </c>
      <c r="AA652">
        <v>1334</v>
      </c>
      <c r="AB652">
        <v>0.40554722638680657</v>
      </c>
    </row>
    <row r="653" spans="1:28" hidden="1" x14ac:dyDescent="0.25">
      <c r="A653" t="s">
        <v>55</v>
      </c>
      <c r="B653">
        <v>141372</v>
      </c>
      <c r="C653" t="s">
        <v>33</v>
      </c>
      <c r="D653" t="s">
        <v>349</v>
      </c>
      <c r="E653" t="s">
        <v>29</v>
      </c>
      <c r="F653" s="154">
        <v>4</v>
      </c>
      <c r="G653">
        <v>319</v>
      </c>
      <c r="H653">
        <v>373</v>
      </c>
      <c r="I653">
        <v>401</v>
      </c>
      <c r="J653">
        <v>457</v>
      </c>
      <c r="K653">
        <v>360</v>
      </c>
      <c r="L653" s="54">
        <f t="shared" si="58"/>
        <v>382</v>
      </c>
      <c r="M653">
        <v>3.1162000000000001</v>
      </c>
      <c r="N653">
        <v>2.6200000000000001E-2</v>
      </c>
      <c r="O653">
        <v>10</v>
      </c>
      <c r="P653">
        <v>145.43</v>
      </c>
      <c r="Q653">
        <v>30</v>
      </c>
      <c r="R653" s="54">
        <f t="shared" si="59"/>
        <v>214.27490889087534</v>
      </c>
      <c r="S653" s="54">
        <f t="shared" si="60"/>
        <v>0.56092908086616577</v>
      </c>
      <c r="T653" s="54">
        <f t="shared" si="61"/>
        <v>4.847666666666667</v>
      </c>
      <c r="U653">
        <v>1.7665999999999999</v>
      </c>
      <c r="V653">
        <v>1.4811000000000001</v>
      </c>
      <c r="W653">
        <v>0.94410000000000005</v>
      </c>
      <c r="X653" s="54">
        <f>U653/V653</f>
        <v>1.1927621362500842</v>
      </c>
      <c r="Y653">
        <v>53.441639307143674</v>
      </c>
      <c r="Z653">
        <v>541</v>
      </c>
      <c r="AA653">
        <v>1334</v>
      </c>
      <c r="AB653">
        <v>0.40554722638680657</v>
      </c>
    </row>
    <row r="654" spans="1:28" hidden="1" x14ac:dyDescent="0.25">
      <c r="A654" t="s">
        <v>55</v>
      </c>
      <c r="B654">
        <v>141372</v>
      </c>
      <c r="C654" t="s">
        <v>33</v>
      </c>
      <c r="D654" t="s">
        <v>348</v>
      </c>
      <c r="E654" t="s">
        <v>30</v>
      </c>
      <c r="F654">
        <v>5</v>
      </c>
      <c r="G654">
        <v>427</v>
      </c>
      <c r="H654">
        <v>394</v>
      </c>
      <c r="I654">
        <v>393</v>
      </c>
      <c r="J654">
        <v>366</v>
      </c>
      <c r="K654">
        <v>439</v>
      </c>
      <c r="L654" s="54">
        <f t="shared" si="58"/>
        <v>403.8</v>
      </c>
      <c r="M654">
        <v>3.1177999999999999</v>
      </c>
      <c r="N654">
        <v>1.4200000000000001E-2</v>
      </c>
      <c r="O654">
        <v>10</v>
      </c>
      <c r="P654">
        <v>197.8</v>
      </c>
      <c r="Q654">
        <v>30</v>
      </c>
      <c r="R654" s="54">
        <f t="shared" si="59"/>
        <v>157.62386248736095</v>
      </c>
      <c r="S654" s="54">
        <f t="shared" si="60"/>
        <v>0.39035131869083939</v>
      </c>
      <c r="T654" s="54">
        <f t="shared" si="61"/>
        <v>6.5933333333333337</v>
      </c>
      <c r="Z654">
        <v>541</v>
      </c>
      <c r="AA654">
        <v>1334</v>
      </c>
      <c r="AB654">
        <v>0.40554722638680657</v>
      </c>
    </row>
    <row r="655" spans="1:28" hidden="1" x14ac:dyDescent="0.25">
      <c r="A655" t="s">
        <v>55</v>
      </c>
      <c r="B655">
        <v>141372</v>
      </c>
      <c r="C655" t="s">
        <v>33</v>
      </c>
      <c r="D655" t="s">
        <v>349</v>
      </c>
      <c r="E655" t="s">
        <v>29</v>
      </c>
      <c r="F655" s="154">
        <v>5</v>
      </c>
      <c r="G655">
        <v>431</v>
      </c>
      <c r="H655">
        <v>490</v>
      </c>
      <c r="I655">
        <v>442</v>
      </c>
      <c r="J655">
        <v>389</v>
      </c>
      <c r="K655">
        <v>470</v>
      </c>
      <c r="L655" s="54">
        <f t="shared" si="58"/>
        <v>444.4</v>
      </c>
      <c r="M655">
        <v>3.5068000000000001</v>
      </c>
      <c r="N655">
        <v>1.54E-2</v>
      </c>
      <c r="O655">
        <v>10</v>
      </c>
      <c r="P655">
        <v>178.31</v>
      </c>
      <c r="Q655">
        <v>27</v>
      </c>
      <c r="R655" s="54">
        <f t="shared" si="59"/>
        <v>196.66872301048735</v>
      </c>
      <c r="S655" s="54">
        <f t="shared" si="60"/>
        <v>0.44254888166176276</v>
      </c>
      <c r="T655" s="54">
        <f t="shared" si="61"/>
        <v>6.6040740740740738</v>
      </c>
      <c r="U655">
        <v>3.0146000000000002</v>
      </c>
      <c r="V655">
        <v>2.5529000000000002</v>
      </c>
      <c r="W655">
        <v>1.607</v>
      </c>
      <c r="X655" s="54">
        <f>U655/V655</f>
        <v>1.1808531474009949</v>
      </c>
      <c r="Y655">
        <v>53.307238107875008</v>
      </c>
      <c r="Z655">
        <v>541</v>
      </c>
      <c r="AA655">
        <v>1334</v>
      </c>
      <c r="AB655">
        <v>0.40554722638680657</v>
      </c>
    </row>
    <row r="656" spans="1:28" hidden="1" x14ac:dyDescent="0.25">
      <c r="A656" t="s">
        <v>69</v>
      </c>
      <c r="B656">
        <v>272850</v>
      </c>
      <c r="C656" t="s">
        <v>33</v>
      </c>
      <c r="D656" t="s">
        <v>336</v>
      </c>
      <c r="F656">
        <v>1</v>
      </c>
      <c r="G656">
        <v>263</v>
      </c>
      <c r="H656">
        <v>261</v>
      </c>
      <c r="I656">
        <v>249</v>
      </c>
      <c r="J656">
        <v>289</v>
      </c>
      <c r="K656">
        <v>295</v>
      </c>
      <c r="L656" s="54">
        <f t="shared" si="58"/>
        <v>271.39999999999998</v>
      </c>
      <c r="M656">
        <v>1.3488</v>
      </c>
      <c r="N656">
        <v>1.6899999999999998E-2</v>
      </c>
      <c r="O656">
        <v>10</v>
      </c>
      <c r="P656">
        <v>88.07</v>
      </c>
      <c r="Q656">
        <v>21</v>
      </c>
      <c r="R656" s="54">
        <f t="shared" si="59"/>
        <v>153.15090269104124</v>
      </c>
      <c r="S656" s="54">
        <f t="shared" si="60"/>
        <v>0.5642995677636008</v>
      </c>
      <c r="T656" s="54">
        <f t="shared" si="61"/>
        <v>4.1938095238095237</v>
      </c>
      <c r="U656">
        <v>1.726</v>
      </c>
      <c r="V656">
        <v>1.5822000000000001</v>
      </c>
      <c r="W656">
        <v>1.0114000000000001</v>
      </c>
      <c r="X656" s="54">
        <f>U656/V656</f>
        <v>1.0908861079509544</v>
      </c>
      <c r="Y656">
        <v>58.597914252607183</v>
      </c>
      <c r="Z656">
        <v>1582</v>
      </c>
      <c r="AA656">
        <v>978</v>
      </c>
      <c r="AB656">
        <v>1.6175869120654396</v>
      </c>
    </row>
    <row r="657" spans="1:28" hidden="1" x14ac:dyDescent="0.25">
      <c r="A657" t="s">
        <v>69</v>
      </c>
      <c r="B657">
        <v>272850</v>
      </c>
      <c r="C657" t="s">
        <v>33</v>
      </c>
      <c r="D657" t="s">
        <v>348</v>
      </c>
      <c r="E657" t="s">
        <v>30</v>
      </c>
      <c r="F657">
        <v>1</v>
      </c>
      <c r="G657">
        <v>406</v>
      </c>
      <c r="H657">
        <v>354</v>
      </c>
      <c r="I657">
        <v>422</v>
      </c>
      <c r="J657">
        <v>437</v>
      </c>
      <c r="K657">
        <v>389</v>
      </c>
      <c r="L657" s="54">
        <f t="shared" si="58"/>
        <v>401.6</v>
      </c>
      <c r="M657">
        <v>2.3469000000000002</v>
      </c>
      <c r="N657">
        <v>2.9000000000000001E-2</v>
      </c>
      <c r="O657">
        <v>10</v>
      </c>
      <c r="P657">
        <v>135.41999999999999</v>
      </c>
      <c r="Q657">
        <v>25</v>
      </c>
      <c r="R657" s="54">
        <f t="shared" si="59"/>
        <v>173.3052724856004</v>
      </c>
      <c r="S657" s="54">
        <f t="shared" si="60"/>
        <v>0.43153703308167429</v>
      </c>
      <c r="T657" s="54">
        <f t="shared" si="61"/>
        <v>5.4167999999999994</v>
      </c>
      <c r="Z657">
        <v>1582</v>
      </c>
      <c r="AA657">
        <v>978</v>
      </c>
      <c r="AB657">
        <v>1.6175869120654396</v>
      </c>
    </row>
    <row r="658" spans="1:28" hidden="1" x14ac:dyDescent="0.25">
      <c r="A658" t="s">
        <v>69</v>
      </c>
      <c r="B658">
        <v>272850</v>
      </c>
      <c r="C658" t="s">
        <v>33</v>
      </c>
      <c r="D658" t="s">
        <v>349</v>
      </c>
      <c r="E658" t="s">
        <v>29</v>
      </c>
      <c r="F658" s="154">
        <v>1</v>
      </c>
      <c r="G658">
        <v>373</v>
      </c>
      <c r="H658">
        <v>388</v>
      </c>
      <c r="L658" s="54">
        <f t="shared" si="58"/>
        <v>380.5</v>
      </c>
      <c r="M658">
        <v>0.99450000000000005</v>
      </c>
      <c r="N658">
        <v>2.6599999999999999E-2</v>
      </c>
      <c r="O658">
        <v>10</v>
      </c>
      <c r="P658">
        <v>57.07</v>
      </c>
      <c r="Q658">
        <v>12</v>
      </c>
      <c r="R658" s="54">
        <f t="shared" si="59"/>
        <v>174.25968109339408</v>
      </c>
      <c r="S658" s="54">
        <f t="shared" si="60"/>
        <v>0.45797550878684384</v>
      </c>
      <c r="T658" s="54">
        <f t="shared" si="61"/>
        <v>4.7558333333333334</v>
      </c>
      <c r="U658">
        <v>4.8150000000000004</v>
      </c>
      <c r="V658">
        <v>4.0404</v>
      </c>
      <c r="W658">
        <v>2.5874999999999999</v>
      </c>
      <c r="X658" s="54">
        <f>U658/V658</f>
        <v>1.1917136917136919</v>
      </c>
      <c r="Y658">
        <v>53.738317757009334</v>
      </c>
      <c r="Z658">
        <v>1582</v>
      </c>
      <c r="AA658">
        <v>978</v>
      </c>
      <c r="AB658">
        <v>1.6175869120654396</v>
      </c>
    </row>
    <row r="659" spans="1:28" hidden="1" x14ac:dyDescent="0.25">
      <c r="A659" t="s">
        <v>69</v>
      </c>
      <c r="B659">
        <v>272850</v>
      </c>
      <c r="C659" t="s">
        <v>33</v>
      </c>
      <c r="D659" t="s">
        <v>336</v>
      </c>
      <c r="F659">
        <v>2</v>
      </c>
      <c r="G659">
        <v>324</v>
      </c>
      <c r="H659">
        <v>305</v>
      </c>
      <c r="I659">
        <v>296</v>
      </c>
      <c r="J659">
        <v>294</v>
      </c>
      <c r="K659">
        <v>354</v>
      </c>
      <c r="L659" s="54">
        <f t="shared" si="58"/>
        <v>314.60000000000002</v>
      </c>
      <c r="M659">
        <v>1.9588000000000001</v>
      </c>
      <c r="N659">
        <v>2.2599999999999999E-2</v>
      </c>
      <c r="O659">
        <v>10</v>
      </c>
      <c r="P659">
        <v>113.95</v>
      </c>
      <c r="Q659">
        <v>28</v>
      </c>
      <c r="R659" s="54">
        <f t="shared" si="59"/>
        <v>171.89995612110576</v>
      </c>
      <c r="S659" s="54">
        <f t="shared" si="60"/>
        <v>0.54640799784203986</v>
      </c>
      <c r="T659" s="54">
        <f t="shared" si="61"/>
        <v>4.0696428571428571</v>
      </c>
      <c r="U659">
        <v>2.1002000000000001</v>
      </c>
      <c r="V659">
        <v>1.845</v>
      </c>
      <c r="W659">
        <v>1.2802</v>
      </c>
      <c r="X659" s="54">
        <f>U659/V659</f>
        <v>1.138319783197832</v>
      </c>
      <c r="Y659">
        <v>60.956099419102941</v>
      </c>
      <c r="Z659">
        <v>1582</v>
      </c>
      <c r="AA659">
        <v>978</v>
      </c>
      <c r="AB659">
        <v>1.6175869120654396</v>
      </c>
    </row>
    <row r="660" spans="1:28" hidden="1" x14ac:dyDescent="0.25">
      <c r="A660" t="s">
        <v>69</v>
      </c>
      <c r="B660">
        <v>272850</v>
      </c>
      <c r="C660" t="s">
        <v>33</v>
      </c>
      <c r="D660" t="s">
        <v>348</v>
      </c>
      <c r="E660" t="s">
        <v>30</v>
      </c>
      <c r="F660">
        <v>2</v>
      </c>
      <c r="G660">
        <v>410</v>
      </c>
      <c r="H660">
        <v>392</v>
      </c>
      <c r="I660">
        <v>372</v>
      </c>
      <c r="J660">
        <v>393</v>
      </c>
      <c r="K660">
        <v>386</v>
      </c>
      <c r="L660" s="54">
        <f t="shared" si="58"/>
        <v>390.6</v>
      </c>
      <c r="M660">
        <v>2.1286999999999998</v>
      </c>
      <c r="N660">
        <v>2.8500000000000001E-2</v>
      </c>
      <c r="O660">
        <v>10</v>
      </c>
      <c r="P660">
        <v>118.85</v>
      </c>
      <c r="Q660">
        <v>24</v>
      </c>
      <c r="R660" s="54">
        <f t="shared" si="59"/>
        <v>179.10811947833403</v>
      </c>
      <c r="S660" s="54">
        <f t="shared" si="60"/>
        <v>0.45854613281703538</v>
      </c>
      <c r="T660" s="54">
        <f t="shared" si="61"/>
        <v>4.9520833333333334</v>
      </c>
      <c r="Z660">
        <v>1582</v>
      </c>
      <c r="AA660">
        <v>978</v>
      </c>
      <c r="AB660">
        <v>1.6175869120654396</v>
      </c>
    </row>
    <row r="661" spans="1:28" hidden="1" x14ac:dyDescent="0.25">
      <c r="A661" t="s">
        <v>69</v>
      </c>
      <c r="B661">
        <v>272850</v>
      </c>
      <c r="C661" t="s">
        <v>33</v>
      </c>
      <c r="D661" t="s">
        <v>349</v>
      </c>
      <c r="E661" t="s">
        <v>29</v>
      </c>
      <c r="F661" s="154">
        <v>2</v>
      </c>
      <c r="G661">
        <v>384</v>
      </c>
      <c r="H661">
        <v>365</v>
      </c>
      <c r="I661">
        <v>362</v>
      </c>
      <c r="J661">
        <v>390</v>
      </c>
      <c r="K661">
        <v>318</v>
      </c>
      <c r="L661" s="54">
        <f t="shared" si="58"/>
        <v>363.8</v>
      </c>
      <c r="M661">
        <v>1.2005999999999999</v>
      </c>
      <c r="N661">
        <v>2.3800000000000002E-2</v>
      </c>
      <c r="O661">
        <v>10</v>
      </c>
      <c r="P661">
        <v>68.28</v>
      </c>
      <c r="Q661">
        <v>17</v>
      </c>
      <c r="R661" s="54">
        <f t="shared" si="59"/>
        <v>175.83479789103689</v>
      </c>
      <c r="S661" s="54">
        <f t="shared" si="60"/>
        <v>0.48332819651192105</v>
      </c>
      <c r="T661" s="54">
        <f t="shared" si="61"/>
        <v>4.0164705882352942</v>
      </c>
      <c r="U661">
        <v>4.0511999999999997</v>
      </c>
      <c r="V661">
        <v>3.5573000000000001</v>
      </c>
      <c r="W661">
        <v>2.2498</v>
      </c>
      <c r="X661" s="54">
        <f>U661/V661</f>
        <v>1.1388412560087706</v>
      </c>
      <c r="Y661">
        <v>55.534162717219594</v>
      </c>
      <c r="Z661">
        <v>1582</v>
      </c>
      <c r="AA661">
        <v>978</v>
      </c>
      <c r="AB661">
        <v>1.6175869120654396</v>
      </c>
    </row>
    <row r="662" spans="1:28" hidden="1" x14ac:dyDescent="0.25">
      <c r="A662" t="s">
        <v>69</v>
      </c>
      <c r="B662">
        <v>272850</v>
      </c>
      <c r="C662" t="s">
        <v>33</v>
      </c>
      <c r="D662" t="s">
        <v>336</v>
      </c>
      <c r="F662">
        <v>3</v>
      </c>
      <c r="G662">
        <v>308</v>
      </c>
      <c r="H662">
        <v>297</v>
      </c>
      <c r="I662">
        <v>303</v>
      </c>
      <c r="J662">
        <v>328</v>
      </c>
      <c r="K662">
        <v>287</v>
      </c>
      <c r="L662" s="54">
        <f t="shared" si="58"/>
        <v>304.60000000000002</v>
      </c>
      <c r="M662">
        <v>1.5731999999999999</v>
      </c>
      <c r="N662">
        <v>2.23E-2</v>
      </c>
      <c r="O662">
        <v>10</v>
      </c>
      <c r="P662">
        <v>96.79</v>
      </c>
      <c r="Q662">
        <v>14</v>
      </c>
      <c r="R662" s="54">
        <f t="shared" si="59"/>
        <v>162.53745221613804</v>
      </c>
      <c r="S662" s="54">
        <f t="shared" si="60"/>
        <v>0.53360949512848987</v>
      </c>
      <c r="T662" s="54">
        <f t="shared" si="61"/>
        <v>6.9135714285714291</v>
      </c>
      <c r="U662">
        <v>1.9479</v>
      </c>
      <c r="V662">
        <v>1.7192000000000001</v>
      </c>
      <c r="W662">
        <v>1.0602</v>
      </c>
      <c r="X662" s="54">
        <f>U662/V662</f>
        <v>1.1330269892973475</v>
      </c>
      <c r="Y662">
        <v>54.427845371939007</v>
      </c>
      <c r="Z662">
        <v>1582</v>
      </c>
      <c r="AA662">
        <v>978</v>
      </c>
      <c r="AB662">
        <v>1.6175869120654396</v>
      </c>
    </row>
    <row r="663" spans="1:28" hidden="1" x14ac:dyDescent="0.25">
      <c r="A663" t="s">
        <v>69</v>
      </c>
      <c r="B663">
        <v>272850</v>
      </c>
      <c r="C663" t="s">
        <v>33</v>
      </c>
      <c r="D663" t="s">
        <v>348</v>
      </c>
      <c r="E663" t="s">
        <v>30</v>
      </c>
      <c r="F663">
        <v>3</v>
      </c>
      <c r="G663">
        <v>403</v>
      </c>
      <c r="H663">
        <v>411</v>
      </c>
      <c r="I663">
        <v>443</v>
      </c>
      <c r="J663">
        <v>321</v>
      </c>
      <c r="K663">
        <v>458</v>
      </c>
      <c r="L663" s="54">
        <f t="shared" si="58"/>
        <v>407.2</v>
      </c>
      <c r="M663">
        <v>2.4150999999999998</v>
      </c>
      <c r="N663">
        <v>2.6599999999999999E-2</v>
      </c>
      <c r="O663">
        <v>10</v>
      </c>
      <c r="P663">
        <v>142.6</v>
      </c>
      <c r="Q663">
        <v>26</v>
      </c>
      <c r="R663" s="54">
        <f t="shared" si="59"/>
        <v>169.36185133239829</v>
      </c>
      <c r="S663" s="54">
        <f t="shared" si="60"/>
        <v>0.41591810248624334</v>
      </c>
      <c r="T663" s="54">
        <f t="shared" si="61"/>
        <v>5.4846153846153847</v>
      </c>
      <c r="Z663">
        <v>1582</v>
      </c>
      <c r="AA663">
        <v>978</v>
      </c>
      <c r="AB663">
        <v>1.6175869120654396</v>
      </c>
    </row>
    <row r="664" spans="1:28" hidden="1" x14ac:dyDescent="0.25">
      <c r="A664" t="s">
        <v>69</v>
      </c>
      <c r="B664">
        <v>272850</v>
      </c>
      <c r="C664" t="s">
        <v>33</v>
      </c>
      <c r="D664" t="s">
        <v>349</v>
      </c>
      <c r="E664" t="s">
        <v>29</v>
      </c>
      <c r="F664" s="154">
        <v>3</v>
      </c>
      <c r="G664">
        <v>351</v>
      </c>
      <c r="H664">
        <v>398</v>
      </c>
      <c r="I664">
        <v>399</v>
      </c>
      <c r="J664">
        <v>506</v>
      </c>
      <c r="K664">
        <v>334</v>
      </c>
      <c r="L664" s="54">
        <f t="shared" si="58"/>
        <v>397.6</v>
      </c>
      <c r="M664">
        <v>2.0903999999999998</v>
      </c>
      <c r="N664">
        <v>3.2500000000000001E-2</v>
      </c>
      <c r="O664">
        <v>10</v>
      </c>
      <c r="P664">
        <v>112.85</v>
      </c>
      <c r="Q664">
        <v>23</v>
      </c>
      <c r="R664" s="54">
        <f t="shared" si="59"/>
        <v>185.23704031900752</v>
      </c>
      <c r="S664" s="54">
        <f t="shared" si="60"/>
        <v>0.46588792836772513</v>
      </c>
      <c r="T664" s="54">
        <f t="shared" si="61"/>
        <v>4.9065217391304348</v>
      </c>
      <c r="U664">
        <v>5.6536</v>
      </c>
      <c r="V664">
        <v>4.6722000000000001</v>
      </c>
      <c r="W664">
        <v>3.1291000000000002</v>
      </c>
      <c r="X664" s="54">
        <f>U664/V664</f>
        <v>1.2100509396001884</v>
      </c>
      <c r="Y664">
        <v>55.347035517192587</v>
      </c>
      <c r="Z664">
        <v>1582</v>
      </c>
      <c r="AA664">
        <v>978</v>
      </c>
      <c r="AB664">
        <v>1.6175869120654396</v>
      </c>
    </row>
    <row r="665" spans="1:28" hidden="1" x14ac:dyDescent="0.25">
      <c r="A665" t="s">
        <v>69</v>
      </c>
      <c r="B665">
        <v>272850</v>
      </c>
      <c r="C665" t="s">
        <v>33</v>
      </c>
      <c r="D665" t="s">
        <v>336</v>
      </c>
      <c r="F665">
        <v>4</v>
      </c>
      <c r="G665">
        <v>308</v>
      </c>
      <c r="H665">
        <v>279</v>
      </c>
      <c r="I665">
        <v>249</v>
      </c>
      <c r="J665">
        <v>279</v>
      </c>
      <c r="K665">
        <v>290</v>
      </c>
      <c r="L665" s="54">
        <f t="shared" si="58"/>
        <v>281</v>
      </c>
      <c r="M665">
        <v>1.8960999999999999</v>
      </c>
      <c r="N665">
        <v>2.1600000000000001E-2</v>
      </c>
      <c r="O665">
        <v>10</v>
      </c>
      <c r="P665">
        <v>107.66</v>
      </c>
      <c r="Q665">
        <v>22</v>
      </c>
      <c r="R665" s="54">
        <f t="shared" si="59"/>
        <v>176.1192643507338</v>
      </c>
      <c r="S665" s="54">
        <f t="shared" si="60"/>
        <v>0.62675894786738007</v>
      </c>
      <c r="T665" s="54">
        <f t="shared" si="61"/>
        <v>4.8936363636363636</v>
      </c>
      <c r="U665">
        <v>2.9036</v>
      </c>
      <c r="V665">
        <v>2.536</v>
      </c>
      <c r="W665">
        <v>1.6024</v>
      </c>
      <c r="X665" s="54">
        <f>U665/V665</f>
        <v>1.1449526813880126</v>
      </c>
      <c r="Y665">
        <v>55.186664829866373</v>
      </c>
      <c r="Z665">
        <v>1582</v>
      </c>
      <c r="AA665">
        <v>978</v>
      </c>
      <c r="AB665">
        <v>1.6175869120654396</v>
      </c>
    </row>
    <row r="666" spans="1:28" hidden="1" x14ac:dyDescent="0.25">
      <c r="A666" t="s">
        <v>69</v>
      </c>
      <c r="B666">
        <v>272850</v>
      </c>
      <c r="C666" t="s">
        <v>33</v>
      </c>
      <c r="D666" t="s">
        <v>348</v>
      </c>
      <c r="E666" t="s">
        <v>30</v>
      </c>
      <c r="F666">
        <v>4</v>
      </c>
      <c r="G666">
        <v>362</v>
      </c>
      <c r="H666">
        <v>404</v>
      </c>
      <c r="I666">
        <v>349</v>
      </c>
      <c r="J666">
        <v>347</v>
      </c>
      <c r="K666">
        <v>329</v>
      </c>
      <c r="L666" s="54">
        <f t="shared" si="58"/>
        <v>358.2</v>
      </c>
      <c r="M666">
        <v>1.962</v>
      </c>
      <c r="N666">
        <v>1.9599999999999999E-2</v>
      </c>
      <c r="O666">
        <v>10</v>
      </c>
      <c r="P666">
        <v>114.01</v>
      </c>
      <c r="Q666">
        <v>24</v>
      </c>
      <c r="R666" s="54">
        <f t="shared" si="59"/>
        <v>172.09016752916412</v>
      </c>
      <c r="S666" s="54">
        <f t="shared" si="60"/>
        <v>0.48043039511212765</v>
      </c>
      <c r="T666" s="54">
        <f t="shared" si="61"/>
        <v>4.7504166666666672</v>
      </c>
      <c r="Z666">
        <v>1582</v>
      </c>
      <c r="AA666">
        <v>978</v>
      </c>
      <c r="AB666">
        <v>1.6175869120654396</v>
      </c>
    </row>
    <row r="667" spans="1:28" hidden="1" x14ac:dyDescent="0.25">
      <c r="A667" t="s">
        <v>69</v>
      </c>
      <c r="B667">
        <v>272850</v>
      </c>
      <c r="C667" t="s">
        <v>33</v>
      </c>
      <c r="D667" t="s">
        <v>349</v>
      </c>
      <c r="E667" t="s">
        <v>29</v>
      </c>
      <c r="F667" s="154">
        <v>4</v>
      </c>
      <c r="G667">
        <v>325</v>
      </c>
      <c r="H667">
        <v>325</v>
      </c>
      <c r="I667">
        <v>333</v>
      </c>
      <c r="J667">
        <v>329</v>
      </c>
      <c r="K667">
        <v>317</v>
      </c>
      <c r="L667" s="54">
        <f t="shared" si="58"/>
        <v>325.8</v>
      </c>
      <c r="M667">
        <v>1.1808000000000001</v>
      </c>
      <c r="N667">
        <v>2.3400000000000001E-2</v>
      </c>
      <c r="O667">
        <v>10</v>
      </c>
      <c r="P667">
        <v>67.03</v>
      </c>
      <c r="Q667">
        <v>15</v>
      </c>
      <c r="R667" s="54">
        <f t="shared" si="59"/>
        <v>176.15992839027302</v>
      </c>
      <c r="S667" s="54">
        <f t="shared" si="60"/>
        <v>0.54069959604135365</v>
      </c>
      <c r="T667" s="54">
        <f t="shared" si="61"/>
        <v>4.4686666666666666</v>
      </c>
      <c r="U667">
        <v>3.6381000000000001</v>
      </c>
      <c r="V667">
        <v>3.0629</v>
      </c>
      <c r="W667">
        <v>2.0310999999999999</v>
      </c>
      <c r="X667" s="54">
        <f>U667/V667</f>
        <v>1.1877958797218322</v>
      </c>
      <c r="Y667">
        <v>55.828591847392858</v>
      </c>
      <c r="Z667">
        <v>1582</v>
      </c>
      <c r="AA667">
        <v>978</v>
      </c>
      <c r="AB667">
        <v>1.6175869120654396</v>
      </c>
    </row>
    <row r="668" spans="1:28" hidden="1" x14ac:dyDescent="0.25">
      <c r="A668" t="s">
        <v>69</v>
      </c>
      <c r="B668">
        <v>272850</v>
      </c>
      <c r="C668" t="s">
        <v>33</v>
      </c>
      <c r="D668" t="s">
        <v>348</v>
      </c>
      <c r="E668" t="s">
        <v>30</v>
      </c>
      <c r="F668">
        <v>5</v>
      </c>
      <c r="G668">
        <v>373</v>
      </c>
      <c r="H668">
        <v>390</v>
      </c>
      <c r="I668">
        <v>377</v>
      </c>
      <c r="J668">
        <v>382</v>
      </c>
      <c r="K668">
        <v>376</v>
      </c>
      <c r="L668" s="54">
        <f t="shared" ref="L668:L731" si="62">AVERAGE(G668:K668)</f>
        <v>379.6</v>
      </c>
      <c r="M668">
        <v>2.1044999999999998</v>
      </c>
      <c r="N668">
        <v>3.2399999999999998E-2</v>
      </c>
      <c r="O668">
        <v>10</v>
      </c>
      <c r="P668">
        <v>125.5</v>
      </c>
      <c r="Q668">
        <v>22</v>
      </c>
      <c r="R668" s="54">
        <f t="shared" ref="R668:R731" si="63">M668/(P668/10000)</f>
        <v>167.68924302788844</v>
      </c>
      <c r="S668" s="54">
        <f t="shared" ref="S668:S731" si="64">R668/L668</f>
        <v>0.44175248426735625</v>
      </c>
      <c r="T668" s="54">
        <f t="shared" ref="T668:T731" si="65">P668/Q668</f>
        <v>5.7045454545454541</v>
      </c>
      <c r="Z668">
        <v>1582</v>
      </c>
      <c r="AA668">
        <v>978</v>
      </c>
      <c r="AB668">
        <v>1.6175869120654396</v>
      </c>
    </row>
    <row r="669" spans="1:28" hidden="1" x14ac:dyDescent="0.25">
      <c r="A669" t="s">
        <v>69</v>
      </c>
      <c r="B669">
        <v>272850</v>
      </c>
      <c r="C669" t="s">
        <v>33</v>
      </c>
      <c r="D669" t="s">
        <v>349</v>
      </c>
      <c r="E669" t="s">
        <v>29</v>
      </c>
      <c r="F669" s="154">
        <v>5</v>
      </c>
      <c r="G669">
        <v>427</v>
      </c>
      <c r="H669">
        <v>375</v>
      </c>
      <c r="I669">
        <v>433</v>
      </c>
      <c r="J669">
        <v>386</v>
      </c>
      <c r="K669">
        <v>432</v>
      </c>
      <c r="L669" s="54">
        <f t="shared" si="62"/>
        <v>410.6</v>
      </c>
      <c r="M669">
        <v>1.7063999999999999</v>
      </c>
      <c r="N669">
        <v>2.5999999999999999E-2</v>
      </c>
      <c r="O669">
        <v>10</v>
      </c>
      <c r="P669">
        <v>101.51</v>
      </c>
      <c r="Q669">
        <v>18</v>
      </c>
      <c r="R669" s="54">
        <f t="shared" si="63"/>
        <v>168.10166486060484</v>
      </c>
      <c r="S669" s="54">
        <f t="shared" si="64"/>
        <v>0.40940493146762014</v>
      </c>
      <c r="T669" s="54">
        <f t="shared" si="65"/>
        <v>5.6394444444444449</v>
      </c>
      <c r="U669">
        <v>5.2362000000000002</v>
      </c>
      <c r="V669">
        <v>4.3977000000000004</v>
      </c>
      <c r="W669">
        <v>2.9302000000000001</v>
      </c>
      <c r="X669" s="54">
        <f>U669/V669</f>
        <v>1.1906678491029401</v>
      </c>
      <c r="Y669">
        <v>55.960429318971769</v>
      </c>
      <c r="Z669">
        <v>1582</v>
      </c>
      <c r="AA669">
        <v>978</v>
      </c>
      <c r="AB669">
        <v>1.6175869120654396</v>
      </c>
    </row>
    <row r="670" spans="1:28" hidden="1" x14ac:dyDescent="0.25">
      <c r="A670" t="s">
        <v>69</v>
      </c>
      <c r="B670">
        <v>272894</v>
      </c>
      <c r="C670" t="s">
        <v>33</v>
      </c>
      <c r="D670" t="s">
        <v>336</v>
      </c>
      <c r="F670">
        <v>1</v>
      </c>
      <c r="G670">
        <v>352</v>
      </c>
      <c r="H670">
        <v>354</v>
      </c>
      <c r="I670">
        <v>376</v>
      </c>
      <c r="J670">
        <v>336</v>
      </c>
      <c r="K670">
        <v>314</v>
      </c>
      <c r="L670" s="54">
        <f t="shared" si="62"/>
        <v>346.4</v>
      </c>
      <c r="M670">
        <v>1.5321</v>
      </c>
      <c r="N670">
        <v>1.5800000000000002E-2</v>
      </c>
      <c r="P670">
        <v>76.569999999999993</v>
      </c>
      <c r="Q670">
        <v>31</v>
      </c>
      <c r="R670" s="54">
        <f t="shared" si="63"/>
        <v>200.09141961603763</v>
      </c>
      <c r="S670" s="54">
        <f t="shared" si="64"/>
        <v>0.57763111898394237</v>
      </c>
      <c r="T670" s="54">
        <f t="shared" si="65"/>
        <v>2.4699999999999998</v>
      </c>
      <c r="U670">
        <v>1.7862</v>
      </c>
      <c r="V670">
        <v>1.476</v>
      </c>
      <c r="W670">
        <v>1.0415000000000001</v>
      </c>
      <c r="X670" s="54">
        <f>U670/V670</f>
        <v>1.2101626016260163</v>
      </c>
      <c r="Y670">
        <v>58.308140185869448</v>
      </c>
      <c r="Z670">
        <v>1543</v>
      </c>
      <c r="AA670">
        <v>990</v>
      </c>
      <c r="AB670">
        <v>1.5585858585858585</v>
      </c>
    </row>
    <row r="671" spans="1:28" hidden="1" x14ac:dyDescent="0.25">
      <c r="A671" t="s">
        <v>69</v>
      </c>
      <c r="B671">
        <v>272894</v>
      </c>
      <c r="C671" t="s">
        <v>33</v>
      </c>
      <c r="D671" t="s">
        <v>336</v>
      </c>
      <c r="F671">
        <v>2</v>
      </c>
      <c r="G671">
        <v>341</v>
      </c>
      <c r="H671">
        <v>362</v>
      </c>
      <c r="I671">
        <v>339</v>
      </c>
      <c r="J671">
        <v>317</v>
      </c>
      <c r="K671">
        <v>290</v>
      </c>
      <c r="L671" s="54">
        <f t="shared" si="62"/>
        <v>329.8</v>
      </c>
      <c r="M671">
        <v>1.9198</v>
      </c>
      <c r="N671">
        <v>1.6500000000000001E-2</v>
      </c>
      <c r="P671">
        <v>93.43</v>
      </c>
      <c r="Q671">
        <v>33</v>
      </c>
      <c r="R671" s="54">
        <f t="shared" si="63"/>
        <v>205.4800385315209</v>
      </c>
      <c r="S671" s="54">
        <f t="shared" si="64"/>
        <v>0.62304438608708579</v>
      </c>
      <c r="T671" s="54">
        <f t="shared" si="65"/>
        <v>2.8312121212121215</v>
      </c>
      <c r="U671">
        <v>1.5958000000000001</v>
      </c>
      <c r="V671">
        <v>1.2989999999999999</v>
      </c>
      <c r="W671">
        <v>0.9083</v>
      </c>
      <c r="X671" s="54">
        <f>U671/V671</f>
        <v>1.2284834488067746</v>
      </c>
      <c r="Y671">
        <v>56.918160170447422</v>
      </c>
      <c r="Z671">
        <v>1543</v>
      </c>
      <c r="AA671">
        <v>990</v>
      </c>
      <c r="AB671">
        <v>1.5585858585858585</v>
      </c>
    </row>
    <row r="672" spans="1:28" hidden="1" x14ac:dyDescent="0.25">
      <c r="A672" t="s">
        <v>69</v>
      </c>
      <c r="B672">
        <v>272894</v>
      </c>
      <c r="C672" t="s">
        <v>33</v>
      </c>
      <c r="D672" t="s">
        <v>348</v>
      </c>
      <c r="E672" t="s">
        <v>30</v>
      </c>
      <c r="F672">
        <v>2</v>
      </c>
      <c r="G672">
        <v>358</v>
      </c>
      <c r="H672">
        <v>342</v>
      </c>
      <c r="I672">
        <v>363</v>
      </c>
      <c r="J672">
        <v>372</v>
      </c>
      <c r="K672">
        <v>364</v>
      </c>
      <c r="L672" s="54">
        <f t="shared" si="62"/>
        <v>359.8</v>
      </c>
      <c r="M672">
        <v>2.7639</v>
      </c>
      <c r="N672">
        <v>3.7499999999999999E-2</v>
      </c>
      <c r="P672">
        <v>132.77000000000001</v>
      </c>
      <c r="Q672">
        <v>54</v>
      </c>
      <c r="R672" s="54">
        <f t="shared" si="63"/>
        <v>208.17202681328612</v>
      </c>
      <c r="S672" s="54">
        <f t="shared" si="64"/>
        <v>0.57857706173787138</v>
      </c>
      <c r="T672" s="54">
        <f t="shared" si="65"/>
        <v>2.4587037037037041</v>
      </c>
      <c r="Z672">
        <v>1543</v>
      </c>
      <c r="AA672">
        <v>990</v>
      </c>
      <c r="AB672">
        <v>1.5585858585858585</v>
      </c>
    </row>
    <row r="673" spans="1:28" hidden="1" x14ac:dyDescent="0.25">
      <c r="A673" t="s">
        <v>69</v>
      </c>
      <c r="B673">
        <v>272894</v>
      </c>
      <c r="C673" t="s">
        <v>33</v>
      </c>
      <c r="D673" t="s">
        <v>349</v>
      </c>
      <c r="E673" t="s">
        <v>91</v>
      </c>
      <c r="F673" s="154">
        <v>2</v>
      </c>
      <c r="G673">
        <v>407</v>
      </c>
      <c r="H673">
        <v>373</v>
      </c>
      <c r="I673">
        <v>374</v>
      </c>
      <c r="J673">
        <v>620</v>
      </c>
      <c r="K673">
        <v>369</v>
      </c>
      <c r="L673" s="54">
        <f t="shared" si="62"/>
        <v>428.6</v>
      </c>
      <c r="M673">
        <v>2.0430999999999999</v>
      </c>
      <c r="N673">
        <v>1.7100000000000001E-2</v>
      </c>
      <c r="P673">
        <v>91.14</v>
      </c>
      <c r="Q673">
        <v>44</v>
      </c>
      <c r="R673" s="54">
        <f t="shared" si="63"/>
        <v>224.17160412552116</v>
      </c>
      <c r="S673" s="54">
        <f t="shared" si="64"/>
        <v>0.52303220747905077</v>
      </c>
      <c r="T673" s="54">
        <f t="shared" si="65"/>
        <v>2.0713636363636363</v>
      </c>
      <c r="U673">
        <v>3.8052999999999999</v>
      </c>
      <c r="V673">
        <v>3.2273999999999998</v>
      </c>
      <c r="W673">
        <v>2.2456999999999998</v>
      </c>
      <c r="X673" s="54">
        <f>U673/V673</f>
        <v>1.179060544091219</v>
      </c>
      <c r="Y673">
        <v>59.015057945497063</v>
      </c>
      <c r="Z673">
        <v>1543</v>
      </c>
      <c r="AA673">
        <v>990</v>
      </c>
      <c r="AB673">
        <v>1.5585858585858585</v>
      </c>
    </row>
    <row r="674" spans="1:28" hidden="1" x14ac:dyDescent="0.25">
      <c r="A674" t="s">
        <v>69</v>
      </c>
      <c r="B674">
        <v>272894</v>
      </c>
      <c r="C674" t="s">
        <v>33</v>
      </c>
      <c r="D674" t="s">
        <v>336</v>
      </c>
      <c r="F674">
        <v>3</v>
      </c>
      <c r="G674">
        <v>243</v>
      </c>
      <c r="H674">
        <v>261</v>
      </c>
      <c r="I674">
        <v>227</v>
      </c>
      <c r="J674">
        <v>232</v>
      </c>
      <c r="K674">
        <v>256</v>
      </c>
      <c r="L674" s="54">
        <f t="shared" si="62"/>
        <v>243.8</v>
      </c>
      <c r="M674">
        <v>1.3230999999999999</v>
      </c>
      <c r="N674">
        <v>2.1700000000000001E-2</v>
      </c>
      <c r="P674">
        <v>112.38</v>
      </c>
      <c r="Q674">
        <v>16</v>
      </c>
      <c r="R674" s="54">
        <f t="shared" si="63"/>
        <v>117.73447232603665</v>
      </c>
      <c r="S674" s="54">
        <f t="shared" si="64"/>
        <v>0.48291416048415359</v>
      </c>
      <c r="T674" s="54">
        <f t="shared" si="65"/>
        <v>7.0237499999999997</v>
      </c>
      <c r="U674">
        <v>0.87860000000000005</v>
      </c>
      <c r="V674">
        <v>0.74270000000000003</v>
      </c>
      <c r="W674">
        <v>0.44779999999999998</v>
      </c>
      <c r="X674" s="54">
        <f>U674/V674</f>
        <v>1.1829810152147571</v>
      </c>
      <c r="Y674">
        <v>50.967448213066234</v>
      </c>
      <c r="Z674">
        <v>1543</v>
      </c>
      <c r="AA674">
        <v>990</v>
      </c>
      <c r="AB674">
        <v>1.5585858585858585</v>
      </c>
    </row>
    <row r="675" spans="1:28" hidden="1" x14ac:dyDescent="0.25">
      <c r="A675" t="s">
        <v>69</v>
      </c>
      <c r="B675">
        <v>272894</v>
      </c>
      <c r="C675" t="s">
        <v>33</v>
      </c>
      <c r="D675" t="s">
        <v>348</v>
      </c>
      <c r="E675" t="s">
        <v>30</v>
      </c>
      <c r="F675">
        <v>3</v>
      </c>
      <c r="G675">
        <v>399</v>
      </c>
      <c r="H675">
        <v>376</v>
      </c>
      <c r="I675">
        <v>437</v>
      </c>
      <c r="J675">
        <v>429</v>
      </c>
      <c r="K675">
        <v>408</v>
      </c>
      <c r="L675" s="54">
        <f t="shared" si="62"/>
        <v>409.8</v>
      </c>
      <c r="M675">
        <v>2.0484</v>
      </c>
      <c r="N675">
        <v>4.7399999999999998E-2</v>
      </c>
      <c r="P675">
        <v>90.47</v>
      </c>
      <c r="Q675" s="54">
        <v>47</v>
      </c>
      <c r="R675" s="54">
        <f t="shared" si="63"/>
        <v>226.41759699347853</v>
      </c>
      <c r="S675" s="54">
        <f t="shared" si="64"/>
        <v>0.55250755732913259</v>
      </c>
      <c r="T675" s="54">
        <f t="shared" si="65"/>
        <v>1.9248936170212765</v>
      </c>
      <c r="Z675">
        <v>1543</v>
      </c>
      <c r="AA675">
        <v>990</v>
      </c>
      <c r="AB675">
        <v>1.5585858585858585</v>
      </c>
    </row>
    <row r="676" spans="1:28" hidden="1" x14ac:dyDescent="0.25">
      <c r="A676" t="s">
        <v>69</v>
      </c>
      <c r="B676">
        <v>272894</v>
      </c>
      <c r="C676" t="s">
        <v>33</v>
      </c>
      <c r="D676" t="s">
        <v>349</v>
      </c>
      <c r="E676" t="s">
        <v>91</v>
      </c>
      <c r="F676" s="154">
        <v>3</v>
      </c>
      <c r="G676">
        <v>328</v>
      </c>
      <c r="H676">
        <v>388</v>
      </c>
      <c r="I676">
        <v>404</v>
      </c>
      <c r="J676">
        <v>410</v>
      </c>
      <c r="K676">
        <v>439</v>
      </c>
      <c r="L676" s="54">
        <f t="shared" si="62"/>
        <v>393.8</v>
      </c>
      <c r="M676">
        <v>1.8954</v>
      </c>
      <c r="N676">
        <v>1.38E-2</v>
      </c>
      <c r="P676">
        <v>86.37</v>
      </c>
      <c r="Q676" s="54">
        <v>52</v>
      </c>
      <c r="R676" s="54">
        <f t="shared" si="63"/>
        <v>219.45119833275442</v>
      </c>
      <c r="S676" s="54">
        <f t="shared" si="64"/>
        <v>0.55726561283076281</v>
      </c>
      <c r="T676" s="54">
        <f t="shared" si="65"/>
        <v>1.6609615384615386</v>
      </c>
      <c r="U676">
        <v>3.5558000000000001</v>
      </c>
      <c r="V676">
        <v>3.0674000000000001</v>
      </c>
      <c r="W676">
        <v>2.0091000000000001</v>
      </c>
      <c r="X676" s="54">
        <f>U676/V676</f>
        <v>1.1592227945491296</v>
      </c>
      <c r="Y676">
        <v>56.502052983857368</v>
      </c>
      <c r="Z676">
        <v>1543</v>
      </c>
      <c r="AA676">
        <v>990</v>
      </c>
      <c r="AB676">
        <v>1.5585858585858585</v>
      </c>
    </row>
    <row r="677" spans="1:28" hidden="1" x14ac:dyDescent="0.25">
      <c r="A677" t="s">
        <v>69</v>
      </c>
      <c r="B677">
        <v>272894</v>
      </c>
      <c r="C677" t="s">
        <v>33</v>
      </c>
      <c r="D677" t="s">
        <v>336</v>
      </c>
      <c r="F677">
        <v>4</v>
      </c>
      <c r="G677">
        <v>268</v>
      </c>
      <c r="H677">
        <v>258</v>
      </c>
      <c r="I677">
        <v>270</v>
      </c>
      <c r="J677">
        <v>240</v>
      </c>
      <c r="K677">
        <v>244</v>
      </c>
      <c r="L677" s="54">
        <f t="shared" si="62"/>
        <v>256</v>
      </c>
      <c r="M677">
        <v>1.2734000000000001</v>
      </c>
      <c r="N677">
        <v>2.6800000000000001E-2</v>
      </c>
      <c r="P677">
        <v>108.98</v>
      </c>
      <c r="Q677">
        <v>18</v>
      </c>
      <c r="R677" s="54">
        <f t="shared" si="63"/>
        <v>116.84712791337861</v>
      </c>
      <c r="S677" s="54">
        <f t="shared" si="64"/>
        <v>0.45643409341163521</v>
      </c>
      <c r="T677" s="54">
        <f t="shared" si="65"/>
        <v>6.054444444444445</v>
      </c>
      <c r="U677">
        <v>0.94299999999999995</v>
      </c>
      <c r="V677">
        <v>0.78839999999999999</v>
      </c>
      <c r="W677">
        <v>0.496</v>
      </c>
      <c r="X677" s="54">
        <f>U677/V677</f>
        <v>1.1960933536276002</v>
      </c>
      <c r="Y677">
        <v>52.598091198303287</v>
      </c>
      <c r="Z677">
        <v>1543</v>
      </c>
      <c r="AA677">
        <v>990</v>
      </c>
      <c r="AB677">
        <v>1.5585858585858585</v>
      </c>
    </row>
    <row r="678" spans="1:28" hidden="1" x14ac:dyDescent="0.25">
      <c r="A678" t="s">
        <v>69</v>
      </c>
      <c r="B678">
        <v>272894</v>
      </c>
      <c r="C678" t="s">
        <v>33</v>
      </c>
      <c r="D678" t="s">
        <v>348</v>
      </c>
      <c r="E678" t="s">
        <v>30</v>
      </c>
      <c r="F678">
        <v>4</v>
      </c>
      <c r="G678">
        <v>344</v>
      </c>
      <c r="H678">
        <v>351</v>
      </c>
      <c r="I678">
        <v>362</v>
      </c>
      <c r="J678">
        <v>352</v>
      </c>
      <c r="K678">
        <v>381</v>
      </c>
      <c r="L678" s="54">
        <f t="shared" si="62"/>
        <v>358</v>
      </c>
      <c r="M678">
        <v>2.7625999999999999</v>
      </c>
      <c r="N678">
        <v>2.64E-2</v>
      </c>
      <c r="P678">
        <v>133.06</v>
      </c>
      <c r="Q678">
        <v>44</v>
      </c>
      <c r="R678" s="54">
        <f t="shared" si="63"/>
        <v>207.62062227566511</v>
      </c>
      <c r="S678" s="54">
        <f t="shared" si="64"/>
        <v>0.57994587227839423</v>
      </c>
      <c r="T678" s="54">
        <f t="shared" si="65"/>
        <v>3.0240909090909089</v>
      </c>
      <c r="Z678">
        <v>1543</v>
      </c>
      <c r="AA678">
        <v>990</v>
      </c>
      <c r="AB678">
        <v>1.5585858585858585</v>
      </c>
    </row>
    <row r="679" spans="1:28" hidden="1" x14ac:dyDescent="0.25">
      <c r="A679" t="s">
        <v>69</v>
      </c>
      <c r="B679">
        <v>272894</v>
      </c>
      <c r="C679" t="s">
        <v>33</v>
      </c>
      <c r="D679" t="s">
        <v>349</v>
      </c>
      <c r="E679" t="s">
        <v>91</v>
      </c>
      <c r="F679" s="154">
        <v>4</v>
      </c>
      <c r="G679">
        <v>373</v>
      </c>
      <c r="H679">
        <v>348</v>
      </c>
      <c r="I679">
        <v>340</v>
      </c>
      <c r="J679">
        <v>352</v>
      </c>
      <c r="K679">
        <v>344</v>
      </c>
      <c r="L679" s="54">
        <f t="shared" si="62"/>
        <v>351.4</v>
      </c>
      <c r="M679">
        <v>2.903</v>
      </c>
      <c r="N679">
        <v>2.29E-2</v>
      </c>
      <c r="P679">
        <v>137.37</v>
      </c>
      <c r="Q679">
        <v>50</v>
      </c>
      <c r="R679" s="54">
        <f t="shared" si="63"/>
        <v>211.32707286889422</v>
      </c>
      <c r="S679" s="54">
        <f t="shared" si="64"/>
        <v>0.60138609239867458</v>
      </c>
      <c r="T679" s="54">
        <f t="shared" si="65"/>
        <v>2.7474000000000003</v>
      </c>
      <c r="U679">
        <v>2.3959999999999999</v>
      </c>
      <c r="V679">
        <v>1.9553</v>
      </c>
      <c r="W679">
        <v>1.4505999999999999</v>
      </c>
      <c r="X679" s="54">
        <f>U679/V679</f>
        <v>1.2253874085818033</v>
      </c>
      <c r="Y679">
        <v>60.542570951585972</v>
      </c>
      <c r="Z679">
        <v>1543</v>
      </c>
      <c r="AA679">
        <v>990</v>
      </c>
      <c r="AB679">
        <v>1.5585858585858585</v>
      </c>
    </row>
    <row r="680" spans="1:28" hidden="1" x14ac:dyDescent="0.25">
      <c r="A680" t="s">
        <v>69</v>
      </c>
      <c r="B680">
        <v>272894</v>
      </c>
      <c r="C680" t="s">
        <v>33</v>
      </c>
      <c r="D680" t="s">
        <v>348</v>
      </c>
      <c r="E680" t="s">
        <v>30</v>
      </c>
      <c r="F680">
        <v>7</v>
      </c>
      <c r="G680">
        <v>330</v>
      </c>
      <c r="H680">
        <v>350</v>
      </c>
      <c r="I680">
        <v>386</v>
      </c>
      <c r="J680">
        <v>362</v>
      </c>
      <c r="K680">
        <v>379</v>
      </c>
      <c r="L680" s="54">
        <f t="shared" si="62"/>
        <v>361.4</v>
      </c>
      <c r="M680">
        <v>1.7875000000000001</v>
      </c>
      <c r="N680">
        <v>2.12E-2</v>
      </c>
      <c r="P680">
        <v>87.25</v>
      </c>
      <c r="Q680">
        <v>25</v>
      </c>
      <c r="R680" s="54">
        <f t="shared" si="63"/>
        <v>204.87106017191977</v>
      </c>
      <c r="S680" s="54">
        <f t="shared" si="64"/>
        <v>0.56688173816247867</v>
      </c>
      <c r="T680" s="54">
        <f t="shared" si="65"/>
        <v>3.49</v>
      </c>
      <c r="Z680">
        <v>1543</v>
      </c>
      <c r="AA680">
        <v>990</v>
      </c>
      <c r="AB680">
        <v>1.5585858585858585</v>
      </c>
    </row>
    <row r="681" spans="1:28" hidden="1" x14ac:dyDescent="0.25">
      <c r="A681" t="s">
        <v>69</v>
      </c>
      <c r="B681">
        <v>272894</v>
      </c>
      <c r="C681" t="s">
        <v>33</v>
      </c>
      <c r="D681" t="s">
        <v>349</v>
      </c>
      <c r="E681" t="s">
        <v>91</v>
      </c>
      <c r="F681" s="154">
        <v>7</v>
      </c>
      <c r="G681">
        <v>426</v>
      </c>
      <c r="H681">
        <v>393</v>
      </c>
      <c r="I681">
        <v>442</v>
      </c>
      <c r="J681">
        <v>376</v>
      </c>
      <c r="K681">
        <v>383</v>
      </c>
      <c r="L681" s="54">
        <f t="shared" si="62"/>
        <v>404</v>
      </c>
      <c r="M681">
        <v>1.3319000000000001</v>
      </c>
      <c r="N681">
        <v>2.2100000000000002E-2</v>
      </c>
      <c r="P681">
        <v>58.29</v>
      </c>
      <c r="Q681">
        <v>20</v>
      </c>
      <c r="R681" s="54">
        <f t="shared" si="63"/>
        <v>228.4954537656545</v>
      </c>
      <c r="S681" s="54">
        <f t="shared" si="64"/>
        <v>0.56558280635062996</v>
      </c>
      <c r="T681" s="54">
        <f t="shared" si="65"/>
        <v>2.9144999999999999</v>
      </c>
      <c r="U681">
        <v>1.62</v>
      </c>
      <c r="V681">
        <v>1.37</v>
      </c>
      <c r="W681">
        <v>0.93110000000000004</v>
      </c>
      <c r="X681" s="54">
        <f>U681/V681</f>
        <v>1.1824817518248174</v>
      </c>
      <c r="Y681">
        <v>57.47530864197531</v>
      </c>
      <c r="Z681">
        <v>1543</v>
      </c>
      <c r="AA681">
        <v>990</v>
      </c>
      <c r="AB681">
        <v>1.5585858585858585</v>
      </c>
    </row>
    <row r="682" spans="1:28" hidden="1" x14ac:dyDescent="0.25">
      <c r="A682" t="s">
        <v>69</v>
      </c>
      <c r="B682">
        <v>272894</v>
      </c>
      <c r="C682" t="s">
        <v>33</v>
      </c>
      <c r="D682" t="s">
        <v>348</v>
      </c>
      <c r="E682" t="s">
        <v>30</v>
      </c>
      <c r="F682">
        <v>8</v>
      </c>
      <c r="G682">
        <v>384</v>
      </c>
      <c r="H682">
        <v>411</v>
      </c>
      <c r="I682">
        <v>410</v>
      </c>
      <c r="J682">
        <v>397</v>
      </c>
      <c r="K682">
        <v>438</v>
      </c>
      <c r="L682" s="54">
        <f t="shared" si="62"/>
        <v>408</v>
      </c>
      <c r="M682">
        <v>2.9453999999999998</v>
      </c>
      <c r="N682">
        <v>3.5200000000000002E-2</v>
      </c>
      <c r="P682">
        <v>156.9</v>
      </c>
      <c r="Q682">
        <v>27</v>
      </c>
      <c r="R682" s="54">
        <f t="shared" si="63"/>
        <v>187.72466539196941</v>
      </c>
      <c r="S682" s="54">
        <f t="shared" si="64"/>
        <v>0.46010947399992502</v>
      </c>
      <c r="T682" s="54">
        <f t="shared" si="65"/>
        <v>5.8111111111111109</v>
      </c>
      <c r="Z682">
        <v>1543</v>
      </c>
      <c r="AA682">
        <v>990</v>
      </c>
      <c r="AB682">
        <v>1.5585858585858585</v>
      </c>
    </row>
    <row r="683" spans="1:28" hidden="1" x14ac:dyDescent="0.25">
      <c r="A683" t="s">
        <v>69</v>
      </c>
      <c r="B683">
        <v>272894</v>
      </c>
      <c r="C683" t="s">
        <v>33</v>
      </c>
      <c r="D683" t="s">
        <v>349</v>
      </c>
      <c r="E683" t="s">
        <v>91</v>
      </c>
      <c r="F683" s="154">
        <v>8</v>
      </c>
      <c r="G683">
        <v>418</v>
      </c>
      <c r="H683">
        <v>449</v>
      </c>
      <c r="I683">
        <v>403</v>
      </c>
      <c r="J683">
        <v>447</v>
      </c>
      <c r="K683">
        <v>452</v>
      </c>
      <c r="L683" s="54">
        <f t="shared" si="62"/>
        <v>433.8</v>
      </c>
      <c r="M683">
        <v>2.4630999999999998</v>
      </c>
      <c r="N683">
        <v>4.3799999999999999E-2</v>
      </c>
      <c r="P683">
        <v>115.83</v>
      </c>
      <c r="Q683">
        <v>24</v>
      </c>
      <c r="R683" s="54">
        <f t="shared" si="63"/>
        <v>212.6478459811793</v>
      </c>
      <c r="S683" s="54">
        <f t="shared" si="64"/>
        <v>0.49019789299488081</v>
      </c>
      <c r="T683" s="54">
        <f t="shared" si="65"/>
        <v>4.8262499999999999</v>
      </c>
      <c r="U683">
        <v>4.6997</v>
      </c>
      <c r="V683">
        <v>3.8883000000000001</v>
      </c>
      <c r="W683">
        <v>2.9588000000000001</v>
      </c>
      <c r="X683" s="54">
        <f>U683/V683</f>
        <v>1.2086773139932618</v>
      </c>
      <c r="Y683">
        <v>62.957210034683065</v>
      </c>
      <c r="Z683">
        <v>1543</v>
      </c>
      <c r="AA683">
        <v>990</v>
      </c>
      <c r="AB683">
        <v>1.5585858585858585</v>
      </c>
    </row>
    <row r="684" spans="1:28" hidden="1" x14ac:dyDescent="0.25">
      <c r="A684" t="s">
        <v>69</v>
      </c>
      <c r="B684">
        <v>320575</v>
      </c>
      <c r="C684" t="s">
        <v>33</v>
      </c>
      <c r="D684" t="s">
        <v>336</v>
      </c>
      <c r="F684">
        <v>1</v>
      </c>
      <c r="G684">
        <v>332</v>
      </c>
      <c r="H684">
        <v>250</v>
      </c>
      <c r="I684">
        <v>278</v>
      </c>
      <c r="J684">
        <v>287</v>
      </c>
      <c r="K684">
        <v>243</v>
      </c>
      <c r="L684" s="54">
        <f t="shared" si="62"/>
        <v>278</v>
      </c>
      <c r="M684">
        <v>1.032</v>
      </c>
      <c r="N684">
        <v>2.1600000000000001E-2</v>
      </c>
      <c r="O684">
        <v>10</v>
      </c>
      <c r="P684">
        <v>92.29</v>
      </c>
      <c r="Q684">
        <v>11</v>
      </c>
      <c r="R684" s="54">
        <f t="shared" si="63"/>
        <v>111.82143244121789</v>
      </c>
      <c r="S684" s="54">
        <f t="shared" si="64"/>
        <v>0.40223536849358954</v>
      </c>
      <c r="T684" s="54">
        <f t="shared" si="65"/>
        <v>8.39</v>
      </c>
      <c r="U684">
        <v>0.56430000000000002</v>
      </c>
      <c r="V684">
        <v>0.48730000000000001</v>
      </c>
      <c r="W684">
        <v>0.25490000000000002</v>
      </c>
      <c r="X684" s="54">
        <f>U684/V684</f>
        <v>1.1580135440180588</v>
      </c>
      <c r="Y684">
        <v>45.171008328903071</v>
      </c>
      <c r="Z684">
        <v>1252</v>
      </c>
      <c r="AA684">
        <v>985</v>
      </c>
      <c r="AB684">
        <v>1.2710659898477157</v>
      </c>
    </row>
    <row r="685" spans="1:28" hidden="1" x14ac:dyDescent="0.25">
      <c r="A685" t="s">
        <v>69</v>
      </c>
      <c r="B685">
        <v>320575</v>
      </c>
      <c r="C685" t="s">
        <v>33</v>
      </c>
      <c r="D685" t="s">
        <v>348</v>
      </c>
      <c r="E685" t="s">
        <v>30</v>
      </c>
      <c r="F685">
        <v>1</v>
      </c>
      <c r="G685">
        <v>301</v>
      </c>
      <c r="H685">
        <v>255</v>
      </c>
      <c r="I685">
        <v>259</v>
      </c>
      <c r="J685">
        <v>254</v>
      </c>
      <c r="K685">
        <v>274</v>
      </c>
      <c r="L685" s="54">
        <f t="shared" si="62"/>
        <v>268.60000000000002</v>
      </c>
      <c r="M685">
        <v>2.1505000000000001</v>
      </c>
      <c r="N685">
        <v>3.6400000000000002E-2</v>
      </c>
      <c r="O685">
        <v>10</v>
      </c>
      <c r="P685">
        <v>185.36</v>
      </c>
      <c r="Q685">
        <v>21</v>
      </c>
      <c r="R685" s="54">
        <f t="shared" si="63"/>
        <v>116.01747949935262</v>
      </c>
      <c r="S685" s="54">
        <f t="shared" si="64"/>
        <v>0.43193402643094791</v>
      </c>
      <c r="T685" s="54">
        <f t="shared" si="65"/>
        <v>8.826666666666668</v>
      </c>
      <c r="Z685">
        <v>1252</v>
      </c>
      <c r="AA685">
        <v>985</v>
      </c>
      <c r="AB685">
        <v>1.2710659898477157</v>
      </c>
    </row>
    <row r="686" spans="1:28" hidden="1" x14ac:dyDescent="0.25">
      <c r="A686" t="s">
        <v>69</v>
      </c>
      <c r="B686">
        <v>320575</v>
      </c>
      <c r="C686" t="s">
        <v>33</v>
      </c>
      <c r="D686" t="s">
        <v>349</v>
      </c>
      <c r="E686" t="s">
        <v>91</v>
      </c>
      <c r="F686" s="154">
        <v>1</v>
      </c>
      <c r="G686">
        <v>224</v>
      </c>
      <c r="H686">
        <v>245</v>
      </c>
      <c r="I686">
        <v>296</v>
      </c>
      <c r="J686">
        <v>232</v>
      </c>
      <c r="K686">
        <v>226</v>
      </c>
      <c r="L686" s="54">
        <f t="shared" si="62"/>
        <v>244.6</v>
      </c>
      <c r="M686">
        <v>1.1083000000000001</v>
      </c>
      <c r="N686">
        <v>3.3599999999999998E-2</v>
      </c>
      <c r="O686">
        <v>10</v>
      </c>
      <c r="P686">
        <v>94.96</v>
      </c>
      <c r="Q686">
        <v>15</v>
      </c>
      <c r="R686" s="54">
        <f t="shared" si="63"/>
        <v>116.71229991575402</v>
      </c>
      <c r="S686" s="54">
        <f t="shared" si="64"/>
        <v>0.47715576416906796</v>
      </c>
      <c r="T686" s="54">
        <f t="shared" si="65"/>
        <v>6.3306666666666667</v>
      </c>
      <c r="U686">
        <v>3.6760000000000002</v>
      </c>
      <c r="V686">
        <v>3.1385999999999998</v>
      </c>
      <c r="W686">
        <v>2.347</v>
      </c>
      <c r="X686" s="54">
        <f>U686/V686</f>
        <v>1.1712228382081185</v>
      </c>
      <c r="Y686">
        <v>63.846572361262233</v>
      </c>
      <c r="Z686">
        <v>1252</v>
      </c>
      <c r="AA686">
        <v>985</v>
      </c>
      <c r="AB686">
        <v>1.2710659898477157</v>
      </c>
    </row>
    <row r="687" spans="1:28" hidden="1" x14ac:dyDescent="0.25">
      <c r="A687" t="s">
        <v>69</v>
      </c>
      <c r="B687">
        <v>320575</v>
      </c>
      <c r="C687" t="s">
        <v>33</v>
      </c>
      <c r="D687" t="s">
        <v>336</v>
      </c>
      <c r="F687">
        <v>2</v>
      </c>
      <c r="G687">
        <v>394</v>
      </c>
      <c r="H687">
        <v>251</v>
      </c>
      <c r="I687">
        <v>310</v>
      </c>
      <c r="J687">
        <v>315</v>
      </c>
      <c r="K687">
        <v>355</v>
      </c>
      <c r="L687" s="54">
        <f t="shared" si="62"/>
        <v>325</v>
      </c>
      <c r="M687">
        <v>1.3480000000000001</v>
      </c>
      <c r="N687">
        <v>2.3099999999999999E-2</v>
      </c>
      <c r="O687">
        <v>10</v>
      </c>
      <c r="P687">
        <v>114.93</v>
      </c>
      <c r="Q687">
        <v>13</v>
      </c>
      <c r="R687" s="54">
        <f t="shared" si="63"/>
        <v>117.28878447750805</v>
      </c>
      <c r="S687" s="54">
        <f t="shared" si="64"/>
        <v>0.36088856762310167</v>
      </c>
      <c r="T687" s="54">
        <f t="shared" si="65"/>
        <v>8.8407692307692312</v>
      </c>
      <c r="U687">
        <v>0.62809999999999999</v>
      </c>
      <c r="V687">
        <v>0.54700000000000004</v>
      </c>
      <c r="W687">
        <v>0.28599999999999998</v>
      </c>
      <c r="X687" s="54">
        <f>U687/V687</f>
        <v>1.1482632541133455</v>
      </c>
      <c r="Y687">
        <v>45.534150612959721</v>
      </c>
      <c r="Z687">
        <v>1252</v>
      </c>
      <c r="AA687">
        <v>985</v>
      </c>
      <c r="AB687">
        <v>1.2710659898477157</v>
      </c>
    </row>
    <row r="688" spans="1:28" hidden="1" x14ac:dyDescent="0.25">
      <c r="A688" t="s">
        <v>69</v>
      </c>
      <c r="B688">
        <v>320575</v>
      </c>
      <c r="C688" t="s">
        <v>33</v>
      </c>
      <c r="D688" t="s">
        <v>348</v>
      </c>
      <c r="E688" t="s">
        <v>30</v>
      </c>
      <c r="F688">
        <v>2</v>
      </c>
      <c r="G688">
        <v>285</v>
      </c>
      <c r="H688">
        <v>303</v>
      </c>
      <c r="I688">
        <v>259</v>
      </c>
      <c r="J688">
        <v>335</v>
      </c>
      <c r="K688">
        <v>217</v>
      </c>
      <c r="L688" s="54">
        <f t="shared" si="62"/>
        <v>279.8</v>
      </c>
      <c r="M688">
        <v>2.0962000000000001</v>
      </c>
      <c r="N688">
        <v>2.6800000000000001E-2</v>
      </c>
      <c r="O688">
        <v>10</v>
      </c>
      <c r="P688">
        <v>189.21</v>
      </c>
      <c r="Q688">
        <v>25</v>
      </c>
      <c r="R688" s="54">
        <f t="shared" si="63"/>
        <v>110.78695629195074</v>
      </c>
      <c r="S688" s="54">
        <f t="shared" si="64"/>
        <v>0.39595052284471316</v>
      </c>
      <c r="T688" s="54">
        <f t="shared" si="65"/>
        <v>7.5684000000000005</v>
      </c>
      <c r="Z688">
        <v>1252</v>
      </c>
      <c r="AA688">
        <v>985</v>
      </c>
      <c r="AB688">
        <v>1.2710659898477157</v>
      </c>
    </row>
    <row r="689" spans="1:28" hidden="1" x14ac:dyDescent="0.25">
      <c r="A689" t="s">
        <v>69</v>
      </c>
      <c r="B689">
        <v>320575</v>
      </c>
      <c r="C689" t="s">
        <v>33</v>
      </c>
      <c r="D689" t="s">
        <v>349</v>
      </c>
      <c r="E689" t="s">
        <v>91</v>
      </c>
      <c r="F689" s="154">
        <v>2</v>
      </c>
      <c r="G689">
        <v>219</v>
      </c>
      <c r="H689">
        <v>374</v>
      </c>
      <c r="I689">
        <v>236</v>
      </c>
      <c r="J689">
        <v>314</v>
      </c>
      <c r="K689">
        <v>286</v>
      </c>
      <c r="L689" s="54">
        <f t="shared" si="62"/>
        <v>285.8</v>
      </c>
      <c r="M689">
        <v>1.3822000000000001</v>
      </c>
      <c r="N689">
        <v>4.07E-2</v>
      </c>
      <c r="O689">
        <v>10</v>
      </c>
      <c r="P689">
        <v>110.63</v>
      </c>
      <c r="Q689">
        <v>14</v>
      </c>
      <c r="R689" s="54">
        <f t="shared" si="63"/>
        <v>124.93898580855104</v>
      </c>
      <c r="S689" s="54">
        <f t="shared" si="64"/>
        <v>0.43715530373880696</v>
      </c>
      <c r="T689" s="54">
        <f t="shared" si="65"/>
        <v>7.9021428571428567</v>
      </c>
      <c r="U689">
        <v>4.1909999999999998</v>
      </c>
      <c r="V689">
        <v>3.5015999999999998</v>
      </c>
      <c r="W689">
        <v>2.4664000000000001</v>
      </c>
      <c r="X689" s="54">
        <f>U689/V689</f>
        <v>1.1968814256339959</v>
      </c>
      <c r="Y689">
        <v>58.849916487711774</v>
      </c>
      <c r="Z689">
        <v>1252</v>
      </c>
      <c r="AA689">
        <v>985</v>
      </c>
      <c r="AB689">
        <v>1.2710659898477157</v>
      </c>
    </row>
    <row r="690" spans="1:28" hidden="1" x14ac:dyDescent="0.25">
      <c r="A690" t="s">
        <v>69</v>
      </c>
      <c r="B690">
        <v>320575</v>
      </c>
      <c r="C690" t="s">
        <v>33</v>
      </c>
      <c r="D690" t="s">
        <v>336</v>
      </c>
      <c r="F690">
        <v>3</v>
      </c>
      <c r="G690">
        <v>241</v>
      </c>
      <c r="H690">
        <v>275</v>
      </c>
      <c r="I690">
        <v>304</v>
      </c>
      <c r="J690">
        <v>242</v>
      </c>
      <c r="K690">
        <v>251</v>
      </c>
      <c r="L690" s="54">
        <f t="shared" si="62"/>
        <v>262.60000000000002</v>
      </c>
      <c r="M690">
        <v>1.7157</v>
      </c>
      <c r="N690">
        <v>2.5999999999999999E-2</v>
      </c>
      <c r="O690" s="54">
        <v>10</v>
      </c>
      <c r="P690">
        <v>150.66</v>
      </c>
      <c r="Q690">
        <v>16</v>
      </c>
      <c r="R690" s="54">
        <f t="shared" si="63"/>
        <v>113.878932696137</v>
      </c>
      <c r="S690" s="54">
        <f t="shared" si="64"/>
        <v>0.43365930196548741</v>
      </c>
      <c r="T690" s="54">
        <f t="shared" si="65"/>
        <v>9.4162499999999998</v>
      </c>
      <c r="U690">
        <v>0.42780000000000001</v>
      </c>
      <c r="V690">
        <v>0.34660000000000002</v>
      </c>
      <c r="W690">
        <v>0.2016</v>
      </c>
      <c r="X690" s="54">
        <f>U690/V690</f>
        <v>1.2342758222735142</v>
      </c>
      <c r="Y690">
        <v>47.124824684431978</v>
      </c>
      <c r="Z690">
        <v>1252</v>
      </c>
      <c r="AA690">
        <v>985</v>
      </c>
      <c r="AB690">
        <v>1.2710659898477157</v>
      </c>
    </row>
    <row r="691" spans="1:28" hidden="1" x14ac:dyDescent="0.25">
      <c r="A691" t="s">
        <v>69</v>
      </c>
      <c r="B691">
        <v>320575</v>
      </c>
      <c r="C691" t="s">
        <v>33</v>
      </c>
      <c r="D691" t="s">
        <v>348</v>
      </c>
      <c r="E691" t="s">
        <v>30</v>
      </c>
      <c r="F691">
        <v>3</v>
      </c>
      <c r="G691">
        <v>376</v>
      </c>
      <c r="H691">
        <v>272</v>
      </c>
      <c r="I691">
        <v>220</v>
      </c>
      <c r="J691">
        <v>250</v>
      </c>
      <c r="K691">
        <v>226</v>
      </c>
      <c r="L691" s="54">
        <f t="shared" si="62"/>
        <v>268.8</v>
      </c>
      <c r="M691">
        <v>2.4963000000000002</v>
      </c>
      <c r="N691">
        <v>2.6200000000000001E-2</v>
      </c>
      <c r="O691">
        <v>10</v>
      </c>
      <c r="P691">
        <v>232.12</v>
      </c>
      <c r="Q691">
        <v>23</v>
      </c>
      <c r="R691" s="54">
        <f t="shared" si="63"/>
        <v>107.54351197656385</v>
      </c>
      <c r="S691" s="54">
        <f t="shared" si="64"/>
        <v>0.40008747015090718</v>
      </c>
      <c r="T691" s="54">
        <f t="shared" si="65"/>
        <v>10.092173913043478</v>
      </c>
      <c r="Z691">
        <v>1252</v>
      </c>
      <c r="AA691">
        <v>985</v>
      </c>
      <c r="AB691">
        <v>1.2710659898477157</v>
      </c>
    </row>
    <row r="692" spans="1:28" hidden="1" x14ac:dyDescent="0.25">
      <c r="A692" t="s">
        <v>69</v>
      </c>
      <c r="B692">
        <v>320575</v>
      </c>
      <c r="C692" t="s">
        <v>33</v>
      </c>
      <c r="D692" t="s">
        <v>349</v>
      </c>
      <c r="E692" t="s">
        <v>91</v>
      </c>
      <c r="F692" s="154">
        <v>3</v>
      </c>
      <c r="G692">
        <v>273</v>
      </c>
      <c r="H692">
        <v>240</v>
      </c>
      <c r="I692">
        <v>241</v>
      </c>
      <c r="J692">
        <v>253</v>
      </c>
      <c r="K692">
        <v>255</v>
      </c>
      <c r="L692" s="54">
        <f t="shared" si="62"/>
        <v>252.4</v>
      </c>
      <c r="M692">
        <v>1.8643000000000001</v>
      </c>
      <c r="N692">
        <v>3.39E-2</v>
      </c>
      <c r="O692">
        <v>10</v>
      </c>
      <c r="P692">
        <v>159.34</v>
      </c>
      <c r="Q692">
        <v>20</v>
      </c>
      <c r="R692" s="54">
        <f t="shared" si="63"/>
        <v>117.0013806953684</v>
      </c>
      <c r="S692" s="54">
        <f t="shared" si="64"/>
        <v>0.46355539102760851</v>
      </c>
      <c r="T692" s="54">
        <f t="shared" si="65"/>
        <v>7.9670000000000005</v>
      </c>
      <c r="U692">
        <v>3.6865999999999999</v>
      </c>
      <c r="V692">
        <v>3.1511</v>
      </c>
      <c r="W692">
        <v>2.1762999999999999</v>
      </c>
      <c r="X692" s="54">
        <f>U692/V692</f>
        <v>1.1699406556440608</v>
      </c>
      <c r="Y692">
        <v>59.032713068952425</v>
      </c>
      <c r="Z692">
        <v>1252</v>
      </c>
      <c r="AA692">
        <v>985</v>
      </c>
      <c r="AB692">
        <v>1.2710659898477157</v>
      </c>
    </row>
    <row r="693" spans="1:28" hidden="1" x14ac:dyDescent="0.25">
      <c r="A693" t="s">
        <v>69</v>
      </c>
      <c r="B693">
        <v>320575</v>
      </c>
      <c r="C693" t="s">
        <v>33</v>
      </c>
      <c r="D693" t="s">
        <v>336</v>
      </c>
      <c r="F693">
        <v>4</v>
      </c>
      <c r="G693">
        <v>290</v>
      </c>
      <c r="H693">
        <v>293</v>
      </c>
      <c r="I693">
        <v>288</v>
      </c>
      <c r="J693">
        <v>216</v>
      </c>
      <c r="K693">
        <v>263</v>
      </c>
      <c r="L693" s="54">
        <f t="shared" si="62"/>
        <v>270</v>
      </c>
      <c r="M693">
        <v>1.2578</v>
      </c>
      <c r="N693">
        <v>2.81E-2</v>
      </c>
      <c r="O693">
        <v>10</v>
      </c>
      <c r="P693">
        <v>114.21</v>
      </c>
      <c r="Q693">
        <v>14</v>
      </c>
      <c r="R693" s="54">
        <f t="shared" si="63"/>
        <v>110.13046143069785</v>
      </c>
      <c r="S693" s="54">
        <f t="shared" si="64"/>
        <v>0.40789059789147353</v>
      </c>
      <c r="T693" s="54">
        <f t="shared" si="65"/>
        <v>8.1578571428571429</v>
      </c>
      <c r="U693">
        <v>0.55010000000000003</v>
      </c>
      <c r="V693">
        <v>0.46760000000000002</v>
      </c>
      <c r="W693">
        <v>0.29659999999999997</v>
      </c>
      <c r="X693" s="54">
        <f>U693/V693</f>
        <v>1.1764328485885371</v>
      </c>
      <c r="Y693">
        <v>53.917469550990724</v>
      </c>
      <c r="Z693">
        <v>1252</v>
      </c>
      <c r="AA693">
        <v>985</v>
      </c>
      <c r="AB693">
        <v>1.2710659898477157</v>
      </c>
    </row>
    <row r="694" spans="1:28" hidden="1" x14ac:dyDescent="0.25">
      <c r="A694" t="s">
        <v>69</v>
      </c>
      <c r="B694">
        <v>320575</v>
      </c>
      <c r="C694" t="s">
        <v>33</v>
      </c>
      <c r="D694" t="s">
        <v>348</v>
      </c>
      <c r="E694" t="s">
        <v>30</v>
      </c>
      <c r="F694">
        <v>4</v>
      </c>
      <c r="G694">
        <v>263</v>
      </c>
      <c r="H694">
        <v>288</v>
      </c>
      <c r="I694">
        <v>245</v>
      </c>
      <c r="J694">
        <v>278</v>
      </c>
      <c r="K694">
        <v>280</v>
      </c>
      <c r="L694" s="54">
        <f t="shared" si="62"/>
        <v>270.8</v>
      </c>
      <c r="M694">
        <v>2.1642000000000001</v>
      </c>
      <c r="N694">
        <v>4.24E-2</v>
      </c>
      <c r="O694">
        <v>10</v>
      </c>
      <c r="P694">
        <v>195.92</v>
      </c>
      <c r="Q694">
        <v>18</v>
      </c>
      <c r="R694" s="54">
        <f t="shared" si="63"/>
        <v>110.46345447121276</v>
      </c>
      <c r="S694" s="54">
        <f t="shared" si="64"/>
        <v>0.40791526761895402</v>
      </c>
      <c r="T694" s="54">
        <f t="shared" si="65"/>
        <v>10.884444444444444</v>
      </c>
      <c r="Z694">
        <v>1252</v>
      </c>
      <c r="AA694">
        <v>985</v>
      </c>
      <c r="AB694">
        <v>1.2710659898477157</v>
      </c>
    </row>
    <row r="695" spans="1:28" hidden="1" x14ac:dyDescent="0.25">
      <c r="A695" t="s">
        <v>69</v>
      </c>
      <c r="B695">
        <v>320575</v>
      </c>
      <c r="C695" t="s">
        <v>33</v>
      </c>
      <c r="D695" t="s">
        <v>349</v>
      </c>
      <c r="E695" t="s">
        <v>91</v>
      </c>
      <c r="F695" s="154">
        <v>4</v>
      </c>
      <c r="G695">
        <v>262</v>
      </c>
      <c r="H695">
        <v>223</v>
      </c>
      <c r="I695">
        <v>238</v>
      </c>
      <c r="J695">
        <v>207</v>
      </c>
      <c r="K695">
        <v>236</v>
      </c>
      <c r="L695" s="54">
        <f t="shared" si="62"/>
        <v>233.2</v>
      </c>
      <c r="M695">
        <v>1.9014</v>
      </c>
      <c r="N695">
        <v>5.45E-2</v>
      </c>
      <c r="O695">
        <v>10</v>
      </c>
      <c r="P695">
        <v>165.53</v>
      </c>
      <c r="Q695">
        <v>18</v>
      </c>
      <c r="R695" s="54">
        <f t="shared" si="63"/>
        <v>114.86739563825287</v>
      </c>
      <c r="S695" s="54">
        <f t="shared" si="64"/>
        <v>0.4925703071966247</v>
      </c>
      <c r="T695" s="54">
        <f t="shared" si="65"/>
        <v>9.1961111111111116</v>
      </c>
      <c r="U695">
        <v>4.6064999999999996</v>
      </c>
      <c r="V695">
        <v>4.0677000000000003</v>
      </c>
      <c r="W695">
        <v>2.7010000000000001</v>
      </c>
      <c r="X695" s="54">
        <f>U695/V695</f>
        <v>1.1324581458809644</v>
      </c>
      <c r="Y695">
        <v>58.634538152610446</v>
      </c>
      <c r="Z695">
        <v>1252</v>
      </c>
      <c r="AA695">
        <v>985</v>
      </c>
      <c r="AB695">
        <v>1.2710659898477157</v>
      </c>
    </row>
    <row r="696" spans="1:28" hidden="1" x14ac:dyDescent="0.25">
      <c r="A696" t="s">
        <v>69</v>
      </c>
      <c r="B696">
        <v>320575</v>
      </c>
      <c r="C696" s="54" t="s">
        <v>33</v>
      </c>
      <c r="D696" t="s">
        <v>348</v>
      </c>
      <c r="E696" t="s">
        <v>30</v>
      </c>
      <c r="F696">
        <v>5</v>
      </c>
      <c r="G696">
        <v>255</v>
      </c>
      <c r="H696">
        <v>253</v>
      </c>
      <c r="I696">
        <v>264</v>
      </c>
      <c r="J696">
        <v>262</v>
      </c>
      <c r="K696">
        <v>215</v>
      </c>
      <c r="L696" s="54">
        <f t="shared" si="62"/>
        <v>249.8</v>
      </c>
      <c r="M696">
        <v>2.0510999999999999</v>
      </c>
      <c r="N696">
        <v>3.3500000000000002E-2</v>
      </c>
      <c r="O696">
        <v>10</v>
      </c>
      <c r="P696">
        <v>184.02</v>
      </c>
      <c r="Q696">
        <v>18</v>
      </c>
      <c r="R696" s="54">
        <f t="shared" si="63"/>
        <v>111.46071079230516</v>
      </c>
      <c r="S696" s="54">
        <f t="shared" si="64"/>
        <v>0.44619980301162993</v>
      </c>
      <c r="T696" s="54">
        <f t="shared" si="65"/>
        <v>10.223333333333334</v>
      </c>
      <c r="Z696">
        <v>1252</v>
      </c>
      <c r="AA696">
        <v>985</v>
      </c>
      <c r="AB696">
        <v>1.2710659898477157</v>
      </c>
    </row>
    <row r="697" spans="1:28" hidden="1" x14ac:dyDescent="0.25">
      <c r="A697" t="s">
        <v>69</v>
      </c>
      <c r="B697">
        <v>320575</v>
      </c>
      <c r="C697" s="54" t="s">
        <v>33</v>
      </c>
      <c r="D697" t="s">
        <v>349</v>
      </c>
      <c r="E697" t="s">
        <v>91</v>
      </c>
      <c r="F697" s="154">
        <v>5</v>
      </c>
      <c r="G697">
        <v>234</v>
      </c>
      <c r="H697">
        <v>259</v>
      </c>
      <c r="I697">
        <v>241</v>
      </c>
      <c r="J697">
        <v>241</v>
      </c>
      <c r="K697">
        <v>253</v>
      </c>
      <c r="L697" s="54">
        <f t="shared" si="62"/>
        <v>245.6</v>
      </c>
      <c r="M697">
        <v>1.8935</v>
      </c>
      <c r="N697">
        <v>5.62E-2</v>
      </c>
      <c r="O697">
        <v>10</v>
      </c>
      <c r="P697">
        <v>148.57</v>
      </c>
      <c r="Q697">
        <v>14</v>
      </c>
      <c r="R697" s="54">
        <f t="shared" si="63"/>
        <v>127.44834084943125</v>
      </c>
      <c r="S697" s="54">
        <f t="shared" si="64"/>
        <v>0.51892646925664188</v>
      </c>
      <c r="T697" s="54">
        <f t="shared" si="65"/>
        <v>10.612142857142857</v>
      </c>
      <c r="U697">
        <v>1.9393</v>
      </c>
      <c r="V697">
        <v>1.7619</v>
      </c>
      <c r="W697">
        <v>1.0851</v>
      </c>
      <c r="X697" s="54">
        <f>U697/V697</f>
        <v>1.100686758612861</v>
      </c>
      <c r="Y697">
        <v>55.953178982106941</v>
      </c>
      <c r="Z697">
        <v>1252</v>
      </c>
      <c r="AA697">
        <v>985</v>
      </c>
      <c r="AB697">
        <v>1.2710659898477157</v>
      </c>
    </row>
    <row r="698" spans="1:28" hidden="1" x14ac:dyDescent="0.25">
      <c r="A698" t="s">
        <v>69</v>
      </c>
      <c r="B698">
        <v>320580</v>
      </c>
      <c r="C698" s="54" t="s">
        <v>33</v>
      </c>
      <c r="D698" t="s">
        <v>336</v>
      </c>
      <c r="F698">
        <v>1</v>
      </c>
      <c r="G698">
        <v>525</v>
      </c>
      <c r="H698">
        <v>393</v>
      </c>
      <c r="I698">
        <v>344</v>
      </c>
      <c r="J698">
        <v>341</v>
      </c>
      <c r="K698">
        <v>555</v>
      </c>
      <c r="L698" s="54">
        <f t="shared" si="62"/>
        <v>431.6</v>
      </c>
      <c r="M698">
        <v>1.6964999999999999</v>
      </c>
      <c r="N698">
        <v>1.7600000000000001E-2</v>
      </c>
      <c r="O698">
        <v>10</v>
      </c>
      <c r="P698">
        <v>96.41</v>
      </c>
      <c r="Q698">
        <v>32</v>
      </c>
      <c r="R698" s="54">
        <f t="shared" si="63"/>
        <v>175.96722331708327</v>
      </c>
      <c r="S698" s="54">
        <f t="shared" si="64"/>
        <v>0.40770904383012802</v>
      </c>
      <c r="T698" s="54">
        <f t="shared" si="65"/>
        <v>3.0128124999999999</v>
      </c>
      <c r="U698">
        <v>1.7719</v>
      </c>
      <c r="V698">
        <v>1.5122</v>
      </c>
      <c r="W698">
        <v>1.0085999999999999</v>
      </c>
      <c r="X698" s="54">
        <f>U698/V698</f>
        <v>1.1717365427853459</v>
      </c>
      <c r="Y698">
        <v>56.921948191207171</v>
      </c>
      <c r="Z698">
        <v>1470</v>
      </c>
      <c r="AA698">
        <v>992</v>
      </c>
      <c r="AB698">
        <v>1.4818548387096775</v>
      </c>
    </row>
    <row r="699" spans="1:28" hidden="1" x14ac:dyDescent="0.25">
      <c r="A699" t="s">
        <v>69</v>
      </c>
      <c r="B699">
        <v>320580</v>
      </c>
      <c r="C699" t="s">
        <v>33</v>
      </c>
      <c r="D699" t="s">
        <v>348</v>
      </c>
      <c r="E699" t="s">
        <v>30</v>
      </c>
      <c r="F699">
        <v>1</v>
      </c>
      <c r="G699">
        <v>303</v>
      </c>
      <c r="H699">
        <v>300</v>
      </c>
      <c r="I699">
        <v>310</v>
      </c>
      <c r="J699">
        <v>322</v>
      </c>
      <c r="K699">
        <v>318</v>
      </c>
      <c r="L699" s="54">
        <f t="shared" si="62"/>
        <v>310.60000000000002</v>
      </c>
      <c r="M699">
        <v>2.2749999999999999</v>
      </c>
      <c r="N699">
        <v>2.0799999999999999E-2</v>
      </c>
      <c r="O699">
        <v>10</v>
      </c>
      <c r="P699">
        <v>141.97999999999999</v>
      </c>
      <c r="Q699">
        <v>39</v>
      </c>
      <c r="R699" s="54">
        <f t="shared" si="63"/>
        <v>160.23383575151431</v>
      </c>
      <c r="S699" s="54">
        <f t="shared" si="64"/>
        <v>0.51588485431910591</v>
      </c>
      <c r="T699" s="54">
        <f t="shared" si="65"/>
        <v>3.6405128205128201</v>
      </c>
      <c r="Z699">
        <v>1470</v>
      </c>
      <c r="AA699">
        <v>992</v>
      </c>
      <c r="AB699">
        <v>1.4818548387096775</v>
      </c>
    </row>
    <row r="700" spans="1:28" hidden="1" x14ac:dyDescent="0.25">
      <c r="A700" t="s">
        <v>69</v>
      </c>
      <c r="B700">
        <v>320580</v>
      </c>
      <c r="C700" t="s">
        <v>33</v>
      </c>
      <c r="D700" t="s">
        <v>349</v>
      </c>
      <c r="E700" t="s">
        <v>91</v>
      </c>
      <c r="F700" s="154">
        <v>1</v>
      </c>
      <c r="G700">
        <v>338</v>
      </c>
      <c r="H700">
        <v>309</v>
      </c>
      <c r="I700">
        <v>315</v>
      </c>
      <c r="J700">
        <v>292</v>
      </c>
      <c r="K700">
        <v>272</v>
      </c>
      <c r="L700" s="54">
        <f t="shared" si="62"/>
        <v>305.2</v>
      </c>
      <c r="M700">
        <v>1.5334000000000001</v>
      </c>
      <c r="N700">
        <v>1.9099999999999999E-2</v>
      </c>
      <c r="O700">
        <v>10</v>
      </c>
      <c r="P700">
        <v>90.13</v>
      </c>
      <c r="Q700">
        <v>41</v>
      </c>
      <c r="R700" s="54">
        <f t="shared" si="63"/>
        <v>170.13203151004106</v>
      </c>
      <c r="S700" s="54">
        <f t="shared" si="64"/>
        <v>0.55744440206435475</v>
      </c>
      <c r="T700" s="54">
        <f t="shared" si="65"/>
        <v>2.1982926829268292</v>
      </c>
      <c r="U700">
        <v>3.3650000000000002</v>
      </c>
      <c r="V700">
        <v>2.9409999999999998</v>
      </c>
      <c r="W700">
        <v>1.9326000000000001</v>
      </c>
      <c r="X700" s="54">
        <f>U700/V700</f>
        <v>1.1441686501190074</v>
      </c>
      <c r="Y700">
        <v>57.432392273402677</v>
      </c>
      <c r="Z700">
        <v>1470</v>
      </c>
      <c r="AA700">
        <v>992</v>
      </c>
      <c r="AB700">
        <v>1.4818548387096775</v>
      </c>
    </row>
    <row r="701" spans="1:28" hidden="1" x14ac:dyDescent="0.25">
      <c r="A701" t="s">
        <v>69</v>
      </c>
      <c r="B701">
        <v>320580</v>
      </c>
      <c r="C701" t="s">
        <v>33</v>
      </c>
      <c r="D701" t="s">
        <v>336</v>
      </c>
      <c r="F701">
        <v>2</v>
      </c>
      <c r="G701">
        <v>320</v>
      </c>
      <c r="H701">
        <v>314</v>
      </c>
      <c r="I701">
        <v>320</v>
      </c>
      <c r="J701">
        <v>312</v>
      </c>
      <c r="K701">
        <v>309</v>
      </c>
      <c r="L701" s="54">
        <f t="shared" si="62"/>
        <v>315</v>
      </c>
      <c r="M701">
        <v>1.8156000000000001</v>
      </c>
      <c r="N701">
        <v>1.89E-2</v>
      </c>
      <c r="O701">
        <v>10</v>
      </c>
      <c r="P701">
        <v>111.31</v>
      </c>
      <c r="Q701">
        <v>28</v>
      </c>
      <c r="R701" s="54">
        <f t="shared" si="63"/>
        <v>163.11202946725362</v>
      </c>
      <c r="S701" s="54">
        <f t="shared" si="64"/>
        <v>0.5178159665627099</v>
      </c>
      <c r="T701" s="54">
        <f t="shared" si="65"/>
        <v>3.9753571428571428</v>
      </c>
      <c r="U701">
        <v>0.97699999999999998</v>
      </c>
      <c r="V701">
        <v>0.81510000000000005</v>
      </c>
      <c r="W701">
        <v>0.55430000000000001</v>
      </c>
      <c r="X701" s="54">
        <f>U701/V701</f>
        <v>1.1986259354680406</v>
      </c>
      <c r="Y701">
        <v>56.734902763561919</v>
      </c>
      <c r="Z701">
        <v>1470</v>
      </c>
      <c r="AA701">
        <v>992</v>
      </c>
      <c r="AB701">
        <v>1.4818548387096775</v>
      </c>
    </row>
    <row r="702" spans="1:28" hidden="1" x14ac:dyDescent="0.25">
      <c r="A702" t="s">
        <v>69</v>
      </c>
      <c r="B702">
        <v>320580</v>
      </c>
      <c r="C702" t="s">
        <v>33</v>
      </c>
      <c r="D702" t="s">
        <v>348</v>
      </c>
      <c r="E702" t="s">
        <v>30</v>
      </c>
      <c r="F702">
        <v>2</v>
      </c>
      <c r="G702">
        <v>253</v>
      </c>
      <c r="H702">
        <v>312</v>
      </c>
      <c r="I702">
        <v>285</v>
      </c>
      <c r="J702">
        <v>351</v>
      </c>
      <c r="K702">
        <v>345</v>
      </c>
      <c r="L702" s="54">
        <f t="shared" si="62"/>
        <v>309.2</v>
      </c>
      <c r="M702">
        <v>3.1396999999999999</v>
      </c>
      <c r="N702">
        <v>3.27E-2</v>
      </c>
      <c r="O702">
        <v>10</v>
      </c>
      <c r="P702">
        <v>187.88</v>
      </c>
      <c r="Q702">
        <v>32</v>
      </c>
      <c r="R702" s="54">
        <f t="shared" si="63"/>
        <v>167.11198637428146</v>
      </c>
      <c r="S702" s="54">
        <f t="shared" si="64"/>
        <v>0.54046567391423506</v>
      </c>
      <c r="T702" s="54">
        <f t="shared" si="65"/>
        <v>5.8712499999999999</v>
      </c>
      <c r="Z702">
        <v>1470</v>
      </c>
      <c r="AA702">
        <v>992</v>
      </c>
      <c r="AB702">
        <v>1.4818548387096775</v>
      </c>
    </row>
    <row r="703" spans="1:28" hidden="1" x14ac:dyDescent="0.25">
      <c r="A703" t="s">
        <v>69</v>
      </c>
      <c r="B703">
        <v>320580</v>
      </c>
      <c r="C703" s="54" t="s">
        <v>33</v>
      </c>
      <c r="D703" t="s">
        <v>349</v>
      </c>
      <c r="E703" t="s">
        <v>91</v>
      </c>
      <c r="F703" s="154">
        <v>2</v>
      </c>
      <c r="G703">
        <v>280</v>
      </c>
      <c r="H703">
        <v>292</v>
      </c>
      <c r="I703">
        <v>290</v>
      </c>
      <c r="J703">
        <v>264</v>
      </c>
      <c r="K703">
        <v>304</v>
      </c>
      <c r="L703" s="54">
        <f t="shared" si="62"/>
        <v>286</v>
      </c>
      <c r="M703">
        <v>2.4946999999999999</v>
      </c>
      <c r="N703">
        <v>2.81E-2</v>
      </c>
      <c r="O703">
        <v>10</v>
      </c>
      <c r="P703">
        <v>154.84</v>
      </c>
      <c r="Q703">
        <v>31</v>
      </c>
      <c r="R703" s="54">
        <f t="shared" si="63"/>
        <v>161.11469904417464</v>
      </c>
      <c r="S703" s="54">
        <f t="shared" si="64"/>
        <v>0.56333810854606514</v>
      </c>
      <c r="T703" s="54">
        <f t="shared" si="65"/>
        <v>4.9948387096774196</v>
      </c>
      <c r="U703">
        <v>2.2212000000000001</v>
      </c>
      <c r="V703">
        <v>1.913</v>
      </c>
      <c r="W703">
        <v>1.2273000000000001</v>
      </c>
      <c r="X703" s="54">
        <f>U703/V703</f>
        <v>1.1611082070047047</v>
      </c>
      <c r="Y703">
        <v>55.253916801728799</v>
      </c>
      <c r="Z703">
        <v>1470</v>
      </c>
      <c r="AA703">
        <v>992</v>
      </c>
      <c r="AB703">
        <v>1.4818548387096775</v>
      </c>
    </row>
    <row r="704" spans="1:28" hidden="1" x14ac:dyDescent="0.25">
      <c r="A704" t="s">
        <v>69</v>
      </c>
      <c r="B704">
        <v>320580</v>
      </c>
      <c r="C704" s="54" t="s">
        <v>33</v>
      </c>
      <c r="D704" t="s">
        <v>336</v>
      </c>
      <c r="F704">
        <v>3</v>
      </c>
      <c r="G704">
        <v>244</v>
      </c>
      <c r="H704">
        <v>327</v>
      </c>
      <c r="I704">
        <v>317</v>
      </c>
      <c r="J704">
        <v>267</v>
      </c>
      <c r="K704">
        <v>286</v>
      </c>
      <c r="L704" s="54">
        <f t="shared" si="62"/>
        <v>288.2</v>
      </c>
      <c r="M704">
        <v>1.4268000000000001</v>
      </c>
      <c r="N704">
        <v>1.35E-2</v>
      </c>
      <c r="O704">
        <v>10</v>
      </c>
      <c r="P704">
        <v>90.95</v>
      </c>
      <c r="Q704">
        <v>28</v>
      </c>
      <c r="R704" s="54">
        <f t="shared" si="63"/>
        <v>156.87740516767454</v>
      </c>
      <c r="S704" s="54">
        <f t="shared" si="64"/>
        <v>0.54433520183093176</v>
      </c>
      <c r="T704" s="54">
        <f t="shared" si="65"/>
        <v>3.2482142857142859</v>
      </c>
      <c r="U704">
        <v>1.2226999999999999</v>
      </c>
      <c r="V704">
        <v>1.0522</v>
      </c>
      <c r="W704">
        <v>0.71740000000000004</v>
      </c>
      <c r="X704" s="54">
        <f>U704/V704</f>
        <v>1.1620414369891654</v>
      </c>
      <c r="Y704">
        <v>58.673427660096507</v>
      </c>
      <c r="Z704">
        <v>1470</v>
      </c>
      <c r="AA704">
        <v>992</v>
      </c>
      <c r="AB704">
        <v>1.4818548387096775</v>
      </c>
    </row>
    <row r="705" spans="1:28" hidden="1" x14ac:dyDescent="0.25">
      <c r="A705" t="s">
        <v>69</v>
      </c>
      <c r="B705">
        <v>320580</v>
      </c>
      <c r="C705" s="54" t="s">
        <v>33</v>
      </c>
      <c r="D705" t="s">
        <v>348</v>
      </c>
      <c r="E705" t="s">
        <v>30</v>
      </c>
      <c r="F705">
        <v>3</v>
      </c>
      <c r="G705">
        <v>338</v>
      </c>
      <c r="H705">
        <v>343</v>
      </c>
      <c r="I705">
        <v>326</v>
      </c>
      <c r="J705">
        <v>325</v>
      </c>
      <c r="K705">
        <v>378</v>
      </c>
      <c r="L705" s="54">
        <f t="shared" si="62"/>
        <v>342</v>
      </c>
      <c r="M705">
        <v>2.8906000000000001</v>
      </c>
      <c r="N705">
        <v>2.93E-2</v>
      </c>
      <c r="O705">
        <v>10</v>
      </c>
      <c r="P705">
        <v>162.12</v>
      </c>
      <c r="Q705">
        <v>35</v>
      </c>
      <c r="R705" s="54">
        <f t="shared" si="63"/>
        <v>178.30002467308165</v>
      </c>
      <c r="S705" s="54">
        <f t="shared" si="64"/>
        <v>0.52134510138327972</v>
      </c>
      <c r="T705" s="54">
        <f t="shared" si="65"/>
        <v>4.6320000000000006</v>
      </c>
      <c r="Z705">
        <v>1470</v>
      </c>
      <c r="AA705">
        <v>992</v>
      </c>
      <c r="AB705">
        <v>1.4818548387096775</v>
      </c>
    </row>
    <row r="706" spans="1:28" hidden="1" x14ac:dyDescent="0.25">
      <c r="A706" t="s">
        <v>69</v>
      </c>
      <c r="B706">
        <v>320580</v>
      </c>
      <c r="C706" s="54" t="s">
        <v>33</v>
      </c>
      <c r="D706" t="s">
        <v>349</v>
      </c>
      <c r="E706" t="s">
        <v>91</v>
      </c>
      <c r="F706" s="154">
        <v>3</v>
      </c>
      <c r="G706">
        <v>358</v>
      </c>
      <c r="H706">
        <v>309</v>
      </c>
      <c r="I706">
        <v>374</v>
      </c>
      <c r="J706">
        <v>341</v>
      </c>
      <c r="K706">
        <v>375</v>
      </c>
      <c r="L706" s="54">
        <f t="shared" si="62"/>
        <v>351.4</v>
      </c>
      <c r="M706">
        <v>1.5301</v>
      </c>
      <c r="N706">
        <v>2.4500000000000001E-2</v>
      </c>
      <c r="O706">
        <v>10</v>
      </c>
      <c r="P706">
        <v>77.010000000000005</v>
      </c>
      <c r="Q706">
        <v>27</v>
      </c>
      <c r="R706" s="54">
        <f t="shared" si="63"/>
        <v>198.68848201532268</v>
      </c>
      <c r="S706" s="54">
        <f t="shared" si="64"/>
        <v>0.56541969839306405</v>
      </c>
      <c r="T706" s="54">
        <f t="shared" si="65"/>
        <v>2.8522222222222222</v>
      </c>
      <c r="U706">
        <v>5.1525999999999996</v>
      </c>
      <c r="V706">
        <v>4.3986999999999998</v>
      </c>
      <c r="W706">
        <v>2.8759999999999999</v>
      </c>
      <c r="X706" s="54">
        <f>U706/V706</f>
        <v>1.1713915475026713</v>
      </c>
      <c r="Y706">
        <v>55.816480999883552</v>
      </c>
      <c r="Z706">
        <v>1470</v>
      </c>
      <c r="AA706">
        <v>992</v>
      </c>
      <c r="AB706">
        <v>1.4818548387096775</v>
      </c>
    </row>
    <row r="707" spans="1:28" hidden="1" x14ac:dyDescent="0.25">
      <c r="A707" t="s">
        <v>69</v>
      </c>
      <c r="B707">
        <v>320580</v>
      </c>
      <c r="C707" t="s">
        <v>33</v>
      </c>
      <c r="D707" t="s">
        <v>336</v>
      </c>
      <c r="F707">
        <v>4</v>
      </c>
      <c r="G707">
        <v>345</v>
      </c>
      <c r="H707">
        <v>304</v>
      </c>
      <c r="I707">
        <v>297</v>
      </c>
      <c r="J707">
        <v>323</v>
      </c>
      <c r="K707">
        <v>306</v>
      </c>
      <c r="L707" s="54">
        <f t="shared" si="62"/>
        <v>315</v>
      </c>
      <c r="M707">
        <v>1.5093000000000001</v>
      </c>
      <c r="N707">
        <v>1.18E-2</v>
      </c>
      <c r="O707">
        <v>10</v>
      </c>
      <c r="P707">
        <v>87.31</v>
      </c>
      <c r="Q707">
        <v>36</v>
      </c>
      <c r="R707" s="54">
        <f t="shared" si="63"/>
        <v>172.86679647233993</v>
      </c>
      <c r="S707" s="54">
        <f t="shared" si="64"/>
        <v>0.54878348086457118</v>
      </c>
      <c r="T707" s="54">
        <f t="shared" si="65"/>
        <v>2.4252777777777776</v>
      </c>
      <c r="U707">
        <v>1.6780999999999999</v>
      </c>
      <c r="V707">
        <v>1.409</v>
      </c>
      <c r="W707">
        <v>0.96450000000000002</v>
      </c>
      <c r="X707" s="54">
        <f>U707/V707</f>
        <v>1.1909865152590489</v>
      </c>
      <c r="Y707">
        <v>57.475716584232174</v>
      </c>
      <c r="Z707">
        <v>1470</v>
      </c>
      <c r="AA707">
        <v>992</v>
      </c>
      <c r="AB707">
        <v>1.4818548387096775</v>
      </c>
    </row>
    <row r="708" spans="1:28" hidden="1" x14ac:dyDescent="0.25">
      <c r="A708" t="s">
        <v>69</v>
      </c>
      <c r="B708">
        <v>320580</v>
      </c>
      <c r="C708" t="s">
        <v>33</v>
      </c>
      <c r="D708" t="s">
        <v>348</v>
      </c>
      <c r="E708" t="s">
        <v>30</v>
      </c>
      <c r="F708">
        <v>4</v>
      </c>
      <c r="G708">
        <v>334</v>
      </c>
      <c r="H708">
        <v>362</v>
      </c>
      <c r="I708">
        <v>313</v>
      </c>
      <c r="J708">
        <v>340</v>
      </c>
      <c r="K708">
        <v>345</v>
      </c>
      <c r="L708" s="54">
        <f t="shared" si="62"/>
        <v>338.8</v>
      </c>
      <c r="M708">
        <v>3.9464999999999999</v>
      </c>
      <c r="N708">
        <v>1.9599999999999999E-2</v>
      </c>
      <c r="O708">
        <v>10</v>
      </c>
      <c r="P708">
        <v>229.38</v>
      </c>
      <c r="Q708">
        <v>74</v>
      </c>
      <c r="R708" s="54">
        <f t="shared" si="63"/>
        <v>172.05074548783676</v>
      </c>
      <c r="S708" s="54">
        <f t="shared" si="64"/>
        <v>0.50782392410813681</v>
      </c>
      <c r="T708" s="54">
        <f t="shared" si="65"/>
        <v>3.0997297297297295</v>
      </c>
      <c r="Z708">
        <v>1470</v>
      </c>
      <c r="AA708">
        <v>992</v>
      </c>
      <c r="AB708">
        <v>1.4818548387096775</v>
      </c>
    </row>
    <row r="709" spans="1:28" hidden="1" x14ac:dyDescent="0.25">
      <c r="A709" t="s">
        <v>69</v>
      </c>
      <c r="B709">
        <v>320580</v>
      </c>
      <c r="C709" t="s">
        <v>33</v>
      </c>
      <c r="D709" t="s">
        <v>349</v>
      </c>
      <c r="E709" t="s">
        <v>91</v>
      </c>
      <c r="F709" s="154">
        <v>4</v>
      </c>
      <c r="G709">
        <v>338</v>
      </c>
      <c r="H709">
        <v>337</v>
      </c>
      <c r="I709">
        <v>337</v>
      </c>
      <c r="J709">
        <v>329</v>
      </c>
      <c r="K709">
        <v>357</v>
      </c>
      <c r="L709" s="54">
        <f t="shared" si="62"/>
        <v>339.6</v>
      </c>
      <c r="M709">
        <v>5.1444000000000001</v>
      </c>
      <c r="N709">
        <v>2.9700000000000001E-2</v>
      </c>
      <c r="O709">
        <v>10</v>
      </c>
      <c r="P709">
        <v>376.35</v>
      </c>
      <c r="Q709">
        <v>124</v>
      </c>
      <c r="R709" s="54">
        <f t="shared" si="63"/>
        <v>136.69190912714228</v>
      </c>
      <c r="S709" s="54">
        <f t="shared" si="64"/>
        <v>0.40250856633434118</v>
      </c>
      <c r="T709" s="54">
        <f t="shared" si="65"/>
        <v>3.0350806451612904</v>
      </c>
      <c r="U709">
        <v>5.2987000000000002</v>
      </c>
      <c r="V709">
        <v>4.7953999999999999</v>
      </c>
      <c r="W709">
        <v>2.9741</v>
      </c>
      <c r="X709" s="54">
        <f>U709/V709</f>
        <v>1.1049547483004547</v>
      </c>
      <c r="Y709">
        <v>56.128861796289655</v>
      </c>
      <c r="Z709">
        <v>1470</v>
      </c>
      <c r="AA709">
        <v>992</v>
      </c>
      <c r="AB709">
        <v>1.4818548387096775</v>
      </c>
    </row>
    <row r="710" spans="1:28" hidden="1" x14ac:dyDescent="0.25">
      <c r="A710" t="s">
        <v>69</v>
      </c>
      <c r="B710">
        <v>320580</v>
      </c>
      <c r="C710" t="s">
        <v>33</v>
      </c>
      <c r="D710" t="s">
        <v>348</v>
      </c>
      <c r="E710" t="s">
        <v>30</v>
      </c>
      <c r="F710">
        <v>6</v>
      </c>
      <c r="G710">
        <v>389</v>
      </c>
      <c r="H710">
        <v>372</v>
      </c>
      <c r="I710">
        <v>379</v>
      </c>
      <c r="J710">
        <v>390</v>
      </c>
      <c r="K710">
        <v>345</v>
      </c>
      <c r="L710" s="54">
        <f t="shared" si="62"/>
        <v>375</v>
      </c>
      <c r="M710">
        <v>4.1746999999999996</v>
      </c>
      <c r="N710">
        <v>3.8300000000000001E-2</v>
      </c>
      <c r="O710">
        <v>10</v>
      </c>
      <c r="P710">
        <v>244.76</v>
      </c>
      <c r="Q710">
        <v>32</v>
      </c>
      <c r="R710" s="54">
        <f t="shared" si="63"/>
        <v>170.56300049027618</v>
      </c>
      <c r="S710" s="54">
        <f t="shared" si="64"/>
        <v>0.4548346679740698</v>
      </c>
      <c r="T710" s="54">
        <f t="shared" si="65"/>
        <v>7.6487499999999997</v>
      </c>
      <c r="Z710">
        <v>1470</v>
      </c>
      <c r="AA710">
        <v>992</v>
      </c>
      <c r="AB710">
        <v>1.4818548387096775</v>
      </c>
    </row>
    <row r="711" spans="1:28" hidden="1" x14ac:dyDescent="0.25">
      <c r="A711" t="s">
        <v>69</v>
      </c>
      <c r="B711">
        <v>320580</v>
      </c>
      <c r="C711" t="s">
        <v>33</v>
      </c>
      <c r="D711" t="s">
        <v>349</v>
      </c>
      <c r="E711" t="s">
        <v>91</v>
      </c>
      <c r="F711" s="154">
        <v>6</v>
      </c>
      <c r="G711">
        <v>357</v>
      </c>
      <c r="H711">
        <v>346</v>
      </c>
      <c r="I711">
        <v>364</v>
      </c>
      <c r="J711">
        <v>346</v>
      </c>
      <c r="K711">
        <v>332</v>
      </c>
      <c r="L711" s="54">
        <f t="shared" si="62"/>
        <v>349</v>
      </c>
      <c r="M711">
        <v>4.1894999999999998</v>
      </c>
      <c r="N711">
        <v>4.2000000000000003E-2</v>
      </c>
      <c r="O711">
        <v>10</v>
      </c>
      <c r="P711">
        <v>224.66</v>
      </c>
      <c r="Q711">
        <v>35</v>
      </c>
      <c r="R711" s="54">
        <f t="shared" si="63"/>
        <v>186.48179471200925</v>
      </c>
      <c r="S711" s="54">
        <f t="shared" si="64"/>
        <v>0.53433179000575715</v>
      </c>
      <c r="T711" s="54">
        <f t="shared" si="65"/>
        <v>6.418857142857143</v>
      </c>
      <c r="U711">
        <v>6.4465000000000003</v>
      </c>
      <c r="V711">
        <v>5.6618000000000004</v>
      </c>
      <c r="W711">
        <v>3.7705000000000002</v>
      </c>
      <c r="X711" s="54">
        <f>U711/V711</f>
        <v>1.1385954996644176</v>
      </c>
      <c r="Y711">
        <v>58.489102613821451</v>
      </c>
      <c r="Z711">
        <v>1470</v>
      </c>
      <c r="AA711">
        <v>992</v>
      </c>
      <c r="AB711">
        <v>1.4818548387096775</v>
      </c>
    </row>
    <row r="712" spans="1:28" hidden="1" x14ac:dyDescent="0.25">
      <c r="A712" t="s">
        <v>69</v>
      </c>
      <c r="B712">
        <v>320602</v>
      </c>
      <c r="C712" t="s">
        <v>33</v>
      </c>
      <c r="D712" t="s">
        <v>336</v>
      </c>
      <c r="F712">
        <v>1</v>
      </c>
      <c r="G712">
        <v>375</v>
      </c>
      <c r="H712">
        <v>332</v>
      </c>
      <c r="I712">
        <v>344</v>
      </c>
      <c r="J712">
        <v>326</v>
      </c>
      <c r="K712">
        <v>347</v>
      </c>
      <c r="L712" s="54">
        <f t="shared" si="62"/>
        <v>344.8</v>
      </c>
      <c r="M712">
        <v>1.6337999999999999</v>
      </c>
      <c r="N712">
        <v>1.5900000000000001E-2</v>
      </c>
      <c r="O712">
        <v>10</v>
      </c>
      <c r="P712">
        <v>97.42</v>
      </c>
      <c r="Q712">
        <v>24</v>
      </c>
      <c r="R712" s="54">
        <f t="shared" si="63"/>
        <v>167.706836378567</v>
      </c>
      <c r="S712" s="54">
        <f t="shared" si="64"/>
        <v>0.48638873659677206</v>
      </c>
      <c r="T712" s="54">
        <f t="shared" si="65"/>
        <v>4.059166666666667</v>
      </c>
      <c r="U712">
        <v>1.0051000000000001</v>
      </c>
      <c r="V712">
        <v>0.81379999999999997</v>
      </c>
      <c r="W712">
        <v>0.52849999999999997</v>
      </c>
      <c r="X712" s="54">
        <f>U712/V712</f>
        <v>1.2350700417793072</v>
      </c>
      <c r="Y712">
        <v>52.581832653467309</v>
      </c>
      <c r="Z712">
        <v>1475</v>
      </c>
      <c r="AA712">
        <v>1003</v>
      </c>
      <c r="AB712">
        <v>1.4705882352941178</v>
      </c>
    </row>
    <row r="713" spans="1:28" hidden="1" x14ac:dyDescent="0.25">
      <c r="A713" t="s">
        <v>69</v>
      </c>
      <c r="B713">
        <v>320602</v>
      </c>
      <c r="C713" t="s">
        <v>33</v>
      </c>
      <c r="D713" t="s">
        <v>348</v>
      </c>
      <c r="E713" t="s">
        <v>30</v>
      </c>
      <c r="F713">
        <v>1</v>
      </c>
      <c r="G713">
        <v>361</v>
      </c>
      <c r="H713">
        <v>384</v>
      </c>
      <c r="I713">
        <v>362</v>
      </c>
      <c r="J713">
        <v>359</v>
      </c>
      <c r="K713">
        <v>333</v>
      </c>
      <c r="L713" s="54">
        <f t="shared" si="62"/>
        <v>359.8</v>
      </c>
      <c r="M713">
        <v>3.8784000000000001</v>
      </c>
      <c r="N713">
        <v>2.5999999999999999E-2</v>
      </c>
      <c r="O713">
        <v>10</v>
      </c>
      <c r="P713">
        <v>216.66</v>
      </c>
      <c r="Q713">
        <v>43</v>
      </c>
      <c r="R713" s="54">
        <f t="shared" si="63"/>
        <v>179.00858487953474</v>
      </c>
      <c r="S713" s="54">
        <f t="shared" si="64"/>
        <v>0.49752247048230885</v>
      </c>
      <c r="T713" s="54">
        <f t="shared" si="65"/>
        <v>5.0386046511627907</v>
      </c>
      <c r="Z713">
        <v>1475</v>
      </c>
      <c r="AA713">
        <v>1003</v>
      </c>
      <c r="AB713">
        <v>1.4705882352941178</v>
      </c>
    </row>
    <row r="714" spans="1:28" hidden="1" x14ac:dyDescent="0.25">
      <c r="A714" t="s">
        <v>69</v>
      </c>
      <c r="B714">
        <v>320602</v>
      </c>
      <c r="C714" t="s">
        <v>33</v>
      </c>
      <c r="D714" t="s">
        <v>349</v>
      </c>
      <c r="E714" t="s">
        <v>91</v>
      </c>
      <c r="F714" s="154">
        <v>1</v>
      </c>
      <c r="G714">
        <v>398</v>
      </c>
      <c r="H714">
        <v>308</v>
      </c>
      <c r="I714">
        <v>351</v>
      </c>
      <c r="J714">
        <v>381</v>
      </c>
      <c r="K714">
        <v>327</v>
      </c>
      <c r="L714" s="54">
        <f t="shared" si="62"/>
        <v>353</v>
      </c>
      <c r="M714">
        <v>3.1080999999999999</v>
      </c>
      <c r="N714">
        <v>3.32E-2</v>
      </c>
      <c r="O714">
        <v>10</v>
      </c>
      <c r="P714">
        <v>165.44</v>
      </c>
      <c r="Q714">
        <v>33</v>
      </c>
      <c r="R714" s="54">
        <f t="shared" si="63"/>
        <v>187.86871373307542</v>
      </c>
      <c r="S714" s="54">
        <f t="shared" si="64"/>
        <v>0.53220598791239493</v>
      </c>
      <c r="T714" s="54">
        <f t="shared" si="65"/>
        <v>5.0133333333333336</v>
      </c>
      <c r="U714">
        <v>4.4577999999999998</v>
      </c>
      <c r="V714">
        <v>3.7048999999999999</v>
      </c>
      <c r="W714">
        <v>2.6280000000000001</v>
      </c>
      <c r="X714" s="54">
        <f>U714/V714</f>
        <v>1.2032173607924641</v>
      </c>
      <c r="Y714">
        <v>58.952846695679483</v>
      </c>
      <c r="Z714">
        <v>1475</v>
      </c>
      <c r="AA714">
        <v>1003</v>
      </c>
      <c r="AB714">
        <v>1.4705882352941178</v>
      </c>
    </row>
    <row r="715" spans="1:28" hidden="1" x14ac:dyDescent="0.25">
      <c r="A715" t="s">
        <v>69</v>
      </c>
      <c r="B715">
        <v>320602</v>
      </c>
      <c r="C715" t="s">
        <v>33</v>
      </c>
      <c r="D715" t="s">
        <v>336</v>
      </c>
      <c r="F715">
        <v>2</v>
      </c>
      <c r="G715">
        <v>371</v>
      </c>
      <c r="H715">
        <v>366</v>
      </c>
      <c r="I715">
        <v>375</v>
      </c>
      <c r="J715">
        <v>343</v>
      </c>
      <c r="K715">
        <v>350</v>
      </c>
      <c r="L715" s="54">
        <f t="shared" si="62"/>
        <v>361</v>
      </c>
      <c r="M715">
        <v>1.9635</v>
      </c>
      <c r="N715">
        <v>2.0500000000000001E-2</v>
      </c>
      <c r="O715">
        <v>10</v>
      </c>
      <c r="P715">
        <v>111.87</v>
      </c>
      <c r="Q715">
        <v>25</v>
      </c>
      <c r="R715" s="54">
        <f t="shared" si="63"/>
        <v>175.51622418879055</v>
      </c>
      <c r="S715" s="54">
        <f t="shared" si="64"/>
        <v>0.48619452683875497</v>
      </c>
      <c r="T715" s="54">
        <f t="shared" si="65"/>
        <v>4.4748000000000001</v>
      </c>
      <c r="U715">
        <v>2.6059999999999999</v>
      </c>
      <c r="V715">
        <v>2.1577999999999999</v>
      </c>
      <c r="W715">
        <v>1.5818000000000001</v>
      </c>
      <c r="X715" s="54">
        <f>U715/V715</f>
        <v>1.207711558068403</v>
      </c>
      <c r="Y715">
        <v>60.698388334612439</v>
      </c>
      <c r="Z715">
        <v>1475</v>
      </c>
      <c r="AA715">
        <v>1003</v>
      </c>
      <c r="AB715">
        <v>1.4705882352941178</v>
      </c>
    </row>
    <row r="716" spans="1:28" hidden="1" x14ac:dyDescent="0.25">
      <c r="A716" t="s">
        <v>69</v>
      </c>
      <c r="B716">
        <v>320602</v>
      </c>
      <c r="C716" t="s">
        <v>33</v>
      </c>
      <c r="D716" t="s">
        <v>348</v>
      </c>
      <c r="E716" t="s">
        <v>30</v>
      </c>
      <c r="F716">
        <v>2</v>
      </c>
      <c r="G716">
        <v>367</v>
      </c>
      <c r="H716">
        <v>418</v>
      </c>
      <c r="I716">
        <v>413</v>
      </c>
      <c r="J716">
        <v>383</v>
      </c>
      <c r="K716">
        <v>415</v>
      </c>
      <c r="L716" s="54">
        <f t="shared" si="62"/>
        <v>399.2</v>
      </c>
      <c r="M716">
        <v>4.0743</v>
      </c>
      <c r="N716">
        <v>4.3299999999999998E-2</v>
      </c>
      <c r="O716">
        <v>10</v>
      </c>
      <c r="P716">
        <v>204.76</v>
      </c>
      <c r="Q716">
        <v>34</v>
      </c>
      <c r="R716" s="54">
        <f t="shared" si="63"/>
        <v>198.97929283063101</v>
      </c>
      <c r="S716" s="54">
        <f t="shared" si="64"/>
        <v>0.49844512232121996</v>
      </c>
      <c r="T716" s="54">
        <f t="shared" si="65"/>
        <v>6.0223529411764707</v>
      </c>
      <c r="Z716">
        <v>1475</v>
      </c>
      <c r="AA716">
        <v>1003</v>
      </c>
      <c r="AB716">
        <v>1.4705882352941178</v>
      </c>
    </row>
    <row r="717" spans="1:28" hidden="1" x14ac:dyDescent="0.25">
      <c r="A717" t="s">
        <v>69</v>
      </c>
      <c r="B717">
        <v>320602</v>
      </c>
      <c r="C717" t="s">
        <v>33</v>
      </c>
      <c r="D717" t="s">
        <v>349</v>
      </c>
      <c r="E717" t="s">
        <v>91</v>
      </c>
      <c r="F717" s="154">
        <v>2</v>
      </c>
      <c r="G717">
        <v>399</v>
      </c>
      <c r="H717">
        <v>379</v>
      </c>
      <c r="I717">
        <v>308</v>
      </c>
      <c r="J717">
        <v>383</v>
      </c>
      <c r="K717">
        <v>358</v>
      </c>
      <c r="L717" s="54">
        <f t="shared" si="62"/>
        <v>365.4</v>
      </c>
      <c r="M717">
        <v>4.0217000000000001</v>
      </c>
      <c r="N717">
        <v>5.0500000000000003E-2</v>
      </c>
      <c r="O717">
        <v>10</v>
      </c>
      <c r="P717">
        <v>192.49</v>
      </c>
      <c r="Q717">
        <v>30</v>
      </c>
      <c r="R717" s="54">
        <f t="shared" si="63"/>
        <v>208.93033404332689</v>
      </c>
      <c r="S717" s="54">
        <f t="shared" si="64"/>
        <v>0.57178526010762698</v>
      </c>
      <c r="T717" s="54">
        <f t="shared" si="65"/>
        <v>6.4163333333333332</v>
      </c>
      <c r="U717">
        <v>10.5303</v>
      </c>
      <c r="V717">
        <v>8.6356999999999999</v>
      </c>
      <c r="W717">
        <v>5.6661999999999999</v>
      </c>
      <c r="X717" s="54">
        <f>U717/V717</f>
        <v>1.2193915953541694</v>
      </c>
      <c r="Y717">
        <v>53.808533470081578</v>
      </c>
      <c r="Z717">
        <v>1475</v>
      </c>
      <c r="AA717">
        <v>1003</v>
      </c>
      <c r="AB717">
        <v>1.4705882352941178</v>
      </c>
    </row>
    <row r="718" spans="1:28" hidden="1" x14ac:dyDescent="0.25">
      <c r="A718" t="s">
        <v>69</v>
      </c>
      <c r="B718">
        <v>320602</v>
      </c>
      <c r="C718" t="s">
        <v>33</v>
      </c>
      <c r="D718" t="s">
        <v>336</v>
      </c>
      <c r="F718">
        <v>3</v>
      </c>
      <c r="G718">
        <v>349</v>
      </c>
      <c r="H718">
        <v>377</v>
      </c>
      <c r="I718">
        <v>341</v>
      </c>
      <c r="J718">
        <v>312</v>
      </c>
      <c r="K718">
        <v>407</v>
      </c>
      <c r="L718" s="54">
        <f t="shared" si="62"/>
        <v>357.2</v>
      </c>
      <c r="M718">
        <v>1.9830000000000001</v>
      </c>
      <c r="N718">
        <v>1.7899999999999999E-2</v>
      </c>
      <c r="O718">
        <v>10</v>
      </c>
      <c r="P718">
        <v>98.98</v>
      </c>
      <c r="Q718">
        <v>24</v>
      </c>
      <c r="R718" s="54">
        <f t="shared" si="63"/>
        <v>200.3435037381289</v>
      </c>
      <c r="S718" s="54">
        <f t="shared" si="64"/>
        <v>0.56087207093541125</v>
      </c>
      <c r="T718" s="54">
        <f t="shared" si="65"/>
        <v>4.1241666666666665</v>
      </c>
      <c r="U718">
        <v>1.1168</v>
      </c>
      <c r="V718">
        <v>0.94199999999999995</v>
      </c>
      <c r="W718">
        <v>0.61570000000000003</v>
      </c>
      <c r="X718" s="54">
        <f>U718/V718</f>
        <v>1.1855626326963908</v>
      </c>
      <c r="Y718">
        <v>55.130730659025787</v>
      </c>
      <c r="Z718">
        <v>1475</v>
      </c>
      <c r="AA718">
        <v>1003</v>
      </c>
      <c r="AB718">
        <v>1.4705882352941178</v>
      </c>
    </row>
    <row r="719" spans="1:28" hidden="1" x14ac:dyDescent="0.25">
      <c r="A719" t="s">
        <v>69</v>
      </c>
      <c r="B719">
        <v>320602</v>
      </c>
      <c r="C719" t="s">
        <v>33</v>
      </c>
      <c r="D719" t="s">
        <v>348</v>
      </c>
      <c r="E719" t="s">
        <v>30</v>
      </c>
      <c r="F719">
        <v>3</v>
      </c>
      <c r="G719">
        <v>369</v>
      </c>
      <c r="H719">
        <v>341</v>
      </c>
      <c r="I719">
        <v>417</v>
      </c>
      <c r="J719">
        <v>351</v>
      </c>
      <c r="K719">
        <v>395</v>
      </c>
      <c r="L719" s="54">
        <f t="shared" si="62"/>
        <v>374.6</v>
      </c>
      <c r="M719">
        <v>2.593</v>
      </c>
      <c r="N719">
        <v>2.8000000000000001E-2</v>
      </c>
      <c r="O719">
        <v>10</v>
      </c>
      <c r="P719">
        <v>132.76</v>
      </c>
      <c r="Q719">
        <v>33</v>
      </c>
      <c r="R719" s="54">
        <f t="shared" si="63"/>
        <v>195.3148538716481</v>
      </c>
      <c r="S719" s="54">
        <f t="shared" si="64"/>
        <v>0.52139576580792335</v>
      </c>
      <c r="T719" s="54">
        <f t="shared" si="65"/>
        <v>4.0230303030303025</v>
      </c>
      <c r="Z719">
        <v>1475</v>
      </c>
      <c r="AA719">
        <v>1003</v>
      </c>
      <c r="AB719">
        <v>1.4705882352941178</v>
      </c>
    </row>
    <row r="720" spans="1:28" hidden="1" x14ac:dyDescent="0.25">
      <c r="A720" t="s">
        <v>69</v>
      </c>
      <c r="B720">
        <v>320602</v>
      </c>
      <c r="C720" t="s">
        <v>33</v>
      </c>
      <c r="D720" t="s">
        <v>349</v>
      </c>
      <c r="E720" t="s">
        <v>91</v>
      </c>
      <c r="F720" s="154">
        <v>3</v>
      </c>
      <c r="G720">
        <v>362</v>
      </c>
      <c r="H720">
        <v>350</v>
      </c>
      <c r="I720">
        <v>338</v>
      </c>
      <c r="J720">
        <v>359</v>
      </c>
      <c r="K720">
        <v>352</v>
      </c>
      <c r="L720" s="54">
        <f t="shared" si="62"/>
        <v>352.2</v>
      </c>
      <c r="M720">
        <v>2.8439999999999999</v>
      </c>
      <c r="N720">
        <v>3.5799999999999998E-2</v>
      </c>
      <c r="O720">
        <v>10</v>
      </c>
      <c r="P720">
        <v>138.53</v>
      </c>
      <c r="Q720">
        <v>28</v>
      </c>
      <c r="R720" s="54">
        <f t="shared" si="63"/>
        <v>205.29849130152311</v>
      </c>
      <c r="S720" s="54">
        <f t="shared" si="64"/>
        <v>0.58290315531380787</v>
      </c>
      <c r="T720" s="54">
        <f t="shared" si="65"/>
        <v>4.9474999999999998</v>
      </c>
      <c r="U720">
        <v>10.223599999999999</v>
      </c>
      <c r="V720">
        <v>8.3478999999999992</v>
      </c>
      <c r="W720">
        <v>5.6864999999999997</v>
      </c>
      <c r="X720" s="54">
        <f>U720/V720</f>
        <v>1.2246912397129817</v>
      </c>
      <c r="Y720">
        <v>55.621307562893698</v>
      </c>
      <c r="Z720">
        <v>1475</v>
      </c>
      <c r="AA720">
        <v>1003</v>
      </c>
      <c r="AB720">
        <v>1.4705882352941178</v>
      </c>
    </row>
    <row r="721" spans="1:28" hidden="1" x14ac:dyDescent="0.25">
      <c r="A721" t="s">
        <v>69</v>
      </c>
      <c r="B721">
        <v>320602</v>
      </c>
      <c r="C721" s="54" t="s">
        <v>33</v>
      </c>
      <c r="D721" t="s">
        <v>336</v>
      </c>
      <c r="F721">
        <v>4</v>
      </c>
      <c r="G721">
        <v>409</v>
      </c>
      <c r="H721">
        <v>372</v>
      </c>
      <c r="I721">
        <v>375</v>
      </c>
      <c r="J721">
        <v>361</v>
      </c>
      <c r="K721">
        <v>365</v>
      </c>
      <c r="L721" s="54">
        <f t="shared" si="62"/>
        <v>376.4</v>
      </c>
      <c r="M721">
        <v>1.9166000000000001</v>
      </c>
      <c r="N721">
        <v>2.3E-2</v>
      </c>
      <c r="O721">
        <v>10</v>
      </c>
      <c r="P721">
        <v>103.48</v>
      </c>
      <c r="Q721">
        <v>28</v>
      </c>
      <c r="R721" s="54">
        <f t="shared" si="63"/>
        <v>185.21453420950911</v>
      </c>
      <c r="S721" s="54">
        <f t="shared" si="64"/>
        <v>0.49206836931325482</v>
      </c>
      <c r="T721" s="54">
        <f t="shared" si="65"/>
        <v>3.6957142857142857</v>
      </c>
      <c r="U721">
        <v>1.2749999999999999</v>
      </c>
      <c r="V721">
        <v>1.0450999999999999</v>
      </c>
      <c r="W721">
        <v>0.67130000000000001</v>
      </c>
      <c r="X721" s="54">
        <f>U721/V721</f>
        <v>1.2199789493828341</v>
      </c>
      <c r="Y721">
        <v>52.650980392156868</v>
      </c>
      <c r="Z721">
        <v>1475</v>
      </c>
      <c r="AA721">
        <v>1003</v>
      </c>
      <c r="AB721">
        <v>1.4705882352941178</v>
      </c>
    </row>
    <row r="722" spans="1:28" hidden="1" x14ac:dyDescent="0.25">
      <c r="A722" t="s">
        <v>69</v>
      </c>
      <c r="B722">
        <v>320602</v>
      </c>
      <c r="C722" s="54" t="s">
        <v>33</v>
      </c>
      <c r="D722" t="s">
        <v>348</v>
      </c>
      <c r="E722" t="s">
        <v>30</v>
      </c>
      <c r="F722">
        <v>4</v>
      </c>
      <c r="G722">
        <v>390</v>
      </c>
      <c r="H722">
        <v>400</v>
      </c>
      <c r="I722">
        <v>411</v>
      </c>
      <c r="J722">
        <v>352</v>
      </c>
      <c r="K722">
        <v>388</v>
      </c>
      <c r="L722" s="54">
        <f t="shared" si="62"/>
        <v>388.2</v>
      </c>
      <c r="M722">
        <v>2.9015</v>
      </c>
      <c r="N722">
        <v>2.4199999999999999E-2</v>
      </c>
      <c r="O722">
        <v>10</v>
      </c>
      <c r="P722">
        <v>156.5</v>
      </c>
      <c r="Q722">
        <v>38</v>
      </c>
      <c r="R722" s="54">
        <f t="shared" si="63"/>
        <v>185.39936102236422</v>
      </c>
      <c r="S722" s="54">
        <f t="shared" si="64"/>
        <v>0.47758722571448797</v>
      </c>
      <c r="T722" s="54">
        <f t="shared" si="65"/>
        <v>4.1184210526315788</v>
      </c>
      <c r="Z722">
        <v>1475</v>
      </c>
      <c r="AA722">
        <v>1003</v>
      </c>
      <c r="AB722">
        <v>1.4705882352941178</v>
      </c>
    </row>
    <row r="723" spans="1:28" hidden="1" x14ac:dyDescent="0.25">
      <c r="A723" t="s">
        <v>69</v>
      </c>
      <c r="B723">
        <v>320602</v>
      </c>
      <c r="C723" s="54" t="s">
        <v>33</v>
      </c>
      <c r="D723" t="s">
        <v>349</v>
      </c>
      <c r="E723" t="s">
        <v>91</v>
      </c>
      <c r="F723" s="154">
        <v>4</v>
      </c>
      <c r="G723">
        <v>396</v>
      </c>
      <c r="H723">
        <v>375</v>
      </c>
      <c r="I723">
        <v>342</v>
      </c>
      <c r="J723">
        <v>347</v>
      </c>
      <c r="K723">
        <v>334</v>
      </c>
      <c r="L723" s="54">
        <f t="shared" si="62"/>
        <v>358.8</v>
      </c>
      <c r="M723">
        <v>2.5245000000000002</v>
      </c>
      <c r="N723">
        <v>2.92E-2</v>
      </c>
      <c r="O723">
        <v>10</v>
      </c>
      <c r="P723">
        <v>126.78</v>
      </c>
      <c r="Q723">
        <v>38</v>
      </c>
      <c r="R723" s="54">
        <f t="shared" si="63"/>
        <v>199.1244675816375</v>
      </c>
      <c r="S723" s="54">
        <f t="shared" si="64"/>
        <v>0.55497343250177678</v>
      </c>
      <c r="T723" s="54">
        <f t="shared" si="65"/>
        <v>3.3363157894736841</v>
      </c>
      <c r="U723">
        <v>6.6451000000000002</v>
      </c>
      <c r="V723">
        <v>6.0427999999999997</v>
      </c>
      <c r="W723">
        <v>3.4506000000000001</v>
      </c>
      <c r="X723" s="54">
        <f>U723/V723</f>
        <v>1.0996723373270669</v>
      </c>
      <c r="Y723">
        <v>51.926983792568961</v>
      </c>
      <c r="Z723">
        <v>1475</v>
      </c>
      <c r="AA723">
        <v>1003</v>
      </c>
      <c r="AB723">
        <v>1.4705882352941178</v>
      </c>
    </row>
    <row r="724" spans="1:28" hidden="1" x14ac:dyDescent="0.25">
      <c r="A724" t="s">
        <v>69</v>
      </c>
      <c r="B724">
        <v>320602</v>
      </c>
      <c r="C724" s="54" t="s">
        <v>33</v>
      </c>
      <c r="D724" t="s">
        <v>348</v>
      </c>
      <c r="E724" t="s">
        <v>30</v>
      </c>
      <c r="F724">
        <v>5</v>
      </c>
      <c r="G724">
        <v>329</v>
      </c>
      <c r="H724">
        <v>332</v>
      </c>
      <c r="I724">
        <v>326</v>
      </c>
      <c r="J724">
        <v>342</v>
      </c>
      <c r="K724">
        <v>308</v>
      </c>
      <c r="L724" s="54">
        <f t="shared" si="62"/>
        <v>327.39999999999998</v>
      </c>
      <c r="M724">
        <v>2.9224000000000001</v>
      </c>
      <c r="N724">
        <v>3.3700000000000001E-2</v>
      </c>
      <c r="O724">
        <v>10</v>
      </c>
      <c r="P724">
        <v>188.85</v>
      </c>
      <c r="Q724">
        <v>29</v>
      </c>
      <c r="R724" s="54">
        <f t="shared" si="63"/>
        <v>154.74715382578768</v>
      </c>
      <c r="S724" s="54">
        <f t="shared" si="64"/>
        <v>0.47265471541169118</v>
      </c>
      <c r="T724" s="54">
        <f t="shared" si="65"/>
        <v>6.5120689655172415</v>
      </c>
      <c r="Z724">
        <v>1475</v>
      </c>
      <c r="AA724">
        <v>1003</v>
      </c>
      <c r="AB724">
        <v>1.4705882352941178</v>
      </c>
    </row>
    <row r="725" spans="1:28" hidden="1" x14ac:dyDescent="0.25">
      <c r="A725" t="s">
        <v>69</v>
      </c>
      <c r="B725">
        <v>320602</v>
      </c>
      <c r="C725" t="s">
        <v>33</v>
      </c>
      <c r="D725" t="s">
        <v>349</v>
      </c>
      <c r="E725" t="s">
        <v>91</v>
      </c>
      <c r="F725" s="154">
        <v>5</v>
      </c>
      <c r="G725">
        <v>314</v>
      </c>
      <c r="H725">
        <v>335</v>
      </c>
      <c r="I725">
        <v>330</v>
      </c>
      <c r="J725">
        <v>334</v>
      </c>
      <c r="K725">
        <v>345</v>
      </c>
      <c r="L725" s="54">
        <f t="shared" si="62"/>
        <v>331.6</v>
      </c>
      <c r="M725">
        <v>1.6415999999999999</v>
      </c>
      <c r="N725">
        <v>3.4000000000000002E-2</v>
      </c>
      <c r="O725">
        <v>10</v>
      </c>
      <c r="P725">
        <v>97.4</v>
      </c>
      <c r="Q725">
        <v>23</v>
      </c>
      <c r="R725" s="54">
        <f t="shared" si="63"/>
        <v>168.54209445585215</v>
      </c>
      <c r="S725" s="54">
        <f t="shared" si="64"/>
        <v>0.50826928364249746</v>
      </c>
      <c r="T725" s="54">
        <f t="shared" si="65"/>
        <v>4.2347826086956522</v>
      </c>
      <c r="U725">
        <v>3.9091999999999998</v>
      </c>
      <c r="V725">
        <v>3.2848000000000002</v>
      </c>
      <c r="W725">
        <v>2.1808999999999998</v>
      </c>
      <c r="X725" s="54">
        <f>U725/V725</f>
        <v>1.1900876765708717</v>
      </c>
      <c r="Y725">
        <v>55.788908216514891</v>
      </c>
      <c r="Z725">
        <v>1475</v>
      </c>
      <c r="AA725">
        <v>1003</v>
      </c>
      <c r="AB725">
        <v>1.4705882352941178</v>
      </c>
    </row>
    <row r="726" spans="1:28" hidden="1" x14ac:dyDescent="0.25">
      <c r="A726" t="s">
        <v>120</v>
      </c>
      <c r="B726">
        <v>410143</v>
      </c>
      <c r="C726" t="s">
        <v>33</v>
      </c>
      <c r="D726" t="s">
        <v>336</v>
      </c>
      <c r="F726">
        <v>1</v>
      </c>
      <c r="G726">
        <v>456</v>
      </c>
      <c r="H726">
        <v>698</v>
      </c>
      <c r="I726">
        <v>329</v>
      </c>
      <c r="J726">
        <v>402</v>
      </c>
      <c r="K726">
        <v>449</v>
      </c>
      <c r="L726" s="54">
        <f t="shared" si="62"/>
        <v>466.8</v>
      </c>
      <c r="M726">
        <v>0.58879999999999999</v>
      </c>
      <c r="N726">
        <v>9.5999999999999992E-3</v>
      </c>
      <c r="O726">
        <v>9</v>
      </c>
      <c r="P726">
        <v>25.6</v>
      </c>
      <c r="Q726">
        <v>11</v>
      </c>
      <c r="R726" s="54">
        <f t="shared" si="63"/>
        <v>229.99999999999997</v>
      </c>
      <c r="S726" s="54">
        <f t="shared" si="64"/>
        <v>0.49271636675235642</v>
      </c>
      <c r="T726" s="54">
        <f t="shared" si="65"/>
        <v>2.3272727272727276</v>
      </c>
      <c r="U726">
        <v>1.0803</v>
      </c>
      <c r="V726">
        <v>0.87209999999999999</v>
      </c>
      <c r="W726">
        <v>0.68259999999999998</v>
      </c>
      <c r="X726" s="54">
        <f>U726/V726</f>
        <v>1.238734090127279</v>
      </c>
      <c r="Y726">
        <v>63.186151994816257</v>
      </c>
      <c r="Z726">
        <v>662</v>
      </c>
      <c r="AA726">
        <v>1251</v>
      </c>
      <c r="AB726">
        <v>0.52917665867306152</v>
      </c>
    </row>
    <row r="727" spans="1:28" hidden="1" x14ac:dyDescent="0.25">
      <c r="A727" t="s">
        <v>120</v>
      </c>
      <c r="B727">
        <v>410143</v>
      </c>
      <c r="C727" t="s">
        <v>33</v>
      </c>
      <c r="D727" t="s">
        <v>336</v>
      </c>
      <c r="F727">
        <v>2</v>
      </c>
      <c r="G727">
        <v>348</v>
      </c>
      <c r="H727">
        <v>519</v>
      </c>
      <c r="I727">
        <v>500</v>
      </c>
      <c r="J727">
        <v>332</v>
      </c>
      <c r="K727">
        <v>473</v>
      </c>
      <c r="L727" s="54">
        <f t="shared" si="62"/>
        <v>434.4</v>
      </c>
      <c r="M727">
        <v>0.97309999999999997</v>
      </c>
      <c r="N727">
        <v>1.4200000000000001E-2</v>
      </c>
      <c r="O727">
        <v>10</v>
      </c>
      <c r="P727">
        <v>41.12</v>
      </c>
      <c r="Q727">
        <v>15</v>
      </c>
      <c r="R727" s="54">
        <f t="shared" si="63"/>
        <v>236.64883268482492</v>
      </c>
      <c r="S727" s="54">
        <f t="shared" si="64"/>
        <v>0.544771714283667</v>
      </c>
      <c r="T727" s="54">
        <f t="shared" si="65"/>
        <v>2.741333333333333</v>
      </c>
      <c r="U727">
        <v>1.823</v>
      </c>
      <c r="V727">
        <v>1.5389999999999999</v>
      </c>
      <c r="W727">
        <v>1.0664</v>
      </c>
      <c r="X727" s="54">
        <f>U727/V727</f>
        <v>1.184535412605588</v>
      </c>
      <c r="Y727">
        <v>58.496982995063085</v>
      </c>
      <c r="Z727">
        <v>662</v>
      </c>
      <c r="AA727">
        <v>1251</v>
      </c>
      <c r="AB727">
        <v>0.52917665867306152</v>
      </c>
    </row>
    <row r="728" spans="1:28" hidden="1" x14ac:dyDescent="0.25">
      <c r="A728" t="s">
        <v>120</v>
      </c>
      <c r="B728">
        <v>410143</v>
      </c>
      <c r="C728" t="s">
        <v>33</v>
      </c>
      <c r="D728" t="s">
        <v>348</v>
      </c>
      <c r="E728" t="s">
        <v>30</v>
      </c>
      <c r="F728">
        <v>2</v>
      </c>
      <c r="G728">
        <v>362</v>
      </c>
      <c r="H728">
        <v>354</v>
      </c>
      <c r="I728">
        <v>422</v>
      </c>
      <c r="J728">
        <v>367</v>
      </c>
      <c r="K728">
        <v>370</v>
      </c>
      <c r="L728" s="54">
        <f t="shared" si="62"/>
        <v>375</v>
      </c>
      <c r="M728">
        <v>4.0358000000000001</v>
      </c>
      <c r="N728">
        <v>2.7699999999999999E-2</v>
      </c>
      <c r="O728">
        <v>10</v>
      </c>
      <c r="P728">
        <v>205.64</v>
      </c>
      <c r="Q728">
        <v>43</v>
      </c>
      <c r="R728" s="54">
        <f t="shared" si="63"/>
        <v>196.25559229721844</v>
      </c>
      <c r="S728" s="54">
        <f t="shared" si="64"/>
        <v>0.52334824612591579</v>
      </c>
      <c r="T728" s="54">
        <f t="shared" si="65"/>
        <v>4.7823255813953489</v>
      </c>
      <c r="Z728">
        <v>662</v>
      </c>
      <c r="AA728">
        <v>1251</v>
      </c>
      <c r="AB728">
        <v>0.52917665867306152</v>
      </c>
    </row>
    <row r="729" spans="1:28" hidden="1" x14ac:dyDescent="0.25">
      <c r="A729" t="s">
        <v>120</v>
      </c>
      <c r="B729">
        <v>410143</v>
      </c>
      <c r="C729" t="s">
        <v>33</v>
      </c>
      <c r="D729" t="s">
        <v>349</v>
      </c>
      <c r="E729" t="s">
        <v>29</v>
      </c>
      <c r="F729" s="154">
        <v>2</v>
      </c>
      <c r="G729">
        <v>389</v>
      </c>
      <c r="H729">
        <v>421</v>
      </c>
      <c r="I729">
        <v>387</v>
      </c>
      <c r="J729">
        <v>414</v>
      </c>
      <c r="K729">
        <v>346</v>
      </c>
      <c r="L729" s="54">
        <f t="shared" si="62"/>
        <v>391.4</v>
      </c>
      <c r="M729">
        <v>4.3390000000000004</v>
      </c>
      <c r="N729">
        <v>2.4E-2</v>
      </c>
      <c r="O729">
        <v>10</v>
      </c>
      <c r="P729">
        <v>205.13</v>
      </c>
      <c r="Q729">
        <v>37</v>
      </c>
      <c r="R729" s="54">
        <f t="shared" si="63"/>
        <v>211.52439916150735</v>
      </c>
      <c r="S729" s="54">
        <f t="shared" si="64"/>
        <v>0.54043024824094876</v>
      </c>
      <c r="T729" s="54">
        <f t="shared" si="65"/>
        <v>5.5440540540540537</v>
      </c>
      <c r="U729">
        <v>4.0976999999999997</v>
      </c>
      <c r="V729">
        <v>3.6286</v>
      </c>
      <c r="W729">
        <v>2.6269999999999998</v>
      </c>
      <c r="X729" s="54">
        <f>U729/V729</f>
        <v>1.1292785096180344</v>
      </c>
      <c r="Y729">
        <v>64.109134392464057</v>
      </c>
      <c r="Z729">
        <v>662</v>
      </c>
      <c r="AA729">
        <v>1251</v>
      </c>
      <c r="AB729">
        <v>0.52917665867306152</v>
      </c>
    </row>
    <row r="730" spans="1:28" hidden="1" x14ac:dyDescent="0.25">
      <c r="A730" t="s">
        <v>120</v>
      </c>
      <c r="B730">
        <v>410143</v>
      </c>
      <c r="C730" t="s">
        <v>33</v>
      </c>
      <c r="D730" t="s">
        <v>336</v>
      </c>
      <c r="F730">
        <v>3</v>
      </c>
      <c r="G730">
        <v>352</v>
      </c>
      <c r="H730">
        <v>421</v>
      </c>
      <c r="I730">
        <v>417</v>
      </c>
      <c r="J730">
        <v>341</v>
      </c>
      <c r="K730">
        <v>335</v>
      </c>
      <c r="L730" s="54">
        <f t="shared" si="62"/>
        <v>373.2</v>
      </c>
      <c r="M730">
        <v>0.8095</v>
      </c>
      <c r="N730">
        <v>1.6E-2</v>
      </c>
      <c r="O730">
        <v>10</v>
      </c>
      <c r="P730">
        <v>39.79</v>
      </c>
      <c r="Q730">
        <v>11</v>
      </c>
      <c r="R730" s="54">
        <f t="shared" si="63"/>
        <v>203.44307614978638</v>
      </c>
      <c r="S730" s="54">
        <f t="shared" si="64"/>
        <v>0.54513150093726259</v>
      </c>
      <c r="T730" s="54">
        <f t="shared" si="65"/>
        <v>3.6172727272727272</v>
      </c>
      <c r="U730">
        <v>0.86339999999999995</v>
      </c>
      <c r="V730">
        <v>0.73089999999999999</v>
      </c>
      <c r="W730">
        <v>0.53249999999999997</v>
      </c>
      <c r="X730" s="54">
        <f>U730/V730</f>
        <v>1.1812833492953891</v>
      </c>
      <c r="Y730">
        <v>61.674774148714384</v>
      </c>
      <c r="Z730">
        <v>662</v>
      </c>
      <c r="AA730">
        <v>1251</v>
      </c>
      <c r="AB730">
        <v>0.52917665867306152</v>
      </c>
    </row>
    <row r="731" spans="1:28" hidden="1" x14ac:dyDescent="0.25">
      <c r="A731" t="s">
        <v>120</v>
      </c>
      <c r="B731">
        <v>410143</v>
      </c>
      <c r="C731" t="s">
        <v>33</v>
      </c>
      <c r="D731" t="s">
        <v>348</v>
      </c>
      <c r="E731" t="s">
        <v>30</v>
      </c>
      <c r="F731">
        <v>3</v>
      </c>
      <c r="G731">
        <v>392</v>
      </c>
      <c r="H731">
        <v>412</v>
      </c>
      <c r="I731">
        <v>319</v>
      </c>
      <c r="J731">
        <v>331</v>
      </c>
      <c r="K731">
        <v>339</v>
      </c>
      <c r="L731" s="54">
        <f t="shared" si="62"/>
        <v>358.6</v>
      </c>
      <c r="M731">
        <v>3.3025000000000002</v>
      </c>
      <c r="N731">
        <v>3.56E-2</v>
      </c>
      <c r="O731">
        <v>10</v>
      </c>
      <c r="P731">
        <v>180.31</v>
      </c>
      <c r="Q731">
        <v>29</v>
      </c>
      <c r="R731" s="54">
        <f t="shared" si="63"/>
        <v>183.15678553602129</v>
      </c>
      <c r="S731" s="54">
        <f t="shared" si="64"/>
        <v>0.51075511861690259</v>
      </c>
      <c r="T731" s="54">
        <f t="shared" si="65"/>
        <v>6.2175862068965522</v>
      </c>
      <c r="Z731">
        <v>662</v>
      </c>
      <c r="AA731">
        <v>1251</v>
      </c>
      <c r="AB731">
        <v>0.52917665867306152</v>
      </c>
    </row>
    <row r="732" spans="1:28" hidden="1" x14ac:dyDescent="0.25">
      <c r="A732" t="s">
        <v>120</v>
      </c>
      <c r="B732">
        <v>410143</v>
      </c>
      <c r="C732" t="s">
        <v>33</v>
      </c>
      <c r="D732" t="s">
        <v>349</v>
      </c>
      <c r="E732" t="s">
        <v>29</v>
      </c>
      <c r="F732" s="154">
        <v>3</v>
      </c>
      <c r="G732">
        <v>342</v>
      </c>
      <c r="H732">
        <v>359</v>
      </c>
      <c r="I732">
        <v>331</v>
      </c>
      <c r="J732">
        <v>473</v>
      </c>
      <c r="K732">
        <v>349</v>
      </c>
      <c r="L732" s="54">
        <f t="shared" ref="L732:L795" si="66">AVERAGE(G732:K732)</f>
        <v>370.8</v>
      </c>
      <c r="M732">
        <v>3.1227</v>
      </c>
      <c r="N732">
        <v>4.4400000000000002E-2</v>
      </c>
      <c r="O732">
        <v>10</v>
      </c>
      <c r="P732">
        <v>151.63999999999999</v>
      </c>
      <c r="Q732">
        <v>27</v>
      </c>
      <c r="R732" s="54">
        <f t="shared" ref="R732:R795" si="67">M732/(P732/10000)</f>
        <v>205.92851490371936</v>
      </c>
      <c r="S732" s="54">
        <f t="shared" ref="S732:S795" si="68">R732/L732</f>
        <v>0.5553627694275064</v>
      </c>
      <c r="T732" s="54">
        <f t="shared" ref="T732:T795" si="69">P732/Q732</f>
        <v>5.6162962962962961</v>
      </c>
      <c r="U732">
        <v>3.0846</v>
      </c>
      <c r="V732">
        <v>2.6941999999999999</v>
      </c>
      <c r="W732">
        <v>2.1610999999999998</v>
      </c>
      <c r="X732" s="54">
        <f>U732/V732</f>
        <v>1.1449038675673671</v>
      </c>
      <c r="Y732">
        <v>70.060947934902401</v>
      </c>
      <c r="Z732">
        <v>662</v>
      </c>
      <c r="AA732">
        <v>1251</v>
      </c>
      <c r="AB732">
        <v>0.52917665867306152</v>
      </c>
    </row>
    <row r="733" spans="1:28" hidden="1" x14ac:dyDescent="0.25">
      <c r="A733" t="s">
        <v>120</v>
      </c>
      <c r="B733">
        <v>410143</v>
      </c>
      <c r="C733" t="s">
        <v>33</v>
      </c>
      <c r="D733" t="s">
        <v>336</v>
      </c>
      <c r="F733">
        <v>4</v>
      </c>
      <c r="G733">
        <v>354</v>
      </c>
      <c r="H733">
        <v>328</v>
      </c>
      <c r="I733">
        <v>408</v>
      </c>
      <c r="J733">
        <v>412</v>
      </c>
      <c r="K733">
        <v>348</v>
      </c>
      <c r="L733" s="54">
        <f t="shared" si="66"/>
        <v>370</v>
      </c>
      <c r="M733">
        <v>1</v>
      </c>
      <c r="N733">
        <v>1.2200000000000001E-2</v>
      </c>
      <c r="O733">
        <v>10</v>
      </c>
      <c r="P733">
        <v>47.94</v>
      </c>
      <c r="Q733">
        <v>13</v>
      </c>
      <c r="R733" s="54">
        <f t="shared" si="67"/>
        <v>208.59407592824365</v>
      </c>
      <c r="S733" s="54">
        <f t="shared" si="68"/>
        <v>0.56376777277903689</v>
      </c>
      <c r="T733" s="54">
        <f t="shared" si="69"/>
        <v>3.6876923076923074</v>
      </c>
      <c r="U733">
        <v>2.3540000000000001</v>
      </c>
      <c r="V733">
        <v>1.9653</v>
      </c>
      <c r="W733">
        <v>1.4024000000000001</v>
      </c>
      <c r="X733" s="54">
        <f>U733/V733</f>
        <v>1.1977815091843484</v>
      </c>
      <c r="Y733">
        <v>59.575191163976214</v>
      </c>
      <c r="Z733">
        <v>662</v>
      </c>
      <c r="AA733">
        <v>1251</v>
      </c>
      <c r="AB733">
        <v>0.52917665867306152</v>
      </c>
    </row>
    <row r="734" spans="1:28" hidden="1" x14ac:dyDescent="0.25">
      <c r="A734" t="s">
        <v>120</v>
      </c>
      <c r="B734">
        <v>410143</v>
      </c>
      <c r="C734" t="s">
        <v>33</v>
      </c>
      <c r="D734" t="s">
        <v>348</v>
      </c>
      <c r="E734" t="s">
        <v>30</v>
      </c>
      <c r="F734">
        <v>5</v>
      </c>
      <c r="G734">
        <v>444</v>
      </c>
      <c r="H734">
        <v>409</v>
      </c>
      <c r="I734">
        <v>449</v>
      </c>
      <c r="J734">
        <v>464</v>
      </c>
      <c r="K734">
        <v>396</v>
      </c>
      <c r="L734" s="54">
        <f t="shared" si="66"/>
        <v>432.4</v>
      </c>
      <c r="M734">
        <v>2.6179999999999999</v>
      </c>
      <c r="N734">
        <v>3.4799999999999998E-2</v>
      </c>
      <c r="O734">
        <v>10</v>
      </c>
      <c r="P734">
        <v>129.1</v>
      </c>
      <c r="Q734">
        <v>29</v>
      </c>
      <c r="R734" s="54">
        <f t="shared" si="67"/>
        <v>202.78853601859024</v>
      </c>
      <c r="S734" s="54">
        <f t="shared" si="68"/>
        <v>0.46898366331773877</v>
      </c>
      <c r="T734" s="54">
        <f t="shared" si="69"/>
        <v>4.4517241379310342</v>
      </c>
      <c r="Z734">
        <v>662</v>
      </c>
      <c r="AA734">
        <v>1251</v>
      </c>
      <c r="AB734">
        <v>0.52917665867306152</v>
      </c>
    </row>
    <row r="735" spans="1:28" hidden="1" x14ac:dyDescent="0.25">
      <c r="A735" t="s">
        <v>120</v>
      </c>
      <c r="B735">
        <v>410143</v>
      </c>
      <c r="C735" t="s">
        <v>33</v>
      </c>
      <c r="D735" t="s">
        <v>349</v>
      </c>
      <c r="E735" t="s">
        <v>29</v>
      </c>
      <c r="F735" s="154">
        <v>5</v>
      </c>
      <c r="G735">
        <v>543</v>
      </c>
      <c r="H735">
        <v>369</v>
      </c>
      <c r="I735">
        <v>429</v>
      </c>
      <c r="J735">
        <v>477</v>
      </c>
      <c r="K735">
        <v>443</v>
      </c>
      <c r="L735" s="54">
        <f t="shared" si="66"/>
        <v>452.2</v>
      </c>
      <c r="M735">
        <v>2.8795999999999999</v>
      </c>
      <c r="N735">
        <v>2.0400000000000001E-2</v>
      </c>
      <c r="O735">
        <v>10</v>
      </c>
      <c r="P735">
        <v>107.22</v>
      </c>
      <c r="Q735">
        <v>24</v>
      </c>
      <c r="R735" s="54">
        <f t="shared" si="67"/>
        <v>268.56929677299007</v>
      </c>
      <c r="S735" s="54">
        <f t="shared" si="68"/>
        <v>0.59391706495574981</v>
      </c>
      <c r="T735" s="54">
        <f t="shared" si="69"/>
        <v>4.4675000000000002</v>
      </c>
      <c r="U735">
        <v>4.1528999999999998</v>
      </c>
      <c r="V735">
        <v>3.6924999999999999</v>
      </c>
      <c r="W735">
        <v>2.6446000000000001</v>
      </c>
      <c r="X735" s="54">
        <f>U735/V735</f>
        <v>1.124685172647258</v>
      </c>
      <c r="Y735">
        <v>63.680801367718956</v>
      </c>
      <c r="Z735">
        <v>662</v>
      </c>
      <c r="AA735">
        <v>1251</v>
      </c>
      <c r="AB735">
        <v>0.52917665867306152</v>
      </c>
    </row>
    <row r="736" spans="1:28" hidden="1" x14ac:dyDescent="0.25">
      <c r="A736" t="s">
        <v>120</v>
      </c>
      <c r="B736">
        <v>410143</v>
      </c>
      <c r="C736" t="s">
        <v>33</v>
      </c>
      <c r="D736" t="s">
        <v>348</v>
      </c>
      <c r="E736" t="s">
        <v>30</v>
      </c>
      <c r="F736">
        <v>6</v>
      </c>
      <c r="G736">
        <v>357</v>
      </c>
      <c r="H736">
        <v>369</v>
      </c>
      <c r="I736">
        <v>418</v>
      </c>
      <c r="J736">
        <v>421</v>
      </c>
      <c r="K736">
        <v>426</v>
      </c>
      <c r="L736" s="54">
        <f t="shared" si="66"/>
        <v>398.2</v>
      </c>
      <c r="M736">
        <v>3.9403999999999999</v>
      </c>
      <c r="N736">
        <v>1.9400000000000001E-2</v>
      </c>
      <c r="O736">
        <v>10</v>
      </c>
      <c r="P736">
        <v>189.06</v>
      </c>
      <c r="Q736">
        <v>48</v>
      </c>
      <c r="R736" s="54">
        <f t="shared" si="67"/>
        <v>208.42060721464085</v>
      </c>
      <c r="S736" s="54">
        <f t="shared" si="68"/>
        <v>0.52340684885645616</v>
      </c>
      <c r="T736" s="54">
        <f t="shared" si="69"/>
        <v>3.9387500000000002</v>
      </c>
      <c r="Z736">
        <v>662</v>
      </c>
      <c r="AA736">
        <v>1251</v>
      </c>
      <c r="AB736">
        <v>0.52917665867306152</v>
      </c>
    </row>
    <row r="737" spans="1:28" hidden="1" x14ac:dyDescent="0.25">
      <c r="A737" t="s">
        <v>120</v>
      </c>
      <c r="B737">
        <v>410143</v>
      </c>
      <c r="C737" t="s">
        <v>33</v>
      </c>
      <c r="D737" t="s">
        <v>349</v>
      </c>
      <c r="E737" t="s">
        <v>29</v>
      </c>
      <c r="F737" s="154">
        <v>6</v>
      </c>
      <c r="G737">
        <v>342</v>
      </c>
      <c r="H737">
        <v>432</v>
      </c>
      <c r="I737">
        <v>381</v>
      </c>
      <c r="J737">
        <v>372</v>
      </c>
      <c r="K737">
        <v>444</v>
      </c>
      <c r="L737" s="54">
        <f t="shared" si="66"/>
        <v>394.2</v>
      </c>
      <c r="M737">
        <v>2.8</v>
      </c>
      <c r="N737">
        <v>1.47E-2</v>
      </c>
      <c r="O737">
        <v>10</v>
      </c>
      <c r="P737">
        <v>121.2</v>
      </c>
      <c r="Q737">
        <v>40</v>
      </c>
      <c r="R737" s="54">
        <f t="shared" si="67"/>
        <v>231.023102310231</v>
      </c>
      <c r="S737" s="54">
        <f t="shared" si="68"/>
        <v>0.58605556141611115</v>
      </c>
      <c r="T737" s="54">
        <f t="shared" si="69"/>
        <v>3.0300000000000002</v>
      </c>
      <c r="U737">
        <v>5.2686999999999999</v>
      </c>
      <c r="V737">
        <v>4.4626000000000001</v>
      </c>
      <c r="W737">
        <v>3.4247999999999998</v>
      </c>
      <c r="X737" s="54">
        <f>U737/V737</f>
        <v>1.1806346076278402</v>
      </c>
      <c r="Y737">
        <v>65.002752102036553</v>
      </c>
      <c r="Z737">
        <v>662</v>
      </c>
      <c r="AA737">
        <v>1251</v>
      </c>
      <c r="AB737">
        <v>0.52917665867306152</v>
      </c>
    </row>
    <row r="738" spans="1:28" hidden="1" x14ac:dyDescent="0.25">
      <c r="A738" t="s">
        <v>120</v>
      </c>
      <c r="B738">
        <v>410143</v>
      </c>
      <c r="C738" t="s">
        <v>33</v>
      </c>
      <c r="D738" t="s">
        <v>348</v>
      </c>
      <c r="E738" t="s">
        <v>30</v>
      </c>
      <c r="F738">
        <v>8</v>
      </c>
      <c r="G738">
        <v>359</v>
      </c>
      <c r="H738">
        <v>377</v>
      </c>
      <c r="I738">
        <v>340</v>
      </c>
      <c r="J738">
        <v>359</v>
      </c>
      <c r="K738">
        <v>359</v>
      </c>
      <c r="L738" s="54">
        <f t="shared" si="66"/>
        <v>358.8</v>
      </c>
      <c r="M738">
        <v>1.7037</v>
      </c>
      <c r="N738">
        <v>1.5800000000000002E-2</v>
      </c>
      <c r="O738">
        <v>10</v>
      </c>
      <c r="P738">
        <v>92.56</v>
      </c>
      <c r="Q738">
        <v>31</v>
      </c>
      <c r="R738" s="54">
        <f t="shared" si="67"/>
        <v>184.06439066551425</v>
      </c>
      <c r="S738" s="54">
        <f t="shared" si="68"/>
        <v>0.51299997398415342</v>
      </c>
      <c r="T738" s="54">
        <f t="shared" si="69"/>
        <v>2.9858064516129033</v>
      </c>
      <c r="Z738">
        <v>662</v>
      </c>
      <c r="AA738">
        <v>1251</v>
      </c>
      <c r="AB738">
        <v>0.52917665867306152</v>
      </c>
    </row>
    <row r="739" spans="1:28" hidden="1" x14ac:dyDescent="0.25">
      <c r="A739" t="s">
        <v>120</v>
      </c>
      <c r="B739">
        <v>410143</v>
      </c>
      <c r="C739" t="s">
        <v>33</v>
      </c>
      <c r="D739" t="s">
        <v>349</v>
      </c>
      <c r="E739" t="s">
        <v>29</v>
      </c>
      <c r="F739" s="154">
        <v>8</v>
      </c>
      <c r="G739">
        <v>392</v>
      </c>
      <c r="H739">
        <v>379</v>
      </c>
      <c r="I739">
        <v>398</v>
      </c>
      <c r="J739">
        <v>419</v>
      </c>
      <c r="K739">
        <v>396</v>
      </c>
      <c r="L739" s="54">
        <f t="shared" si="66"/>
        <v>396.8</v>
      </c>
      <c r="M739">
        <v>1.9764999999999999</v>
      </c>
      <c r="N739">
        <v>1.3600000000000001E-3</v>
      </c>
      <c r="O739">
        <v>10</v>
      </c>
      <c r="P739">
        <v>92.07</v>
      </c>
      <c r="Q739">
        <v>29</v>
      </c>
      <c r="R739" s="54">
        <f t="shared" si="67"/>
        <v>214.67361789942436</v>
      </c>
      <c r="S739" s="54">
        <f t="shared" si="68"/>
        <v>0.54101214188362989</v>
      </c>
      <c r="T739" s="54">
        <f t="shared" si="69"/>
        <v>3.1748275862068964</v>
      </c>
      <c r="U739">
        <v>3.4641999999999999</v>
      </c>
      <c r="V739">
        <v>2.9483000000000001</v>
      </c>
      <c r="W739">
        <v>2.1694</v>
      </c>
      <c r="X739" s="54">
        <f>U739/V739</f>
        <v>1.1749821931282434</v>
      </c>
      <c r="Y739">
        <v>62.623405115178109</v>
      </c>
      <c r="Z739">
        <v>662</v>
      </c>
      <c r="AA739">
        <v>1251</v>
      </c>
      <c r="AB739">
        <v>0.52917665867306152</v>
      </c>
    </row>
    <row r="740" spans="1:28" hidden="1" x14ac:dyDescent="0.25">
      <c r="A740" t="s">
        <v>120</v>
      </c>
      <c r="B740">
        <v>410162</v>
      </c>
      <c r="C740" s="54" t="s">
        <v>33</v>
      </c>
      <c r="D740" t="s">
        <v>336</v>
      </c>
      <c r="F740">
        <v>1</v>
      </c>
      <c r="G740">
        <v>471</v>
      </c>
      <c r="H740">
        <v>404</v>
      </c>
      <c r="I740">
        <v>378</v>
      </c>
      <c r="J740">
        <v>383</v>
      </c>
      <c r="K740">
        <v>429</v>
      </c>
      <c r="L740" s="54">
        <f t="shared" si="66"/>
        <v>413</v>
      </c>
      <c r="M740">
        <v>1.3948</v>
      </c>
      <c r="N740">
        <v>2.29E-2</v>
      </c>
      <c r="O740">
        <v>10</v>
      </c>
      <c r="P740">
        <v>73.62</v>
      </c>
      <c r="Q740">
        <v>13</v>
      </c>
      <c r="R740" s="54">
        <f t="shared" si="67"/>
        <v>189.45938603640315</v>
      </c>
      <c r="S740" s="54">
        <f t="shared" si="68"/>
        <v>0.45873943350218677</v>
      </c>
      <c r="T740" s="54">
        <f t="shared" si="69"/>
        <v>5.6630769230769236</v>
      </c>
      <c r="U740">
        <v>1.2986</v>
      </c>
      <c r="V740">
        <v>1.4066000000000001</v>
      </c>
      <c r="W740">
        <v>0.75170000000000003</v>
      </c>
      <c r="X740" s="54">
        <f>U740/V740</f>
        <v>0.92321910991042222</v>
      </c>
      <c r="Y740">
        <v>57.885415062374868</v>
      </c>
      <c r="Z740">
        <v>664</v>
      </c>
      <c r="AA740">
        <v>1245</v>
      </c>
      <c r="AB740">
        <v>0.53333333333333333</v>
      </c>
    </row>
    <row r="741" spans="1:28" hidden="1" x14ac:dyDescent="0.25">
      <c r="A741" t="s">
        <v>120</v>
      </c>
      <c r="B741">
        <v>410162</v>
      </c>
      <c r="C741" s="54" t="s">
        <v>33</v>
      </c>
      <c r="D741" t="s">
        <v>348</v>
      </c>
      <c r="E741" t="s">
        <v>30</v>
      </c>
      <c r="F741">
        <v>1</v>
      </c>
      <c r="G741">
        <v>570</v>
      </c>
      <c r="H741">
        <v>503</v>
      </c>
      <c r="I741">
        <v>465</v>
      </c>
      <c r="J741">
        <v>537</v>
      </c>
      <c r="K741">
        <v>544</v>
      </c>
      <c r="L741" s="54">
        <f t="shared" si="66"/>
        <v>523.79999999999995</v>
      </c>
      <c r="M741">
        <v>4.9484000000000004</v>
      </c>
      <c r="N741">
        <v>6.4399999999999999E-2</v>
      </c>
      <c r="O741">
        <v>10</v>
      </c>
      <c r="P741">
        <v>208.66</v>
      </c>
      <c r="Q741">
        <v>25</v>
      </c>
      <c r="R741" s="54">
        <f t="shared" si="67"/>
        <v>237.15134668839264</v>
      </c>
      <c r="S741" s="54">
        <f t="shared" si="68"/>
        <v>0.452751711890784</v>
      </c>
      <c r="T741" s="54">
        <f t="shared" si="69"/>
        <v>8.3463999999999992</v>
      </c>
      <c r="Z741">
        <v>664</v>
      </c>
      <c r="AA741">
        <v>1245</v>
      </c>
      <c r="AB741">
        <v>0.53333333333333333</v>
      </c>
    </row>
    <row r="742" spans="1:28" hidden="1" x14ac:dyDescent="0.25">
      <c r="A742" t="s">
        <v>120</v>
      </c>
      <c r="B742">
        <v>410162</v>
      </c>
      <c r="C742" s="54" t="s">
        <v>33</v>
      </c>
      <c r="D742" t="s">
        <v>349</v>
      </c>
      <c r="E742" t="s">
        <v>29</v>
      </c>
      <c r="F742" s="154">
        <v>1</v>
      </c>
      <c r="G742">
        <v>423</v>
      </c>
      <c r="H742">
        <v>521</v>
      </c>
      <c r="I742">
        <v>470</v>
      </c>
      <c r="J742">
        <v>464</v>
      </c>
      <c r="K742">
        <v>518</v>
      </c>
      <c r="L742" s="54">
        <f t="shared" si="66"/>
        <v>479.2</v>
      </c>
      <c r="M742">
        <v>3.8313999999999999</v>
      </c>
      <c r="N742">
        <v>5.8099999999999999E-2</v>
      </c>
      <c r="O742">
        <v>10</v>
      </c>
      <c r="P742">
        <v>168.17</v>
      </c>
      <c r="Q742">
        <v>24</v>
      </c>
      <c r="R742" s="54">
        <f t="shared" si="67"/>
        <v>227.82898257715408</v>
      </c>
      <c r="S742" s="54">
        <f t="shared" si="68"/>
        <v>0.47543610721442842</v>
      </c>
      <c r="T742" s="54">
        <f t="shared" si="69"/>
        <v>7.0070833333333331</v>
      </c>
      <c r="U742">
        <v>3.3990999999999998</v>
      </c>
      <c r="V742">
        <v>2.9131</v>
      </c>
      <c r="W742">
        <v>2.1162000000000001</v>
      </c>
      <c r="X742" s="54">
        <f>U742/V742</f>
        <v>1.1668325838453879</v>
      </c>
      <c r="Y742">
        <v>62.257656438469013</v>
      </c>
      <c r="Z742">
        <v>664</v>
      </c>
      <c r="AA742">
        <v>1245</v>
      </c>
      <c r="AB742">
        <v>0.53333333333333333</v>
      </c>
    </row>
    <row r="743" spans="1:28" hidden="1" x14ac:dyDescent="0.25">
      <c r="A743" t="s">
        <v>120</v>
      </c>
      <c r="B743">
        <v>410162</v>
      </c>
      <c r="C743" t="s">
        <v>33</v>
      </c>
      <c r="D743" t="s">
        <v>336</v>
      </c>
      <c r="F743">
        <v>2</v>
      </c>
      <c r="G743">
        <v>362</v>
      </c>
      <c r="H743">
        <v>366</v>
      </c>
      <c r="I743">
        <v>338</v>
      </c>
      <c r="J743">
        <v>381</v>
      </c>
      <c r="K743">
        <v>412</v>
      </c>
      <c r="L743" s="54">
        <f t="shared" si="66"/>
        <v>371.8</v>
      </c>
      <c r="M743">
        <v>1.0772999999999999</v>
      </c>
      <c r="N743">
        <v>2.0199999999999999E-2</v>
      </c>
      <c r="O743">
        <v>10</v>
      </c>
      <c r="P743">
        <v>59.64</v>
      </c>
      <c r="Q743">
        <v>13</v>
      </c>
      <c r="R743" s="54">
        <f t="shared" si="67"/>
        <v>180.63380281690141</v>
      </c>
      <c r="S743" s="54">
        <f t="shared" si="68"/>
        <v>0.48583594087386067</v>
      </c>
      <c r="T743" s="54">
        <f t="shared" si="69"/>
        <v>4.5876923076923077</v>
      </c>
      <c r="U743">
        <v>1.6997</v>
      </c>
      <c r="V743">
        <v>1.4168000000000001</v>
      </c>
      <c r="W743">
        <v>1.0561</v>
      </c>
      <c r="X743" s="54">
        <f>U743/V743</f>
        <v>1.1996753246753247</v>
      </c>
      <c r="Y743">
        <v>62.134494322527509</v>
      </c>
      <c r="Z743">
        <v>664</v>
      </c>
      <c r="AA743">
        <v>1245</v>
      </c>
      <c r="AB743">
        <v>0.53333333333333333</v>
      </c>
    </row>
    <row r="744" spans="1:28" hidden="1" x14ac:dyDescent="0.25">
      <c r="A744" t="s">
        <v>120</v>
      </c>
      <c r="B744">
        <v>410162</v>
      </c>
      <c r="C744" t="s">
        <v>33</v>
      </c>
      <c r="D744" t="s">
        <v>348</v>
      </c>
      <c r="E744" t="s">
        <v>30</v>
      </c>
      <c r="F744">
        <v>2</v>
      </c>
      <c r="G744">
        <v>415</v>
      </c>
      <c r="H744">
        <v>395</v>
      </c>
      <c r="I744">
        <v>415</v>
      </c>
      <c r="J744">
        <v>418</v>
      </c>
      <c r="K744">
        <v>434</v>
      </c>
      <c r="L744" s="54">
        <f t="shared" si="66"/>
        <v>415.4</v>
      </c>
      <c r="M744">
        <v>2.5989</v>
      </c>
      <c r="N744">
        <v>2.41E-2</v>
      </c>
      <c r="O744">
        <v>10</v>
      </c>
      <c r="P744">
        <v>142.36000000000001</v>
      </c>
      <c r="Q744">
        <v>39</v>
      </c>
      <c r="R744" s="54">
        <f t="shared" si="67"/>
        <v>182.55830289407135</v>
      </c>
      <c r="S744" s="54">
        <f t="shared" si="68"/>
        <v>0.43947593378447608</v>
      </c>
      <c r="T744" s="54">
        <f t="shared" si="69"/>
        <v>3.6502564102564108</v>
      </c>
      <c r="Z744">
        <v>664</v>
      </c>
      <c r="AA744">
        <v>1245</v>
      </c>
      <c r="AB744">
        <v>0.53333333333333333</v>
      </c>
    </row>
    <row r="745" spans="1:28" hidden="1" x14ac:dyDescent="0.25">
      <c r="A745" t="s">
        <v>120</v>
      </c>
      <c r="B745">
        <v>410162</v>
      </c>
      <c r="C745" t="s">
        <v>33</v>
      </c>
      <c r="D745" t="s">
        <v>349</v>
      </c>
      <c r="E745" t="s">
        <v>29</v>
      </c>
      <c r="F745" s="154">
        <v>2</v>
      </c>
      <c r="G745">
        <v>380</v>
      </c>
      <c r="H745">
        <v>389</v>
      </c>
      <c r="I745">
        <v>341</v>
      </c>
      <c r="J745">
        <v>373</v>
      </c>
      <c r="K745">
        <v>361</v>
      </c>
      <c r="L745" s="54">
        <f t="shared" si="66"/>
        <v>368.8</v>
      </c>
      <c r="M745">
        <v>3.2065999999999999</v>
      </c>
      <c r="N745">
        <v>3.1099999999999999E-2</v>
      </c>
      <c r="O745">
        <v>10</v>
      </c>
      <c r="P745">
        <v>130.22999999999999</v>
      </c>
      <c r="Q745">
        <v>48</v>
      </c>
      <c r="R745" s="54">
        <f t="shared" si="67"/>
        <v>246.22590800890734</v>
      </c>
      <c r="S745" s="54">
        <f t="shared" si="68"/>
        <v>0.66764074839725418</v>
      </c>
      <c r="T745" s="54">
        <f t="shared" si="69"/>
        <v>2.7131249999999998</v>
      </c>
      <c r="U745">
        <v>4.8951000000000002</v>
      </c>
      <c r="V745">
        <v>4.3468999999999998</v>
      </c>
      <c r="W745">
        <v>2.9405000000000001</v>
      </c>
      <c r="X745" s="54">
        <f>U745/V745</f>
        <v>1.1261128620396146</v>
      </c>
      <c r="Y745">
        <v>60.070274355988637</v>
      </c>
      <c r="Z745">
        <v>664</v>
      </c>
      <c r="AA745">
        <v>1245</v>
      </c>
      <c r="AB745">
        <v>0.53333333333333333</v>
      </c>
    </row>
    <row r="746" spans="1:28" hidden="1" x14ac:dyDescent="0.25">
      <c r="A746" t="s">
        <v>120</v>
      </c>
      <c r="B746">
        <v>410162</v>
      </c>
      <c r="C746" t="s">
        <v>33</v>
      </c>
      <c r="D746" t="s">
        <v>336</v>
      </c>
      <c r="F746">
        <v>3</v>
      </c>
      <c r="G746">
        <v>315</v>
      </c>
      <c r="H746">
        <v>314</v>
      </c>
      <c r="I746">
        <v>303</v>
      </c>
      <c r="J746">
        <v>274</v>
      </c>
      <c r="K746">
        <v>320</v>
      </c>
      <c r="L746" s="54">
        <f t="shared" si="66"/>
        <v>305.2</v>
      </c>
      <c r="M746">
        <v>1.1811</v>
      </c>
      <c r="N746">
        <v>3.5999999999999997E-2</v>
      </c>
      <c r="O746">
        <v>10</v>
      </c>
      <c r="P746">
        <v>74.069999999999993</v>
      </c>
      <c r="Q746">
        <v>10</v>
      </c>
      <c r="R746" s="54">
        <f t="shared" si="67"/>
        <v>159.45727014985826</v>
      </c>
      <c r="S746" s="54">
        <f t="shared" si="68"/>
        <v>0.52246811975707164</v>
      </c>
      <c r="T746" s="54">
        <f t="shared" si="69"/>
        <v>7.4069999999999991</v>
      </c>
      <c r="U746">
        <v>0.66649999999999998</v>
      </c>
      <c r="V746">
        <v>0.56340000000000001</v>
      </c>
      <c r="W746">
        <v>0.39029999999999998</v>
      </c>
      <c r="X746" s="54">
        <f>U746/V746</f>
        <v>1.1829960951366703</v>
      </c>
      <c r="Y746">
        <v>58.559639909977491</v>
      </c>
      <c r="Z746">
        <v>664</v>
      </c>
      <c r="AA746">
        <v>1245</v>
      </c>
      <c r="AB746">
        <v>0.53333333333333333</v>
      </c>
    </row>
    <row r="747" spans="1:28" hidden="1" x14ac:dyDescent="0.25">
      <c r="A747" t="s">
        <v>120</v>
      </c>
      <c r="B747">
        <v>410162</v>
      </c>
      <c r="C747" t="s">
        <v>33</v>
      </c>
      <c r="D747" t="s">
        <v>348</v>
      </c>
      <c r="E747" t="s">
        <v>30</v>
      </c>
      <c r="F747">
        <v>3</v>
      </c>
      <c r="G747">
        <v>449</v>
      </c>
      <c r="H747">
        <v>447</v>
      </c>
      <c r="I747">
        <v>455</v>
      </c>
      <c r="J747">
        <v>505</v>
      </c>
      <c r="K747">
        <v>450</v>
      </c>
      <c r="L747" s="54">
        <f t="shared" si="66"/>
        <v>461.2</v>
      </c>
      <c r="M747">
        <v>4.1425999999999998</v>
      </c>
      <c r="N747">
        <v>3.1399999999999997E-2</v>
      </c>
      <c r="O747">
        <v>10</v>
      </c>
      <c r="P747">
        <v>175.71</v>
      </c>
      <c r="Q747">
        <v>26</v>
      </c>
      <c r="R747" s="54">
        <f t="shared" si="67"/>
        <v>235.76347390586761</v>
      </c>
      <c r="S747" s="54">
        <f t="shared" si="68"/>
        <v>0.51119573700318222</v>
      </c>
      <c r="T747" s="54">
        <f t="shared" si="69"/>
        <v>6.7580769230769233</v>
      </c>
      <c r="Z747">
        <v>664</v>
      </c>
      <c r="AA747">
        <v>1245</v>
      </c>
      <c r="AB747">
        <v>0.53333333333333333</v>
      </c>
    </row>
    <row r="748" spans="1:28" hidden="1" x14ac:dyDescent="0.25">
      <c r="A748" t="s">
        <v>120</v>
      </c>
      <c r="B748">
        <v>410162</v>
      </c>
      <c r="C748" t="s">
        <v>33</v>
      </c>
      <c r="D748" t="s">
        <v>349</v>
      </c>
      <c r="E748" t="s">
        <v>29</v>
      </c>
      <c r="F748" s="154">
        <v>3</v>
      </c>
      <c r="G748">
        <v>511</v>
      </c>
      <c r="H748">
        <v>497</v>
      </c>
      <c r="I748">
        <v>460</v>
      </c>
      <c r="J748">
        <v>419</v>
      </c>
      <c r="K748">
        <v>404</v>
      </c>
      <c r="L748" s="54">
        <f t="shared" si="66"/>
        <v>458.2</v>
      </c>
      <c r="M748">
        <v>2.9302999999999999</v>
      </c>
      <c r="N748">
        <v>3.8199999999999998E-2</v>
      </c>
      <c r="O748">
        <v>10</v>
      </c>
      <c r="P748">
        <v>158.34</v>
      </c>
      <c r="Q748" s="54">
        <v>29</v>
      </c>
      <c r="R748" s="54">
        <f t="shared" si="67"/>
        <v>185.0637867879247</v>
      </c>
      <c r="S748" s="54">
        <f t="shared" si="68"/>
        <v>0.40389303096447993</v>
      </c>
      <c r="T748" s="54">
        <f t="shared" si="69"/>
        <v>5.46</v>
      </c>
      <c r="U748">
        <v>1.593</v>
      </c>
      <c r="V748">
        <v>1.3814</v>
      </c>
      <c r="W748">
        <v>0.91900000000000004</v>
      </c>
      <c r="X748" s="54">
        <f>U748/V748</f>
        <v>1.1531779354278269</v>
      </c>
      <c r="Y748">
        <v>57.689893283113626</v>
      </c>
      <c r="Z748">
        <v>664</v>
      </c>
      <c r="AA748">
        <v>1245</v>
      </c>
      <c r="AB748">
        <v>0.53333333333333333</v>
      </c>
    </row>
    <row r="749" spans="1:28" hidden="1" x14ac:dyDescent="0.25">
      <c r="A749" t="s">
        <v>120</v>
      </c>
      <c r="B749">
        <v>410162</v>
      </c>
      <c r="C749" t="s">
        <v>33</v>
      </c>
      <c r="D749" t="s">
        <v>336</v>
      </c>
      <c r="F749">
        <v>4</v>
      </c>
      <c r="G749">
        <v>341</v>
      </c>
      <c r="H749">
        <v>371</v>
      </c>
      <c r="I749">
        <v>332</v>
      </c>
      <c r="J749">
        <v>407</v>
      </c>
      <c r="K749">
        <v>393</v>
      </c>
      <c r="L749" s="54">
        <f t="shared" si="66"/>
        <v>368.8</v>
      </c>
      <c r="M749">
        <v>1.3270999999999999</v>
      </c>
      <c r="N749">
        <v>2.4899999999999999E-2</v>
      </c>
      <c r="O749">
        <v>6</v>
      </c>
      <c r="P749">
        <v>70.52</v>
      </c>
      <c r="Q749" s="54">
        <v>9</v>
      </c>
      <c r="R749" s="54">
        <f t="shared" si="67"/>
        <v>188.18774815655135</v>
      </c>
      <c r="S749" s="54">
        <f t="shared" si="68"/>
        <v>0.51027046680192878</v>
      </c>
      <c r="T749" s="54">
        <f t="shared" si="69"/>
        <v>7.8355555555555547</v>
      </c>
      <c r="U749">
        <v>1.0471999999999999</v>
      </c>
      <c r="V749">
        <v>0.88770000000000004</v>
      </c>
      <c r="W749">
        <v>0.62129999999999996</v>
      </c>
      <c r="X749" s="54">
        <f>U749/V749</f>
        <v>1.1796778190830233</v>
      </c>
      <c r="Y749">
        <v>59.329640947288013</v>
      </c>
      <c r="Z749">
        <v>664</v>
      </c>
      <c r="AA749">
        <v>1245</v>
      </c>
      <c r="AB749">
        <v>0.53333333333333333</v>
      </c>
    </row>
    <row r="750" spans="1:28" hidden="1" x14ac:dyDescent="0.25">
      <c r="A750" t="s">
        <v>120</v>
      </c>
      <c r="B750">
        <v>410162</v>
      </c>
      <c r="C750" t="s">
        <v>33</v>
      </c>
      <c r="D750" t="s">
        <v>348</v>
      </c>
      <c r="E750" t="s">
        <v>30</v>
      </c>
      <c r="F750">
        <v>4</v>
      </c>
      <c r="G750">
        <v>332</v>
      </c>
      <c r="H750">
        <v>391</v>
      </c>
      <c r="I750">
        <v>412</v>
      </c>
      <c r="J750">
        <v>362</v>
      </c>
      <c r="K750">
        <v>398</v>
      </c>
      <c r="L750" s="54">
        <f t="shared" si="66"/>
        <v>379</v>
      </c>
      <c r="M750">
        <v>4.1355000000000004</v>
      </c>
      <c r="N750">
        <v>3.61E-2</v>
      </c>
      <c r="O750">
        <v>10</v>
      </c>
      <c r="P750">
        <v>244.19</v>
      </c>
      <c r="Q750" s="54">
        <v>39</v>
      </c>
      <c r="R750" s="54">
        <f t="shared" si="67"/>
        <v>169.35582947704657</v>
      </c>
      <c r="S750" s="54">
        <f t="shared" si="68"/>
        <v>0.44684915429299887</v>
      </c>
      <c r="T750" s="54">
        <f t="shared" si="69"/>
        <v>6.2612820512820511</v>
      </c>
      <c r="Z750">
        <v>664</v>
      </c>
      <c r="AA750">
        <v>1245</v>
      </c>
      <c r="AB750">
        <v>0.53333333333333333</v>
      </c>
    </row>
    <row r="751" spans="1:28" hidden="1" x14ac:dyDescent="0.25">
      <c r="A751" t="s">
        <v>120</v>
      </c>
      <c r="B751">
        <v>410162</v>
      </c>
      <c r="C751" t="s">
        <v>33</v>
      </c>
      <c r="D751" t="s">
        <v>349</v>
      </c>
      <c r="E751" t="s">
        <v>29</v>
      </c>
      <c r="F751" s="154">
        <v>4</v>
      </c>
      <c r="G751">
        <v>587</v>
      </c>
      <c r="H751">
        <v>365</v>
      </c>
      <c r="I751">
        <v>462</v>
      </c>
      <c r="J751">
        <v>421</v>
      </c>
      <c r="K751">
        <v>384</v>
      </c>
      <c r="L751" s="54">
        <f t="shared" si="66"/>
        <v>443.8</v>
      </c>
      <c r="M751">
        <v>4.37</v>
      </c>
      <c r="N751">
        <v>4.2700000000000002E-2</v>
      </c>
      <c r="O751">
        <v>10</v>
      </c>
      <c r="P751">
        <v>221.5</v>
      </c>
      <c r="Q751" s="54">
        <v>37</v>
      </c>
      <c r="R751" s="54">
        <f t="shared" si="67"/>
        <v>197.29119638826185</v>
      </c>
      <c r="S751" s="54">
        <f t="shared" si="68"/>
        <v>0.4445497890677374</v>
      </c>
      <c r="T751" s="54">
        <f t="shared" si="69"/>
        <v>5.9864864864864868</v>
      </c>
      <c r="U751">
        <v>5.3640999999999996</v>
      </c>
      <c r="V751">
        <v>4.6623000000000001</v>
      </c>
      <c r="W751">
        <v>3.3490000000000002</v>
      </c>
      <c r="X751" s="54">
        <f>U751/V751</f>
        <v>1.1505265641421616</v>
      </c>
      <c r="Y751">
        <v>62.433586249324215</v>
      </c>
      <c r="Z751">
        <v>664</v>
      </c>
      <c r="AA751">
        <v>1245</v>
      </c>
      <c r="AB751">
        <v>0.53333333333333333</v>
      </c>
    </row>
    <row r="752" spans="1:28" hidden="1" x14ac:dyDescent="0.25">
      <c r="A752" t="s">
        <v>120</v>
      </c>
      <c r="B752">
        <v>410162</v>
      </c>
      <c r="C752" s="54" t="s">
        <v>33</v>
      </c>
      <c r="D752" t="s">
        <v>348</v>
      </c>
      <c r="E752" t="s">
        <v>30</v>
      </c>
      <c r="F752">
        <v>5</v>
      </c>
      <c r="G752">
        <v>401</v>
      </c>
      <c r="H752">
        <v>390</v>
      </c>
      <c r="I752">
        <v>372</v>
      </c>
      <c r="J752">
        <v>440</v>
      </c>
      <c r="K752">
        <v>392</v>
      </c>
      <c r="L752" s="54">
        <f t="shared" si="66"/>
        <v>399</v>
      </c>
      <c r="M752">
        <v>3.4020999999999999</v>
      </c>
      <c r="N752">
        <v>3.4200000000000001E-2</v>
      </c>
      <c r="O752">
        <v>10</v>
      </c>
      <c r="P752">
        <v>175.77</v>
      </c>
      <c r="Q752">
        <v>23</v>
      </c>
      <c r="R752" s="54">
        <f t="shared" si="67"/>
        <v>193.55407634977524</v>
      </c>
      <c r="S752" s="54">
        <f t="shared" si="68"/>
        <v>0.48509793571372239</v>
      </c>
      <c r="T752" s="54">
        <f t="shared" si="69"/>
        <v>7.6421739130434787</v>
      </c>
      <c r="Z752">
        <v>664</v>
      </c>
      <c r="AA752">
        <v>1245</v>
      </c>
      <c r="AB752">
        <v>0.53333333333333333</v>
      </c>
    </row>
    <row r="753" spans="1:28" hidden="1" x14ac:dyDescent="0.25">
      <c r="A753" t="s">
        <v>120</v>
      </c>
      <c r="B753">
        <v>410162</v>
      </c>
      <c r="C753" s="54" t="s">
        <v>33</v>
      </c>
      <c r="D753" t="s">
        <v>349</v>
      </c>
      <c r="E753" t="s">
        <v>29</v>
      </c>
      <c r="F753" s="154">
        <v>5</v>
      </c>
      <c r="G753">
        <v>406</v>
      </c>
      <c r="H753">
        <v>397</v>
      </c>
      <c r="I753">
        <v>379</v>
      </c>
      <c r="J753">
        <v>435</v>
      </c>
      <c r="K753">
        <v>389</v>
      </c>
      <c r="L753" s="54">
        <f t="shared" si="66"/>
        <v>401.2</v>
      </c>
      <c r="M753">
        <v>4.3616999999999999</v>
      </c>
      <c r="N753">
        <v>5.8500000000000003E-2</v>
      </c>
      <c r="O753">
        <v>10</v>
      </c>
      <c r="P753">
        <v>203.2</v>
      </c>
      <c r="Q753">
        <v>29</v>
      </c>
      <c r="R753" s="54">
        <f t="shared" si="67"/>
        <v>214.65059055118112</v>
      </c>
      <c r="S753" s="54">
        <f t="shared" si="68"/>
        <v>0.53502141214152821</v>
      </c>
      <c r="T753" s="54">
        <f t="shared" si="69"/>
        <v>7.0068965517241377</v>
      </c>
      <c r="U753">
        <v>2.6092</v>
      </c>
      <c r="V753">
        <v>2.2008999999999999</v>
      </c>
      <c r="W753">
        <v>1.6437999999999999</v>
      </c>
      <c r="X753" s="54">
        <f>U753/V753</f>
        <v>1.1855150165841248</v>
      </c>
      <c r="Y753">
        <v>63.000153303694617</v>
      </c>
      <c r="Z753">
        <v>664</v>
      </c>
      <c r="AA753">
        <v>1245</v>
      </c>
      <c r="AB753">
        <v>0.53333333333333333</v>
      </c>
    </row>
    <row r="754" spans="1:28" hidden="1" x14ac:dyDescent="0.25">
      <c r="A754" t="s">
        <v>120</v>
      </c>
      <c r="B754">
        <v>410273</v>
      </c>
      <c r="C754" s="54" t="s">
        <v>33</v>
      </c>
      <c r="D754" t="s">
        <v>336</v>
      </c>
      <c r="F754">
        <v>1</v>
      </c>
      <c r="G754">
        <v>290</v>
      </c>
      <c r="H754">
        <v>308</v>
      </c>
      <c r="I754">
        <v>345</v>
      </c>
      <c r="J754">
        <v>312</v>
      </c>
      <c r="K754">
        <v>363</v>
      </c>
      <c r="L754" s="54">
        <f t="shared" si="66"/>
        <v>323.60000000000002</v>
      </c>
      <c r="M754">
        <v>0.64539999999999997</v>
      </c>
      <c r="N754">
        <v>1.37E-2</v>
      </c>
      <c r="O754">
        <v>10</v>
      </c>
      <c r="P754">
        <v>33.4</v>
      </c>
      <c r="Q754">
        <v>15</v>
      </c>
      <c r="R754" s="54">
        <f t="shared" si="67"/>
        <v>193.23353293413174</v>
      </c>
      <c r="S754" s="54">
        <f t="shared" si="68"/>
        <v>0.59713699917840457</v>
      </c>
      <c r="T754" s="54">
        <f t="shared" si="69"/>
        <v>2.2266666666666666</v>
      </c>
      <c r="U754">
        <v>4.6322000000000001</v>
      </c>
      <c r="V754">
        <v>3.9456000000000002</v>
      </c>
      <c r="W754">
        <v>2.6211000000000002</v>
      </c>
      <c r="X754" s="54">
        <f>U754/V754</f>
        <v>1.1740166261151663</v>
      </c>
      <c r="Y754">
        <v>56.584344372004672</v>
      </c>
      <c r="Z754">
        <v>654</v>
      </c>
      <c r="AA754">
        <v>1280</v>
      </c>
      <c r="AB754">
        <v>0.51093750000000004</v>
      </c>
    </row>
    <row r="755" spans="1:28" hidden="1" x14ac:dyDescent="0.25">
      <c r="A755" t="s">
        <v>120</v>
      </c>
      <c r="B755">
        <v>410273</v>
      </c>
      <c r="C755" s="54" t="s">
        <v>33</v>
      </c>
      <c r="D755" t="s">
        <v>348</v>
      </c>
      <c r="E755" t="s">
        <v>30</v>
      </c>
      <c r="F755">
        <v>1</v>
      </c>
      <c r="G755">
        <v>345</v>
      </c>
      <c r="H755">
        <v>363</v>
      </c>
      <c r="I755">
        <v>346</v>
      </c>
      <c r="J755">
        <v>361</v>
      </c>
      <c r="K755">
        <v>366</v>
      </c>
      <c r="L755" s="54">
        <f t="shared" si="66"/>
        <v>356.2</v>
      </c>
      <c r="M755">
        <v>2.9998</v>
      </c>
      <c r="N755">
        <v>2.9499999999999998E-2</v>
      </c>
      <c r="O755">
        <v>10</v>
      </c>
      <c r="P755">
        <v>180.89</v>
      </c>
      <c r="Q755">
        <v>25</v>
      </c>
      <c r="R755" s="54">
        <f t="shared" si="67"/>
        <v>165.8355906904749</v>
      </c>
      <c r="S755" s="54">
        <f t="shared" si="68"/>
        <v>0.4655687554477117</v>
      </c>
      <c r="T755" s="54">
        <f t="shared" si="69"/>
        <v>7.2355999999999998</v>
      </c>
      <c r="Z755">
        <v>654</v>
      </c>
      <c r="AA755">
        <v>1280</v>
      </c>
      <c r="AB755">
        <v>0.51093750000000004</v>
      </c>
    </row>
    <row r="756" spans="1:28" hidden="1" x14ac:dyDescent="0.25">
      <c r="A756" t="s">
        <v>120</v>
      </c>
      <c r="B756">
        <v>410273</v>
      </c>
      <c r="C756" t="s">
        <v>33</v>
      </c>
      <c r="D756" t="s">
        <v>349</v>
      </c>
      <c r="E756" t="s">
        <v>29</v>
      </c>
      <c r="F756" s="154">
        <v>1</v>
      </c>
      <c r="G756">
        <v>370</v>
      </c>
      <c r="H756">
        <v>375</v>
      </c>
      <c r="I756">
        <v>280</v>
      </c>
      <c r="J756">
        <v>330</v>
      </c>
      <c r="K756">
        <v>347</v>
      </c>
      <c r="L756" s="54">
        <f t="shared" si="66"/>
        <v>340.4</v>
      </c>
      <c r="M756">
        <v>2.8952</v>
      </c>
      <c r="N756">
        <v>5.67E-2</v>
      </c>
      <c r="O756">
        <v>10</v>
      </c>
      <c r="P756">
        <v>155.75</v>
      </c>
      <c r="Q756">
        <v>26</v>
      </c>
      <c r="R756" s="54">
        <f t="shared" si="67"/>
        <v>185.88764044943821</v>
      </c>
      <c r="S756" s="54">
        <f t="shared" si="68"/>
        <v>0.54608590026274451</v>
      </c>
      <c r="T756" s="54">
        <f t="shared" si="69"/>
        <v>5.990384615384615</v>
      </c>
      <c r="U756">
        <v>2.9681999999999999</v>
      </c>
      <c r="V756">
        <v>2.6292</v>
      </c>
      <c r="W756">
        <v>1.8704000000000001</v>
      </c>
      <c r="X756" s="54">
        <f>U756/V756</f>
        <v>1.1289365586490188</v>
      </c>
      <c r="Y756">
        <v>63.014621656222623</v>
      </c>
      <c r="Z756">
        <v>654</v>
      </c>
      <c r="AA756">
        <v>1280</v>
      </c>
      <c r="AB756">
        <v>0.51093750000000004</v>
      </c>
    </row>
    <row r="757" spans="1:28" hidden="1" x14ac:dyDescent="0.25">
      <c r="A757" t="s">
        <v>120</v>
      </c>
      <c r="B757">
        <v>410273</v>
      </c>
      <c r="C757" t="s">
        <v>33</v>
      </c>
      <c r="D757" t="s">
        <v>336</v>
      </c>
      <c r="F757">
        <v>2</v>
      </c>
      <c r="G757">
        <v>318</v>
      </c>
      <c r="H757">
        <v>383</v>
      </c>
      <c r="I757">
        <v>384</v>
      </c>
      <c r="J757">
        <v>351</v>
      </c>
      <c r="K757">
        <v>353</v>
      </c>
      <c r="L757" s="54">
        <f t="shared" si="66"/>
        <v>357.8</v>
      </c>
      <c r="M757">
        <v>0.76049999999999995</v>
      </c>
      <c r="N757">
        <v>1.0699999999999999E-2</v>
      </c>
      <c r="O757">
        <v>10</v>
      </c>
      <c r="P757">
        <v>38.64</v>
      </c>
      <c r="Q757">
        <v>13</v>
      </c>
      <c r="R757" s="54">
        <f t="shared" si="67"/>
        <v>196.81677018633539</v>
      </c>
      <c r="S757" s="54">
        <f t="shared" si="68"/>
        <v>0.55007481885504583</v>
      </c>
      <c r="T757" s="54">
        <f t="shared" si="69"/>
        <v>2.9723076923076923</v>
      </c>
      <c r="U757">
        <v>1.6777</v>
      </c>
      <c r="V757">
        <v>1.4048</v>
      </c>
      <c r="W757">
        <v>1.0664</v>
      </c>
      <c r="X757" s="54">
        <f>U757/V757</f>
        <v>1.194262528473804</v>
      </c>
      <c r="Y757">
        <v>63.563211539607799</v>
      </c>
      <c r="Z757">
        <v>654</v>
      </c>
      <c r="AA757">
        <v>1280</v>
      </c>
      <c r="AB757">
        <v>0.51093750000000004</v>
      </c>
    </row>
    <row r="758" spans="1:28" hidden="1" x14ac:dyDescent="0.25">
      <c r="A758" t="s">
        <v>120</v>
      </c>
      <c r="B758">
        <v>410273</v>
      </c>
      <c r="C758" t="s">
        <v>33</v>
      </c>
      <c r="D758" t="s">
        <v>348</v>
      </c>
      <c r="E758" t="s">
        <v>30</v>
      </c>
      <c r="F758">
        <v>2</v>
      </c>
      <c r="G758">
        <v>532</v>
      </c>
      <c r="H758">
        <v>365</v>
      </c>
      <c r="I758">
        <v>367</v>
      </c>
      <c r="J758">
        <v>316</v>
      </c>
      <c r="K758">
        <v>364</v>
      </c>
      <c r="L758" s="54">
        <f t="shared" si="66"/>
        <v>388.8</v>
      </c>
      <c r="M758">
        <v>2.4925999999999999</v>
      </c>
      <c r="N758">
        <v>2.2599999999999999E-2</v>
      </c>
      <c r="O758">
        <v>10</v>
      </c>
      <c r="P758">
        <v>139.01</v>
      </c>
      <c r="Q758">
        <v>30</v>
      </c>
      <c r="R758" s="54">
        <f t="shared" si="67"/>
        <v>179.3108409466945</v>
      </c>
      <c r="S758" s="54">
        <f t="shared" si="68"/>
        <v>0.46119043453367925</v>
      </c>
      <c r="T758" s="54">
        <f t="shared" si="69"/>
        <v>4.6336666666666666</v>
      </c>
      <c r="Z758">
        <v>654</v>
      </c>
      <c r="AA758">
        <v>1280</v>
      </c>
      <c r="AB758">
        <v>0.51093750000000004</v>
      </c>
    </row>
    <row r="759" spans="1:28" hidden="1" x14ac:dyDescent="0.25">
      <c r="A759" t="s">
        <v>120</v>
      </c>
      <c r="B759">
        <v>410273</v>
      </c>
      <c r="C759" t="s">
        <v>33</v>
      </c>
      <c r="D759" t="s">
        <v>349</v>
      </c>
      <c r="E759" t="s">
        <v>29</v>
      </c>
      <c r="F759" s="154">
        <v>2</v>
      </c>
      <c r="G759">
        <v>330</v>
      </c>
      <c r="H759">
        <v>450</v>
      </c>
      <c r="I759">
        <v>323</v>
      </c>
      <c r="J759">
        <v>327</v>
      </c>
      <c r="K759">
        <v>391</v>
      </c>
      <c r="L759" s="54">
        <f t="shared" si="66"/>
        <v>364.2</v>
      </c>
      <c r="M759">
        <v>3.1009000000000002</v>
      </c>
      <c r="N759">
        <v>3.6799999999999999E-2</v>
      </c>
      <c r="O759">
        <v>10</v>
      </c>
      <c r="P759">
        <v>142.88</v>
      </c>
      <c r="Q759">
        <v>33</v>
      </c>
      <c r="R759" s="54">
        <f t="shared" si="67"/>
        <v>217.02827547592386</v>
      </c>
      <c r="S759" s="54">
        <f t="shared" si="68"/>
        <v>0.59590410619418965</v>
      </c>
      <c r="T759" s="54">
        <f t="shared" si="69"/>
        <v>4.3296969696969692</v>
      </c>
      <c r="U759">
        <v>1.2265999999999999</v>
      </c>
      <c r="V759">
        <v>1.0789</v>
      </c>
      <c r="W759">
        <v>0.75639999999999996</v>
      </c>
      <c r="X759" s="54">
        <f>U759/V759</f>
        <v>1.1368986931133562</v>
      </c>
      <c r="Y759">
        <v>61.666394912766997</v>
      </c>
      <c r="Z759">
        <v>654</v>
      </c>
      <c r="AA759">
        <v>1280</v>
      </c>
      <c r="AB759">
        <v>0.51093750000000004</v>
      </c>
    </row>
    <row r="760" spans="1:28" hidden="1" x14ac:dyDescent="0.25">
      <c r="A760" t="s">
        <v>120</v>
      </c>
      <c r="B760">
        <v>410273</v>
      </c>
      <c r="C760" t="s">
        <v>33</v>
      </c>
      <c r="D760" t="s">
        <v>336</v>
      </c>
      <c r="F760">
        <v>3</v>
      </c>
      <c r="G760">
        <v>393</v>
      </c>
      <c r="H760">
        <v>419</v>
      </c>
      <c r="I760">
        <v>427</v>
      </c>
      <c r="J760">
        <v>391</v>
      </c>
      <c r="K760">
        <v>555</v>
      </c>
      <c r="L760" s="54">
        <f t="shared" si="66"/>
        <v>437</v>
      </c>
      <c r="M760">
        <v>1.0009999999999999</v>
      </c>
      <c r="N760">
        <v>1.4800000000000001E-2</v>
      </c>
      <c r="O760">
        <v>10</v>
      </c>
      <c r="P760">
        <v>49.01</v>
      </c>
      <c r="Q760">
        <v>14</v>
      </c>
      <c r="R760" s="54">
        <f t="shared" si="67"/>
        <v>204.2440318302387</v>
      </c>
      <c r="S760" s="54">
        <f t="shared" si="68"/>
        <v>0.46737764720878422</v>
      </c>
      <c r="T760" s="54">
        <f t="shared" si="69"/>
        <v>3.5007142857142854</v>
      </c>
      <c r="U760">
        <v>2.0131999999999999</v>
      </c>
      <c r="V760">
        <v>1.7833000000000001</v>
      </c>
      <c r="W760">
        <v>1.2088000000000001</v>
      </c>
      <c r="X760" s="54">
        <f>U760/V760</f>
        <v>1.1289182975382717</v>
      </c>
      <c r="Y760">
        <v>60.04371150407313</v>
      </c>
      <c r="Z760">
        <v>654</v>
      </c>
      <c r="AA760">
        <v>1280</v>
      </c>
      <c r="AB760">
        <v>0.51093750000000004</v>
      </c>
    </row>
    <row r="761" spans="1:28" hidden="1" x14ac:dyDescent="0.25">
      <c r="A761" t="s">
        <v>120</v>
      </c>
      <c r="B761">
        <v>410273</v>
      </c>
      <c r="C761" t="s">
        <v>33</v>
      </c>
      <c r="D761" t="s">
        <v>348</v>
      </c>
      <c r="E761" t="s">
        <v>30</v>
      </c>
      <c r="F761">
        <v>3</v>
      </c>
      <c r="G761">
        <v>402</v>
      </c>
      <c r="H761">
        <v>339</v>
      </c>
      <c r="I761">
        <v>429</v>
      </c>
      <c r="J761">
        <v>424</v>
      </c>
      <c r="K761">
        <v>346</v>
      </c>
      <c r="L761" s="54">
        <f t="shared" si="66"/>
        <v>388</v>
      </c>
      <c r="M761">
        <v>3.1793</v>
      </c>
      <c r="N761">
        <v>3.9E-2</v>
      </c>
      <c r="O761">
        <v>10</v>
      </c>
      <c r="P761">
        <v>168.87</v>
      </c>
      <c r="Q761">
        <v>26</v>
      </c>
      <c r="R761" s="54">
        <f t="shared" si="67"/>
        <v>188.26908272635757</v>
      </c>
      <c r="S761" s="54">
        <f t="shared" si="68"/>
        <v>0.48522959465556076</v>
      </c>
      <c r="T761" s="54">
        <f t="shared" si="69"/>
        <v>6.4950000000000001</v>
      </c>
      <c r="Z761">
        <v>654</v>
      </c>
      <c r="AA761">
        <v>1280</v>
      </c>
      <c r="AB761">
        <v>0.51093750000000004</v>
      </c>
    </row>
    <row r="762" spans="1:28" hidden="1" x14ac:dyDescent="0.25">
      <c r="A762" t="s">
        <v>120</v>
      </c>
      <c r="B762">
        <v>410273</v>
      </c>
      <c r="C762" t="s">
        <v>33</v>
      </c>
      <c r="D762" t="s">
        <v>349</v>
      </c>
      <c r="E762" t="s">
        <v>29</v>
      </c>
      <c r="F762" s="154">
        <v>3</v>
      </c>
      <c r="G762">
        <v>402</v>
      </c>
      <c r="H762">
        <v>418</v>
      </c>
      <c r="I762">
        <v>394</v>
      </c>
      <c r="J762">
        <v>407</v>
      </c>
      <c r="K762">
        <v>425</v>
      </c>
      <c r="L762" s="54">
        <f t="shared" si="66"/>
        <v>409.2</v>
      </c>
      <c r="M762">
        <v>3.06</v>
      </c>
      <c r="N762">
        <v>4.3700000000000003E-2</v>
      </c>
      <c r="O762">
        <v>10</v>
      </c>
      <c r="P762">
        <v>147.72</v>
      </c>
      <c r="Q762">
        <v>29</v>
      </c>
      <c r="R762" s="54">
        <f t="shared" si="67"/>
        <v>207.14865962632007</v>
      </c>
      <c r="S762" s="54">
        <f t="shared" si="68"/>
        <v>0.50622839595874891</v>
      </c>
      <c r="T762" s="54">
        <f t="shared" si="69"/>
        <v>5.0937931034482755</v>
      </c>
      <c r="U762">
        <v>4.7117000000000004</v>
      </c>
      <c r="V762">
        <v>4.2024999999999997</v>
      </c>
      <c r="W762">
        <v>2.8130000000000002</v>
      </c>
      <c r="X762" s="54">
        <f>U762/V762</f>
        <v>1.1211659726353362</v>
      </c>
      <c r="Y762">
        <v>59.702442855020479</v>
      </c>
      <c r="Z762">
        <v>654</v>
      </c>
      <c r="AA762">
        <v>1280</v>
      </c>
      <c r="AB762">
        <v>0.51093750000000004</v>
      </c>
    </row>
    <row r="763" spans="1:28" hidden="1" x14ac:dyDescent="0.25">
      <c r="A763" t="s">
        <v>120</v>
      </c>
      <c r="B763">
        <v>410273</v>
      </c>
      <c r="C763" t="s">
        <v>33</v>
      </c>
      <c r="D763" t="s">
        <v>336</v>
      </c>
      <c r="F763">
        <v>4</v>
      </c>
      <c r="G763">
        <v>430</v>
      </c>
      <c r="H763">
        <v>415</v>
      </c>
      <c r="I763">
        <v>372</v>
      </c>
      <c r="J763">
        <v>414</v>
      </c>
      <c r="K763">
        <v>385</v>
      </c>
      <c r="L763" s="54">
        <f t="shared" si="66"/>
        <v>403.2</v>
      </c>
      <c r="M763">
        <v>1.4406000000000001</v>
      </c>
      <c r="N763">
        <v>1.7100000000000001E-2</v>
      </c>
      <c r="O763">
        <v>10</v>
      </c>
      <c r="P763">
        <v>70.98</v>
      </c>
      <c r="Q763">
        <v>15</v>
      </c>
      <c r="R763" s="54">
        <f t="shared" si="67"/>
        <v>202.95857988165682</v>
      </c>
      <c r="S763" s="54">
        <f t="shared" si="68"/>
        <v>0.50336949375410922</v>
      </c>
      <c r="T763" s="54">
        <f t="shared" si="69"/>
        <v>4.7320000000000002</v>
      </c>
      <c r="U763">
        <v>2.6619999999999999</v>
      </c>
      <c r="V763">
        <v>2.2690999999999999</v>
      </c>
      <c r="W763">
        <v>1.6494</v>
      </c>
      <c r="X763" s="54">
        <f>U763/V763</f>
        <v>1.1731523511524393</v>
      </c>
      <c r="Y763">
        <v>61.960931630353123</v>
      </c>
      <c r="Z763">
        <v>654</v>
      </c>
      <c r="AA763">
        <v>1280</v>
      </c>
      <c r="AB763">
        <v>0.51093750000000004</v>
      </c>
    </row>
    <row r="764" spans="1:28" hidden="1" x14ac:dyDescent="0.25">
      <c r="A764" t="s">
        <v>120</v>
      </c>
      <c r="B764">
        <v>410273</v>
      </c>
      <c r="C764" t="s">
        <v>33</v>
      </c>
      <c r="D764" t="s">
        <v>348</v>
      </c>
      <c r="E764" t="s">
        <v>30</v>
      </c>
      <c r="F764">
        <v>5</v>
      </c>
      <c r="G764">
        <v>446</v>
      </c>
      <c r="H764">
        <v>396</v>
      </c>
      <c r="I764">
        <v>377</v>
      </c>
      <c r="J764">
        <v>333</v>
      </c>
      <c r="K764">
        <v>301</v>
      </c>
      <c r="L764" s="54">
        <f t="shared" si="66"/>
        <v>370.6</v>
      </c>
      <c r="M764">
        <v>1.5929</v>
      </c>
      <c r="N764">
        <v>2.2200000000000001E-2</v>
      </c>
      <c r="O764">
        <v>10</v>
      </c>
      <c r="P764">
        <v>88.82</v>
      </c>
      <c r="Q764">
        <v>31</v>
      </c>
      <c r="R764" s="54">
        <f t="shared" si="67"/>
        <v>179.34023868498087</v>
      </c>
      <c r="S764" s="54">
        <f t="shared" si="68"/>
        <v>0.48391861490820526</v>
      </c>
      <c r="T764" s="54">
        <f t="shared" si="69"/>
        <v>2.8651612903225803</v>
      </c>
      <c r="Z764">
        <v>654</v>
      </c>
      <c r="AA764">
        <v>1280</v>
      </c>
      <c r="AB764">
        <v>0.51093750000000004</v>
      </c>
    </row>
    <row r="765" spans="1:28" hidden="1" x14ac:dyDescent="0.25">
      <c r="A765" t="s">
        <v>120</v>
      </c>
      <c r="B765">
        <v>410273</v>
      </c>
      <c r="C765" t="s">
        <v>33</v>
      </c>
      <c r="D765" t="s">
        <v>349</v>
      </c>
      <c r="E765" t="s">
        <v>29</v>
      </c>
      <c r="F765" s="154">
        <v>5</v>
      </c>
      <c r="G765">
        <v>417</v>
      </c>
      <c r="H765">
        <v>368</v>
      </c>
      <c r="I765">
        <v>416</v>
      </c>
      <c r="J765">
        <v>415</v>
      </c>
      <c r="K765">
        <v>360</v>
      </c>
      <c r="L765" s="54">
        <f t="shared" si="66"/>
        <v>395.2</v>
      </c>
      <c r="M765">
        <v>1.3381000000000001</v>
      </c>
      <c r="N765">
        <v>1.8700000000000001E-2</v>
      </c>
      <c r="O765">
        <v>10</v>
      </c>
      <c r="P765">
        <v>66.38</v>
      </c>
      <c r="Q765">
        <v>30</v>
      </c>
      <c r="R765" s="54">
        <f t="shared" si="67"/>
        <v>201.58180174751433</v>
      </c>
      <c r="S765" s="54">
        <f t="shared" si="68"/>
        <v>0.51007540928014761</v>
      </c>
      <c r="T765" s="54">
        <f t="shared" si="69"/>
        <v>2.2126666666666663</v>
      </c>
      <c r="U765">
        <v>2.0741999999999998</v>
      </c>
      <c r="V765">
        <v>1.8030999999999999</v>
      </c>
      <c r="W765">
        <v>1.1727000000000001</v>
      </c>
      <c r="X765" s="54">
        <f>U765/V765</f>
        <v>1.1503521712606066</v>
      </c>
      <c r="Y765">
        <v>56.537460225629168</v>
      </c>
      <c r="Z765">
        <v>654</v>
      </c>
      <c r="AA765">
        <v>1280</v>
      </c>
      <c r="AB765">
        <v>0.51093750000000004</v>
      </c>
    </row>
    <row r="766" spans="1:28" hidden="1" x14ac:dyDescent="0.25">
      <c r="A766" t="s">
        <v>120</v>
      </c>
      <c r="B766">
        <v>410273</v>
      </c>
      <c r="C766" s="54" t="s">
        <v>33</v>
      </c>
      <c r="D766" t="s">
        <v>348</v>
      </c>
      <c r="E766" t="s">
        <v>30</v>
      </c>
      <c r="F766">
        <v>6</v>
      </c>
      <c r="G766">
        <v>314</v>
      </c>
      <c r="H766">
        <v>327</v>
      </c>
      <c r="I766">
        <v>360</v>
      </c>
      <c r="J766">
        <v>355</v>
      </c>
      <c r="K766">
        <v>326</v>
      </c>
      <c r="L766" s="54">
        <f t="shared" si="66"/>
        <v>336.4</v>
      </c>
      <c r="M766">
        <v>2.2924000000000002</v>
      </c>
      <c r="P766">
        <v>124.71</v>
      </c>
      <c r="Q766">
        <v>29</v>
      </c>
      <c r="R766" s="54">
        <f t="shared" si="67"/>
        <v>183.8184588244728</v>
      </c>
      <c r="S766" s="54">
        <f t="shared" si="68"/>
        <v>0.54642823669581697</v>
      </c>
      <c r="T766" s="54">
        <f t="shared" si="69"/>
        <v>4.3003448275862066</v>
      </c>
      <c r="Z766">
        <v>654</v>
      </c>
      <c r="AA766">
        <v>1280</v>
      </c>
      <c r="AB766">
        <v>0.51093750000000004</v>
      </c>
    </row>
    <row r="767" spans="1:28" hidden="1" x14ac:dyDescent="0.25">
      <c r="A767" t="s">
        <v>120</v>
      </c>
      <c r="B767">
        <v>410273</v>
      </c>
      <c r="C767" s="54" t="s">
        <v>33</v>
      </c>
      <c r="D767" t="s">
        <v>349</v>
      </c>
      <c r="E767" t="s">
        <v>29</v>
      </c>
      <c r="F767" s="154">
        <v>6</v>
      </c>
      <c r="G767">
        <v>291</v>
      </c>
      <c r="H767">
        <v>325</v>
      </c>
      <c r="I767">
        <v>361</v>
      </c>
      <c r="J767">
        <v>333</v>
      </c>
      <c r="K767">
        <v>370</v>
      </c>
      <c r="L767" s="54">
        <f t="shared" si="66"/>
        <v>336</v>
      </c>
      <c r="M767">
        <v>2.2090999999999998</v>
      </c>
      <c r="N767">
        <v>2.8899999999999999E-2</v>
      </c>
      <c r="O767">
        <v>10</v>
      </c>
      <c r="P767">
        <v>98.85</v>
      </c>
      <c r="Q767">
        <v>32</v>
      </c>
      <c r="R767" s="54">
        <f t="shared" si="67"/>
        <v>223.48002023267577</v>
      </c>
      <c r="S767" s="54">
        <f t="shared" si="68"/>
        <v>0.66511910783534456</v>
      </c>
      <c r="T767" s="54">
        <f t="shared" si="69"/>
        <v>3.0890624999999998</v>
      </c>
      <c r="U767">
        <v>1.4677</v>
      </c>
      <c r="V767">
        <v>1.2706999999999999</v>
      </c>
      <c r="W767">
        <v>0.87580000000000002</v>
      </c>
      <c r="X767" s="54">
        <f>U767/V767</f>
        <v>1.1550326591642401</v>
      </c>
      <c r="Y767">
        <v>59.671595012604762</v>
      </c>
      <c r="Z767">
        <v>654</v>
      </c>
      <c r="AA767">
        <v>1280</v>
      </c>
      <c r="AB767">
        <v>0.51093750000000004</v>
      </c>
    </row>
    <row r="768" spans="1:28" hidden="1" x14ac:dyDescent="0.25">
      <c r="A768" t="s">
        <v>120</v>
      </c>
      <c r="B768">
        <v>410283</v>
      </c>
      <c r="C768" s="54" t="s">
        <v>33</v>
      </c>
      <c r="D768" t="s">
        <v>336</v>
      </c>
      <c r="F768">
        <v>1</v>
      </c>
      <c r="G768">
        <v>516</v>
      </c>
      <c r="H768">
        <v>510</v>
      </c>
      <c r="I768">
        <v>451</v>
      </c>
      <c r="J768">
        <v>482</v>
      </c>
      <c r="K768">
        <v>484</v>
      </c>
      <c r="L768" s="54">
        <f t="shared" si="66"/>
        <v>488.6</v>
      </c>
      <c r="M768">
        <v>0.85299999999999998</v>
      </c>
      <c r="N768">
        <v>1.8499999999999999E-2</v>
      </c>
      <c r="O768">
        <v>10</v>
      </c>
      <c r="P768">
        <v>39.56</v>
      </c>
      <c r="Q768">
        <v>12</v>
      </c>
      <c r="R768" s="54">
        <f t="shared" si="67"/>
        <v>215.62184024266935</v>
      </c>
      <c r="S768" s="54">
        <f t="shared" si="68"/>
        <v>0.44130544462273708</v>
      </c>
      <c r="T768" s="54">
        <f t="shared" si="69"/>
        <v>3.2966666666666669</v>
      </c>
      <c r="U768">
        <v>2.3748999999999998</v>
      </c>
      <c r="V768">
        <v>2.1006</v>
      </c>
      <c r="W768">
        <v>1.3562000000000001</v>
      </c>
      <c r="X768" s="54">
        <f>U768/V768</f>
        <v>1.1305817385508901</v>
      </c>
      <c r="Y768">
        <v>57.105562339466928</v>
      </c>
      <c r="Z768">
        <v>666</v>
      </c>
      <c r="AA768">
        <v>1270</v>
      </c>
      <c r="AB768">
        <v>0.52440944881889762</v>
      </c>
    </row>
    <row r="769" spans="1:28" hidden="1" x14ac:dyDescent="0.25">
      <c r="A769" t="s">
        <v>120</v>
      </c>
      <c r="B769">
        <v>410283</v>
      </c>
      <c r="C769" s="54" t="s">
        <v>33</v>
      </c>
      <c r="D769" t="s">
        <v>348</v>
      </c>
      <c r="E769" t="s">
        <v>30</v>
      </c>
      <c r="F769">
        <v>1</v>
      </c>
      <c r="G769">
        <v>589</v>
      </c>
      <c r="H769">
        <v>501</v>
      </c>
      <c r="I769">
        <v>445</v>
      </c>
      <c r="J769">
        <v>482</v>
      </c>
      <c r="K769">
        <v>600</v>
      </c>
      <c r="L769" s="54">
        <f t="shared" si="66"/>
        <v>523.4</v>
      </c>
      <c r="M769">
        <v>4.3890000000000002</v>
      </c>
      <c r="N769">
        <v>3.2300000000000002E-2</v>
      </c>
      <c r="O769">
        <v>10</v>
      </c>
      <c r="P769">
        <v>166.98</v>
      </c>
      <c r="Q769">
        <v>30</v>
      </c>
      <c r="R769" s="54">
        <f t="shared" si="67"/>
        <v>262.84584980237162</v>
      </c>
      <c r="S769" s="54">
        <f t="shared" si="68"/>
        <v>0.50218924303089729</v>
      </c>
      <c r="T769" s="54">
        <f t="shared" si="69"/>
        <v>5.5659999999999998</v>
      </c>
      <c r="Z769">
        <v>666</v>
      </c>
      <c r="AA769">
        <v>1270</v>
      </c>
      <c r="AB769">
        <v>0.52440944881889762</v>
      </c>
    </row>
    <row r="770" spans="1:28" hidden="1" x14ac:dyDescent="0.25">
      <c r="A770" t="s">
        <v>120</v>
      </c>
      <c r="B770">
        <v>410283</v>
      </c>
      <c r="C770" t="s">
        <v>33</v>
      </c>
      <c r="D770" t="s">
        <v>349</v>
      </c>
      <c r="E770" t="s">
        <v>29</v>
      </c>
      <c r="F770" s="154">
        <v>1</v>
      </c>
      <c r="G770">
        <v>453</v>
      </c>
      <c r="H770">
        <v>441</v>
      </c>
      <c r="I770">
        <v>485</v>
      </c>
      <c r="J770">
        <v>501</v>
      </c>
      <c r="K770">
        <v>484</v>
      </c>
      <c r="L770" s="54">
        <f t="shared" si="66"/>
        <v>472.8</v>
      </c>
      <c r="M770">
        <v>4.9097999999999997</v>
      </c>
      <c r="N770">
        <v>2.23E-2</v>
      </c>
      <c r="O770">
        <v>10</v>
      </c>
      <c r="P770">
        <v>191.15</v>
      </c>
      <c r="Q770">
        <v>44</v>
      </c>
      <c r="R770" s="54">
        <f t="shared" si="67"/>
        <v>256.85587235155634</v>
      </c>
      <c r="S770" s="54">
        <f t="shared" si="68"/>
        <v>0.54326538145422232</v>
      </c>
      <c r="T770" s="54">
        <f t="shared" si="69"/>
        <v>4.3443181818181822</v>
      </c>
      <c r="U770">
        <v>2.7157</v>
      </c>
      <c r="V770">
        <v>2.3717999999999999</v>
      </c>
      <c r="W770">
        <v>1.5959000000000001</v>
      </c>
      <c r="X770" s="54">
        <f>U770/V770</f>
        <v>1.14499536217219</v>
      </c>
      <c r="Y770">
        <v>58.765695769046658</v>
      </c>
      <c r="Z770">
        <v>666</v>
      </c>
      <c r="AA770">
        <v>1270</v>
      </c>
      <c r="AB770">
        <v>0.52440944881889762</v>
      </c>
    </row>
    <row r="771" spans="1:28" hidden="1" x14ac:dyDescent="0.25">
      <c r="A771" t="s">
        <v>120</v>
      </c>
      <c r="B771">
        <v>410283</v>
      </c>
      <c r="C771" t="s">
        <v>33</v>
      </c>
      <c r="D771" t="s">
        <v>336</v>
      </c>
      <c r="F771">
        <v>2</v>
      </c>
      <c r="G771">
        <v>441</v>
      </c>
      <c r="H771">
        <v>437</v>
      </c>
      <c r="I771">
        <v>404</v>
      </c>
      <c r="J771">
        <v>394</v>
      </c>
      <c r="K771">
        <v>381</v>
      </c>
      <c r="L771" s="54">
        <f t="shared" si="66"/>
        <v>411.4</v>
      </c>
      <c r="M771">
        <v>1.2802</v>
      </c>
      <c r="N771">
        <v>1.9199999999999998E-2</v>
      </c>
      <c r="O771">
        <v>10</v>
      </c>
      <c r="P771">
        <v>59.03</v>
      </c>
      <c r="Q771">
        <v>16</v>
      </c>
      <c r="R771" s="54">
        <f t="shared" si="67"/>
        <v>216.8727765542944</v>
      </c>
      <c r="S771" s="54">
        <f t="shared" si="68"/>
        <v>0.52715794009308314</v>
      </c>
      <c r="T771" s="54">
        <f t="shared" si="69"/>
        <v>3.6893750000000001</v>
      </c>
      <c r="U771">
        <v>1.3662000000000001</v>
      </c>
      <c r="V771">
        <v>1.2156</v>
      </c>
      <c r="W771">
        <v>0.75649999999999995</v>
      </c>
      <c r="X771" s="54">
        <f>U771/V771</f>
        <v>1.1238894373149062</v>
      </c>
      <c r="Y771">
        <v>55.372566242131448</v>
      </c>
      <c r="Z771">
        <v>666</v>
      </c>
      <c r="AA771">
        <v>1270</v>
      </c>
      <c r="AB771">
        <v>0.52440944881889762</v>
      </c>
    </row>
    <row r="772" spans="1:28" hidden="1" x14ac:dyDescent="0.25">
      <c r="A772" t="s">
        <v>120</v>
      </c>
      <c r="B772">
        <v>410283</v>
      </c>
      <c r="C772" t="s">
        <v>33</v>
      </c>
      <c r="D772" t="s">
        <v>348</v>
      </c>
      <c r="E772" t="s">
        <v>30</v>
      </c>
      <c r="F772">
        <v>2</v>
      </c>
      <c r="G772">
        <v>369</v>
      </c>
      <c r="H772">
        <v>375</v>
      </c>
      <c r="I772">
        <v>344</v>
      </c>
      <c r="J772">
        <v>398</v>
      </c>
      <c r="K772">
        <v>351</v>
      </c>
      <c r="L772" s="54">
        <f t="shared" si="66"/>
        <v>367.4</v>
      </c>
      <c r="M772">
        <v>3.2254</v>
      </c>
      <c r="N772">
        <v>2.53E-2</v>
      </c>
      <c r="O772">
        <v>10</v>
      </c>
      <c r="P772">
        <v>185.64</v>
      </c>
      <c r="Q772">
        <v>38</v>
      </c>
      <c r="R772" s="54">
        <f t="shared" si="67"/>
        <v>173.74488256841201</v>
      </c>
      <c r="S772" s="54">
        <f t="shared" si="68"/>
        <v>0.47290387198805667</v>
      </c>
      <c r="T772" s="54">
        <f t="shared" si="69"/>
        <v>4.8852631578947365</v>
      </c>
      <c r="Z772">
        <v>666</v>
      </c>
      <c r="AA772">
        <v>1270</v>
      </c>
      <c r="AB772">
        <v>0.52440944881889762</v>
      </c>
    </row>
    <row r="773" spans="1:28" hidden="1" x14ac:dyDescent="0.25">
      <c r="A773" t="s">
        <v>120</v>
      </c>
      <c r="B773">
        <v>410283</v>
      </c>
      <c r="C773" t="s">
        <v>33</v>
      </c>
      <c r="D773" t="s">
        <v>349</v>
      </c>
      <c r="E773" t="s">
        <v>29</v>
      </c>
      <c r="F773" s="154">
        <v>2</v>
      </c>
      <c r="G773">
        <v>341</v>
      </c>
      <c r="H773">
        <v>439</v>
      </c>
      <c r="I773">
        <v>455</v>
      </c>
      <c r="J773">
        <v>396</v>
      </c>
      <c r="K773">
        <v>367</v>
      </c>
      <c r="L773" s="54">
        <f t="shared" si="66"/>
        <v>399.6</v>
      </c>
      <c r="M773">
        <v>3.7562000000000002</v>
      </c>
      <c r="N773">
        <v>2.1700000000000001E-2</v>
      </c>
      <c r="O773">
        <v>10</v>
      </c>
      <c r="P773">
        <v>178.73</v>
      </c>
      <c r="Q773">
        <v>36</v>
      </c>
      <c r="R773" s="54">
        <f t="shared" si="67"/>
        <v>210.16057740726237</v>
      </c>
      <c r="S773" s="54">
        <f t="shared" si="68"/>
        <v>0.52592737088904495</v>
      </c>
      <c r="T773" s="54">
        <f t="shared" si="69"/>
        <v>4.964722222222222</v>
      </c>
      <c r="U773">
        <v>1.9941</v>
      </c>
      <c r="V773">
        <v>1.8001</v>
      </c>
      <c r="W773">
        <v>1.1228</v>
      </c>
      <c r="X773" s="54">
        <f>U773/V773</f>
        <v>1.1077717904560858</v>
      </c>
      <c r="Y773">
        <v>56.306103003861395</v>
      </c>
      <c r="Z773">
        <v>666</v>
      </c>
      <c r="AA773">
        <v>1270</v>
      </c>
      <c r="AB773">
        <v>0.52440944881889762</v>
      </c>
    </row>
    <row r="774" spans="1:28" hidden="1" x14ac:dyDescent="0.25">
      <c r="A774" t="s">
        <v>120</v>
      </c>
      <c r="B774">
        <v>410283</v>
      </c>
      <c r="C774" t="s">
        <v>33</v>
      </c>
      <c r="D774" t="s">
        <v>336</v>
      </c>
      <c r="F774">
        <v>3</v>
      </c>
      <c r="G774">
        <v>382</v>
      </c>
      <c r="H774">
        <v>356</v>
      </c>
      <c r="I774">
        <v>328</v>
      </c>
      <c r="J774">
        <v>437</v>
      </c>
      <c r="K774">
        <v>395</v>
      </c>
      <c r="L774" s="54">
        <f t="shared" si="66"/>
        <v>379.6</v>
      </c>
      <c r="M774">
        <v>0.84160000000000001</v>
      </c>
      <c r="N774">
        <v>1.8200000000000001E-2</v>
      </c>
      <c r="O774">
        <v>10</v>
      </c>
      <c r="P774">
        <v>36.340000000000003</v>
      </c>
      <c r="Q774">
        <v>11</v>
      </c>
      <c r="R774" s="54">
        <f t="shared" si="67"/>
        <v>231.59053384700053</v>
      </c>
      <c r="S774" s="54">
        <f t="shared" si="68"/>
        <v>0.61009097430716674</v>
      </c>
      <c r="T774" s="54">
        <f t="shared" si="69"/>
        <v>3.3036363636363641</v>
      </c>
      <c r="U774">
        <v>1.3898999999999999</v>
      </c>
      <c r="V774">
        <v>1.2497</v>
      </c>
      <c r="W774">
        <v>0.70979999999999999</v>
      </c>
      <c r="X774" s="54">
        <f>U774/V774</f>
        <v>1.1121869248619667</v>
      </c>
      <c r="Y774">
        <v>51.068422188646664</v>
      </c>
      <c r="Z774">
        <v>666</v>
      </c>
      <c r="AA774">
        <v>1270</v>
      </c>
      <c r="AB774">
        <v>0.52440944881889762</v>
      </c>
    </row>
    <row r="775" spans="1:28" hidden="1" x14ac:dyDescent="0.25">
      <c r="A775" t="s">
        <v>120</v>
      </c>
      <c r="B775">
        <v>410283</v>
      </c>
      <c r="C775" t="s">
        <v>33</v>
      </c>
      <c r="D775" t="s">
        <v>336</v>
      </c>
      <c r="F775">
        <v>4</v>
      </c>
      <c r="G775">
        <v>365</v>
      </c>
      <c r="H775">
        <v>367</v>
      </c>
      <c r="I775">
        <v>376</v>
      </c>
      <c r="J775">
        <v>387</v>
      </c>
      <c r="K775">
        <v>349</v>
      </c>
      <c r="L775" s="54">
        <f t="shared" si="66"/>
        <v>368.8</v>
      </c>
      <c r="M775">
        <v>0.95889999999999997</v>
      </c>
      <c r="N775">
        <v>1.6500000000000001E-2</v>
      </c>
      <c r="O775">
        <v>10</v>
      </c>
      <c r="P775">
        <v>46.72</v>
      </c>
      <c r="Q775">
        <v>16</v>
      </c>
      <c r="R775" s="54">
        <f t="shared" si="67"/>
        <v>205.24400684931507</v>
      </c>
      <c r="S775" s="54">
        <f t="shared" si="68"/>
        <v>0.55651845674976974</v>
      </c>
      <c r="T775" s="54">
        <f t="shared" si="69"/>
        <v>2.92</v>
      </c>
      <c r="U775">
        <v>1.2739</v>
      </c>
      <c r="V775">
        <v>1.1405000000000001</v>
      </c>
      <c r="W775">
        <v>0.75370000000000004</v>
      </c>
      <c r="X775" s="54">
        <f>U775/V775</f>
        <v>1.1169662428759315</v>
      </c>
      <c r="Y775">
        <v>59.164769605149544</v>
      </c>
      <c r="Z775">
        <v>666</v>
      </c>
      <c r="AA775">
        <v>1270</v>
      </c>
      <c r="AB775">
        <v>0.52440944881889762</v>
      </c>
    </row>
    <row r="776" spans="1:28" hidden="1" x14ac:dyDescent="0.25">
      <c r="A776" t="s">
        <v>120</v>
      </c>
      <c r="B776">
        <v>410283</v>
      </c>
      <c r="C776" t="s">
        <v>33</v>
      </c>
      <c r="D776" t="s">
        <v>348</v>
      </c>
      <c r="E776" t="s">
        <v>30</v>
      </c>
      <c r="F776">
        <v>4</v>
      </c>
      <c r="G776">
        <v>398</v>
      </c>
      <c r="H776">
        <v>433</v>
      </c>
      <c r="I776">
        <v>418</v>
      </c>
      <c r="J776">
        <v>383</v>
      </c>
      <c r="K776">
        <v>370</v>
      </c>
      <c r="L776" s="54">
        <f t="shared" si="66"/>
        <v>400.4</v>
      </c>
      <c r="M776">
        <v>2.5952999999999999</v>
      </c>
      <c r="N776">
        <v>2.1000000000000001E-2</v>
      </c>
      <c r="O776">
        <v>10</v>
      </c>
      <c r="P776">
        <v>151.83000000000001</v>
      </c>
      <c r="Q776">
        <v>25</v>
      </c>
      <c r="R776" s="54">
        <f t="shared" si="67"/>
        <v>170.93459790555224</v>
      </c>
      <c r="S776" s="54">
        <f t="shared" si="68"/>
        <v>0.42690958517870192</v>
      </c>
      <c r="T776" s="54">
        <f t="shared" si="69"/>
        <v>6.0732000000000008</v>
      </c>
      <c r="Z776">
        <v>666</v>
      </c>
      <c r="AA776">
        <v>1270</v>
      </c>
      <c r="AB776">
        <v>0.52440944881889762</v>
      </c>
    </row>
    <row r="777" spans="1:28" hidden="1" x14ac:dyDescent="0.25">
      <c r="A777" t="s">
        <v>120</v>
      </c>
      <c r="B777">
        <v>410283</v>
      </c>
      <c r="C777" t="s">
        <v>33</v>
      </c>
      <c r="D777" t="s">
        <v>349</v>
      </c>
      <c r="E777" t="s">
        <v>29</v>
      </c>
      <c r="F777" s="154">
        <v>4</v>
      </c>
      <c r="G777">
        <v>410</v>
      </c>
      <c r="H777">
        <v>358</v>
      </c>
      <c r="I777">
        <v>350</v>
      </c>
      <c r="J777">
        <v>385</v>
      </c>
      <c r="K777">
        <v>337</v>
      </c>
      <c r="L777" s="54">
        <f t="shared" si="66"/>
        <v>368</v>
      </c>
      <c r="M777">
        <v>3.0627</v>
      </c>
      <c r="N777">
        <v>4.1300000000000003E-2</v>
      </c>
      <c r="O777">
        <v>10</v>
      </c>
      <c r="P777">
        <v>166.24</v>
      </c>
      <c r="Q777">
        <v>22</v>
      </c>
      <c r="R777" s="54">
        <f t="shared" si="67"/>
        <v>184.23363811357075</v>
      </c>
      <c r="S777" s="54">
        <f t="shared" si="68"/>
        <v>0.50063488617818142</v>
      </c>
      <c r="T777" s="54">
        <f t="shared" si="69"/>
        <v>7.5563636363636366</v>
      </c>
      <c r="U777">
        <v>3.9013</v>
      </c>
      <c r="V777">
        <v>3.3887</v>
      </c>
      <c r="W777">
        <v>2.4744000000000002</v>
      </c>
      <c r="X777" s="54">
        <f>U777/V777</f>
        <v>1.1512674476938058</v>
      </c>
      <c r="Y777">
        <v>63.425012175428705</v>
      </c>
      <c r="Z777">
        <v>666</v>
      </c>
      <c r="AA777">
        <v>1270</v>
      </c>
      <c r="AB777">
        <v>0.52440944881889762</v>
      </c>
    </row>
    <row r="778" spans="1:28" hidden="1" x14ac:dyDescent="0.25">
      <c r="A778" t="s">
        <v>120</v>
      </c>
      <c r="B778">
        <v>410283</v>
      </c>
      <c r="C778" s="54" t="s">
        <v>33</v>
      </c>
      <c r="D778" t="s">
        <v>348</v>
      </c>
      <c r="E778" t="s">
        <v>30</v>
      </c>
      <c r="F778">
        <v>5</v>
      </c>
      <c r="G778">
        <v>328</v>
      </c>
      <c r="H778">
        <v>333</v>
      </c>
      <c r="I778">
        <v>321</v>
      </c>
      <c r="J778">
        <v>322</v>
      </c>
      <c r="K778">
        <v>303</v>
      </c>
      <c r="L778" s="54">
        <f t="shared" si="66"/>
        <v>321.39999999999998</v>
      </c>
      <c r="M778">
        <v>3.0206</v>
      </c>
      <c r="N778">
        <v>2.1600000000000001E-2</v>
      </c>
      <c r="O778">
        <v>10</v>
      </c>
      <c r="P778">
        <v>191.45</v>
      </c>
      <c r="Q778">
        <v>34</v>
      </c>
      <c r="R778" s="54">
        <f t="shared" si="67"/>
        <v>157.77487594672237</v>
      </c>
      <c r="S778" s="54">
        <f t="shared" si="68"/>
        <v>0.49089880506136396</v>
      </c>
      <c r="T778" s="54">
        <f t="shared" si="69"/>
        <v>5.6308823529411764</v>
      </c>
      <c r="Z778">
        <v>666</v>
      </c>
      <c r="AA778">
        <v>1270</v>
      </c>
      <c r="AB778">
        <v>0.52440944881889762</v>
      </c>
    </row>
    <row r="779" spans="1:28" hidden="1" x14ac:dyDescent="0.25">
      <c r="A779" t="s">
        <v>120</v>
      </c>
      <c r="B779">
        <v>410283</v>
      </c>
      <c r="C779" s="54" t="s">
        <v>33</v>
      </c>
      <c r="D779" t="s">
        <v>349</v>
      </c>
      <c r="E779" t="s">
        <v>29</v>
      </c>
      <c r="F779" s="154">
        <v>5</v>
      </c>
      <c r="G779">
        <v>349</v>
      </c>
      <c r="H779">
        <v>336</v>
      </c>
      <c r="I779">
        <v>318</v>
      </c>
      <c r="J779">
        <v>377</v>
      </c>
      <c r="K779">
        <v>322</v>
      </c>
      <c r="L779" s="54">
        <f t="shared" si="66"/>
        <v>340.4</v>
      </c>
      <c r="M779">
        <v>3.3753000000000002</v>
      </c>
      <c r="N779">
        <v>2.1299999999999999E-2</v>
      </c>
      <c r="O779">
        <v>10</v>
      </c>
      <c r="P779">
        <v>184.1</v>
      </c>
      <c r="Q779">
        <v>54</v>
      </c>
      <c r="R779" s="54">
        <f t="shared" si="67"/>
        <v>183.34057577403587</v>
      </c>
      <c r="S779" s="54">
        <f t="shared" si="68"/>
        <v>0.53860333658647441</v>
      </c>
      <c r="T779" s="54">
        <f t="shared" si="69"/>
        <v>3.409259259259259</v>
      </c>
      <c r="U779">
        <v>3.9969999999999999</v>
      </c>
      <c r="V779">
        <v>3.5846</v>
      </c>
      <c r="W779">
        <v>2.2309999999999999</v>
      </c>
      <c r="X779" s="54">
        <f>U779/V779</f>
        <v>1.1150477040673994</v>
      </c>
      <c r="Y779">
        <v>55.816862646985236</v>
      </c>
      <c r="Z779">
        <v>666</v>
      </c>
      <c r="AA779">
        <v>1270</v>
      </c>
      <c r="AB779">
        <v>0.52440944881889762</v>
      </c>
    </row>
    <row r="780" spans="1:28" hidden="1" x14ac:dyDescent="0.25">
      <c r="A780" t="s">
        <v>120</v>
      </c>
      <c r="B780">
        <v>410283</v>
      </c>
      <c r="C780" s="54" t="s">
        <v>33</v>
      </c>
      <c r="D780" t="s">
        <v>348</v>
      </c>
      <c r="E780" t="s">
        <v>30</v>
      </c>
      <c r="F780">
        <v>6</v>
      </c>
      <c r="G780">
        <v>351</v>
      </c>
      <c r="H780">
        <v>381</v>
      </c>
      <c r="I780">
        <v>377</v>
      </c>
      <c r="J780">
        <v>409</v>
      </c>
      <c r="K780">
        <v>356</v>
      </c>
      <c r="L780" s="54">
        <f t="shared" si="66"/>
        <v>374.8</v>
      </c>
      <c r="M780">
        <v>2.5196999999999998</v>
      </c>
      <c r="N780">
        <v>2.9499999999999998E-2</v>
      </c>
      <c r="O780">
        <v>10</v>
      </c>
      <c r="P780">
        <v>147.88</v>
      </c>
      <c r="Q780">
        <v>24</v>
      </c>
      <c r="R780" s="54">
        <f t="shared" si="67"/>
        <v>170.38815255612658</v>
      </c>
      <c r="S780" s="54">
        <f t="shared" si="68"/>
        <v>0.45461086594484146</v>
      </c>
      <c r="T780" s="54">
        <f t="shared" si="69"/>
        <v>6.1616666666666662</v>
      </c>
      <c r="Z780">
        <v>666</v>
      </c>
      <c r="AA780">
        <v>1270</v>
      </c>
      <c r="AB780">
        <v>0.52440944881889762</v>
      </c>
    </row>
    <row r="781" spans="1:28" hidden="1" x14ac:dyDescent="0.25">
      <c r="A781" t="s">
        <v>120</v>
      </c>
      <c r="B781">
        <v>410283</v>
      </c>
      <c r="C781" s="54" t="s">
        <v>33</v>
      </c>
      <c r="D781" t="s">
        <v>349</v>
      </c>
      <c r="E781" t="s">
        <v>29</v>
      </c>
      <c r="F781" s="154">
        <v>6</v>
      </c>
      <c r="G781">
        <v>293</v>
      </c>
      <c r="H781">
        <v>359</v>
      </c>
      <c r="I781">
        <v>383</v>
      </c>
      <c r="J781">
        <v>360</v>
      </c>
      <c r="K781">
        <v>375</v>
      </c>
      <c r="L781" s="54">
        <f t="shared" si="66"/>
        <v>354</v>
      </c>
      <c r="M781">
        <v>2.5587</v>
      </c>
      <c r="N781">
        <v>3.2599999999999997E-2</v>
      </c>
      <c r="O781">
        <v>10</v>
      </c>
      <c r="P781">
        <v>148.38999999999999</v>
      </c>
      <c r="Q781">
        <v>29</v>
      </c>
      <c r="R781" s="54">
        <f t="shared" si="67"/>
        <v>172.43075678954111</v>
      </c>
      <c r="S781" s="54">
        <f t="shared" si="68"/>
        <v>0.48709253330378843</v>
      </c>
      <c r="T781" s="54">
        <f t="shared" si="69"/>
        <v>5.1168965517241372</v>
      </c>
      <c r="U781">
        <v>3.8089</v>
      </c>
      <c r="V781">
        <v>3.3380000000000001</v>
      </c>
      <c r="W781">
        <v>2.3416000000000001</v>
      </c>
      <c r="X781" s="54">
        <f>U781/V781</f>
        <v>1.141072498502097</v>
      </c>
      <c r="Y781">
        <v>61.477066869699911</v>
      </c>
      <c r="Z781">
        <v>666</v>
      </c>
      <c r="AA781">
        <v>1270</v>
      </c>
      <c r="AB781">
        <v>0.52440944881889762</v>
      </c>
    </row>
    <row r="782" spans="1:28" hidden="1" x14ac:dyDescent="0.25">
      <c r="A782" t="s">
        <v>120</v>
      </c>
      <c r="B782">
        <v>410296</v>
      </c>
      <c r="C782" s="54" t="s">
        <v>33</v>
      </c>
      <c r="D782" t="s">
        <v>336</v>
      </c>
      <c r="F782">
        <v>1</v>
      </c>
      <c r="G782">
        <v>365</v>
      </c>
      <c r="H782">
        <v>361</v>
      </c>
      <c r="I782">
        <v>362</v>
      </c>
      <c r="J782">
        <v>385</v>
      </c>
      <c r="K782">
        <v>292</v>
      </c>
      <c r="L782" s="54">
        <f t="shared" si="66"/>
        <v>353</v>
      </c>
      <c r="M782">
        <v>0.66149999999999998</v>
      </c>
      <c r="N782">
        <v>1.15E-2</v>
      </c>
      <c r="O782">
        <v>10</v>
      </c>
      <c r="P782">
        <v>34.409999999999997</v>
      </c>
      <c r="Q782">
        <v>19</v>
      </c>
      <c r="R782" s="54">
        <f t="shared" si="67"/>
        <v>192.24062772449869</v>
      </c>
      <c r="S782" s="54">
        <f t="shared" si="68"/>
        <v>0.54459101338384897</v>
      </c>
      <c r="T782" s="54">
        <f t="shared" si="69"/>
        <v>1.8110526315789472</v>
      </c>
      <c r="U782">
        <v>2.1646999999999998</v>
      </c>
      <c r="V782">
        <v>1.8431999999999999</v>
      </c>
      <c r="W782">
        <v>1.3008999999999999</v>
      </c>
      <c r="X782" s="54">
        <f>U782/V782</f>
        <v>1.1744249131944444</v>
      </c>
      <c r="Y782">
        <v>60.096087217628316</v>
      </c>
      <c r="Z782">
        <v>685</v>
      </c>
      <c r="AA782">
        <v>1253</v>
      </c>
      <c r="AB782">
        <v>0.54668794892258576</v>
      </c>
    </row>
    <row r="783" spans="1:28" hidden="1" x14ac:dyDescent="0.25">
      <c r="A783" t="s">
        <v>120</v>
      </c>
      <c r="B783">
        <v>410296</v>
      </c>
      <c r="C783" s="54" t="s">
        <v>33</v>
      </c>
      <c r="D783" t="s">
        <v>336</v>
      </c>
      <c r="F783">
        <v>2</v>
      </c>
      <c r="G783">
        <v>367</v>
      </c>
      <c r="H783">
        <v>345</v>
      </c>
      <c r="I783">
        <v>329</v>
      </c>
      <c r="J783">
        <v>389</v>
      </c>
      <c r="K783">
        <v>389</v>
      </c>
      <c r="L783" s="54">
        <f t="shared" si="66"/>
        <v>363.8</v>
      </c>
      <c r="M783">
        <v>0.64029999999999998</v>
      </c>
      <c r="N783">
        <v>9.1000000000000004E-3</v>
      </c>
      <c r="O783">
        <v>10</v>
      </c>
      <c r="P783">
        <v>40.9</v>
      </c>
      <c r="Q783">
        <v>14</v>
      </c>
      <c r="R783" s="54">
        <f t="shared" si="67"/>
        <v>156.55256723716383</v>
      </c>
      <c r="S783" s="54">
        <f t="shared" si="68"/>
        <v>0.43032591324124198</v>
      </c>
      <c r="T783" s="54">
        <f t="shared" si="69"/>
        <v>2.9214285714285713</v>
      </c>
      <c r="U783">
        <v>0.88039999999999996</v>
      </c>
      <c r="V783">
        <v>0.73640000000000005</v>
      </c>
      <c r="W783">
        <v>0.80320000000000003</v>
      </c>
      <c r="X783" s="54">
        <f>U783/V783</f>
        <v>1.1955458989679522</v>
      </c>
      <c r="Y783">
        <v>91.231258518855071</v>
      </c>
      <c r="Z783">
        <v>685</v>
      </c>
      <c r="AA783">
        <v>1253</v>
      </c>
      <c r="AB783">
        <v>0.54668794892258576</v>
      </c>
    </row>
    <row r="784" spans="1:28" hidden="1" x14ac:dyDescent="0.25">
      <c r="A784" t="s">
        <v>120</v>
      </c>
      <c r="B784">
        <v>410296</v>
      </c>
      <c r="C784" s="54" t="s">
        <v>33</v>
      </c>
      <c r="D784" t="s">
        <v>348</v>
      </c>
      <c r="E784" t="s">
        <v>30</v>
      </c>
      <c r="F784">
        <v>2</v>
      </c>
      <c r="G784">
        <v>352</v>
      </c>
      <c r="H784">
        <v>426</v>
      </c>
      <c r="I784">
        <v>385</v>
      </c>
      <c r="J784">
        <v>387</v>
      </c>
      <c r="K784">
        <v>376</v>
      </c>
      <c r="L784" s="54">
        <f t="shared" si="66"/>
        <v>385.2</v>
      </c>
      <c r="M784">
        <v>3.7883</v>
      </c>
      <c r="N784">
        <v>2.69E-2</v>
      </c>
      <c r="O784">
        <v>10</v>
      </c>
      <c r="P784">
        <v>193.64</v>
      </c>
      <c r="Q784">
        <v>45</v>
      </c>
      <c r="R784" s="54">
        <f t="shared" si="67"/>
        <v>195.63623218343318</v>
      </c>
      <c r="S784" s="54">
        <f t="shared" si="68"/>
        <v>0.50788222269842465</v>
      </c>
      <c r="T784" s="54">
        <f t="shared" si="69"/>
        <v>4.3031111111111109</v>
      </c>
      <c r="Z784">
        <v>685</v>
      </c>
      <c r="AA784">
        <v>1253</v>
      </c>
      <c r="AB784">
        <v>0.54668794892258576</v>
      </c>
    </row>
    <row r="785" spans="1:28" hidden="1" x14ac:dyDescent="0.25">
      <c r="A785" t="s">
        <v>120</v>
      </c>
      <c r="B785">
        <v>410296</v>
      </c>
      <c r="C785" s="54" t="s">
        <v>33</v>
      </c>
      <c r="D785" t="s">
        <v>349</v>
      </c>
      <c r="E785" t="s">
        <v>29</v>
      </c>
      <c r="F785" s="154">
        <v>2</v>
      </c>
      <c r="G785">
        <v>416</v>
      </c>
      <c r="H785">
        <v>379</v>
      </c>
      <c r="I785">
        <v>371</v>
      </c>
      <c r="J785">
        <v>404</v>
      </c>
      <c r="K785">
        <v>380</v>
      </c>
      <c r="L785" s="54">
        <f t="shared" si="66"/>
        <v>390</v>
      </c>
      <c r="M785">
        <v>3.8687</v>
      </c>
      <c r="N785">
        <v>2.92E-2</v>
      </c>
      <c r="O785">
        <v>10</v>
      </c>
      <c r="P785">
        <v>193.69</v>
      </c>
      <c r="Q785">
        <v>38</v>
      </c>
      <c r="R785" s="54">
        <f t="shared" si="67"/>
        <v>199.73669265320873</v>
      </c>
      <c r="S785" s="54">
        <f t="shared" si="68"/>
        <v>0.51214536577745828</v>
      </c>
      <c r="T785" s="54">
        <f t="shared" si="69"/>
        <v>5.0971052631578946</v>
      </c>
      <c r="U785">
        <v>3.5424000000000002</v>
      </c>
      <c r="V785">
        <v>3.1520000000000001</v>
      </c>
      <c r="W785">
        <v>2.1413000000000002</v>
      </c>
      <c r="X785" s="54">
        <f>U785/V785</f>
        <v>1.1238578680203046</v>
      </c>
      <c r="Y785">
        <v>60.447719060523944</v>
      </c>
      <c r="Z785">
        <v>685</v>
      </c>
      <c r="AA785">
        <v>1253</v>
      </c>
      <c r="AB785">
        <v>0.54668794892258576</v>
      </c>
    </row>
    <row r="786" spans="1:28" hidden="1" x14ac:dyDescent="0.25">
      <c r="A786" t="s">
        <v>120</v>
      </c>
      <c r="B786">
        <v>410296</v>
      </c>
      <c r="C786" t="s">
        <v>33</v>
      </c>
      <c r="D786" t="s">
        <v>336</v>
      </c>
      <c r="F786">
        <v>3</v>
      </c>
      <c r="G786">
        <v>401</v>
      </c>
      <c r="H786">
        <v>395</v>
      </c>
      <c r="I786">
        <v>379</v>
      </c>
      <c r="J786">
        <v>353</v>
      </c>
      <c r="K786">
        <v>375</v>
      </c>
      <c r="L786" s="54">
        <f t="shared" si="66"/>
        <v>380.6</v>
      </c>
      <c r="M786">
        <v>1.538</v>
      </c>
      <c r="N786">
        <v>1.61E-2</v>
      </c>
      <c r="O786">
        <v>10</v>
      </c>
      <c r="P786">
        <v>72.31</v>
      </c>
      <c r="Q786">
        <v>25</v>
      </c>
      <c r="R786" s="54">
        <f t="shared" si="67"/>
        <v>212.69533951044116</v>
      </c>
      <c r="S786" s="54">
        <f t="shared" si="68"/>
        <v>0.55884219524551015</v>
      </c>
      <c r="T786" s="54">
        <f t="shared" si="69"/>
        <v>2.8924000000000003</v>
      </c>
      <c r="U786">
        <v>2.3542000000000001</v>
      </c>
      <c r="V786">
        <v>1.9873000000000001</v>
      </c>
      <c r="W786">
        <v>1.4167000000000001</v>
      </c>
      <c r="X786" s="54">
        <f>U786/V786</f>
        <v>1.1846223519347858</v>
      </c>
      <c r="Y786">
        <v>60.177555008070684</v>
      </c>
      <c r="Z786">
        <v>685</v>
      </c>
      <c r="AA786">
        <v>1253</v>
      </c>
      <c r="AB786">
        <v>0.54668794892258576</v>
      </c>
    </row>
    <row r="787" spans="1:28" hidden="1" x14ac:dyDescent="0.25">
      <c r="A787" t="s">
        <v>120</v>
      </c>
      <c r="B787">
        <v>410296</v>
      </c>
      <c r="C787" t="s">
        <v>33</v>
      </c>
      <c r="D787" t="s">
        <v>348</v>
      </c>
      <c r="E787" t="s">
        <v>30</v>
      </c>
      <c r="F787">
        <v>3</v>
      </c>
      <c r="G787">
        <v>382</v>
      </c>
      <c r="H787">
        <v>321</v>
      </c>
      <c r="I787">
        <v>437</v>
      </c>
      <c r="J787">
        <v>361</v>
      </c>
      <c r="K787">
        <v>360</v>
      </c>
      <c r="L787" s="54">
        <f t="shared" si="66"/>
        <v>372.2</v>
      </c>
      <c r="M787">
        <v>3.8279999999999998</v>
      </c>
      <c r="N787">
        <v>2.7400000000000001E-2</v>
      </c>
      <c r="O787">
        <v>10</v>
      </c>
      <c r="P787">
        <v>187.81</v>
      </c>
      <c r="Q787">
        <v>41</v>
      </c>
      <c r="R787" s="54">
        <f t="shared" si="67"/>
        <v>203.82301261913636</v>
      </c>
      <c r="S787" s="54">
        <f t="shared" si="68"/>
        <v>0.54761690655329487</v>
      </c>
      <c r="T787" s="54">
        <f t="shared" si="69"/>
        <v>4.5807317073170735</v>
      </c>
      <c r="Z787">
        <v>685</v>
      </c>
      <c r="AA787">
        <v>1253</v>
      </c>
      <c r="AB787">
        <v>0.54668794892258576</v>
      </c>
    </row>
    <row r="788" spans="1:28" hidden="1" x14ac:dyDescent="0.25">
      <c r="A788" t="s">
        <v>120</v>
      </c>
      <c r="B788">
        <v>410296</v>
      </c>
      <c r="C788" t="s">
        <v>33</v>
      </c>
      <c r="D788" t="s">
        <v>349</v>
      </c>
      <c r="E788" t="s">
        <v>29</v>
      </c>
      <c r="F788" s="154">
        <v>3</v>
      </c>
      <c r="G788">
        <v>396</v>
      </c>
      <c r="H788">
        <v>493</v>
      </c>
      <c r="I788">
        <v>426</v>
      </c>
      <c r="J788">
        <v>379</v>
      </c>
      <c r="K788">
        <v>363</v>
      </c>
      <c r="L788" s="54">
        <f t="shared" si="66"/>
        <v>411.4</v>
      </c>
      <c r="M788">
        <v>2.5366</v>
      </c>
      <c r="N788">
        <v>0.03</v>
      </c>
      <c r="O788">
        <v>10</v>
      </c>
      <c r="P788">
        <v>113.36</v>
      </c>
      <c r="Q788">
        <v>30</v>
      </c>
      <c r="R788" s="54">
        <f t="shared" si="67"/>
        <v>223.76499647141847</v>
      </c>
      <c r="S788" s="54">
        <f t="shared" si="68"/>
        <v>0.54391102691156656</v>
      </c>
      <c r="T788" s="54">
        <f t="shared" si="69"/>
        <v>3.7786666666666666</v>
      </c>
      <c r="U788">
        <v>3.0253000000000001</v>
      </c>
      <c r="V788">
        <v>2.6756000000000002</v>
      </c>
      <c r="W788">
        <v>1.7793000000000001</v>
      </c>
      <c r="X788" s="54">
        <f>U788/V788</f>
        <v>1.1306996561518912</v>
      </c>
      <c r="Y788">
        <v>58.814001917165236</v>
      </c>
      <c r="Z788">
        <v>685</v>
      </c>
      <c r="AA788">
        <v>1253</v>
      </c>
      <c r="AB788">
        <v>0.54668794892258576</v>
      </c>
    </row>
    <row r="789" spans="1:28" hidden="1" x14ac:dyDescent="0.25">
      <c r="A789" t="s">
        <v>120</v>
      </c>
      <c r="B789">
        <v>410296</v>
      </c>
      <c r="C789" t="s">
        <v>33</v>
      </c>
      <c r="D789" t="s">
        <v>336</v>
      </c>
      <c r="F789">
        <v>4</v>
      </c>
      <c r="G789">
        <v>575</v>
      </c>
      <c r="H789">
        <v>461</v>
      </c>
      <c r="I789">
        <v>399</v>
      </c>
      <c r="J789">
        <v>395</v>
      </c>
      <c r="K789">
        <v>412</v>
      </c>
      <c r="L789" s="54">
        <f t="shared" si="66"/>
        <v>448.4</v>
      </c>
      <c r="M789">
        <v>0.94679999999999997</v>
      </c>
      <c r="N789">
        <v>1.03E-2</v>
      </c>
      <c r="O789">
        <v>10</v>
      </c>
      <c r="P789">
        <v>47.7</v>
      </c>
      <c r="Q789">
        <v>20</v>
      </c>
      <c r="R789" s="54">
        <f t="shared" si="67"/>
        <v>198.49056603773585</v>
      </c>
      <c r="S789" s="54">
        <f t="shared" si="68"/>
        <v>0.44266406342046355</v>
      </c>
      <c r="T789" s="54">
        <f t="shared" si="69"/>
        <v>2.3850000000000002</v>
      </c>
      <c r="U789">
        <v>2.7134999999999998</v>
      </c>
      <c r="V789">
        <v>2.0324</v>
      </c>
      <c r="W789">
        <v>1.5557000000000001</v>
      </c>
      <c r="X789" s="54">
        <f>U789/V789</f>
        <v>1.3351210391655186</v>
      </c>
      <c r="Y789">
        <v>57.331859222406493</v>
      </c>
      <c r="Z789">
        <v>685</v>
      </c>
      <c r="AA789">
        <v>1253</v>
      </c>
      <c r="AB789">
        <v>0.54668794892258576</v>
      </c>
    </row>
    <row r="790" spans="1:28" hidden="1" x14ac:dyDescent="0.25">
      <c r="A790" t="s">
        <v>120</v>
      </c>
      <c r="B790">
        <v>410296</v>
      </c>
      <c r="C790" t="s">
        <v>33</v>
      </c>
      <c r="D790" t="s">
        <v>348</v>
      </c>
      <c r="E790" t="s">
        <v>30</v>
      </c>
      <c r="F790">
        <v>5</v>
      </c>
      <c r="G790">
        <v>346</v>
      </c>
      <c r="H790">
        <v>306</v>
      </c>
      <c r="I790">
        <v>305</v>
      </c>
      <c r="J790">
        <v>302</v>
      </c>
      <c r="K790">
        <v>318</v>
      </c>
      <c r="L790" s="54">
        <f t="shared" si="66"/>
        <v>315.39999999999998</v>
      </c>
      <c r="M790">
        <v>1.6855</v>
      </c>
      <c r="N790">
        <v>2.3400000000000001E-2</v>
      </c>
      <c r="O790">
        <v>10</v>
      </c>
      <c r="P790">
        <v>115.62</v>
      </c>
      <c r="Q790">
        <v>29</v>
      </c>
      <c r="R790" s="54">
        <f t="shared" si="67"/>
        <v>145.77927694170558</v>
      </c>
      <c r="S790" s="54">
        <f t="shared" si="68"/>
        <v>0.46220442911130494</v>
      </c>
      <c r="T790" s="54">
        <f t="shared" si="69"/>
        <v>3.9868965517241381</v>
      </c>
      <c r="Z790">
        <v>685</v>
      </c>
      <c r="AA790">
        <v>1253</v>
      </c>
      <c r="AB790">
        <v>0.54668794892258576</v>
      </c>
    </row>
    <row r="791" spans="1:28" hidden="1" x14ac:dyDescent="0.25">
      <c r="A791" t="s">
        <v>120</v>
      </c>
      <c r="B791">
        <v>410296</v>
      </c>
      <c r="C791" t="s">
        <v>33</v>
      </c>
      <c r="D791" t="s">
        <v>349</v>
      </c>
      <c r="E791" t="s">
        <v>29</v>
      </c>
      <c r="F791" s="154">
        <v>5</v>
      </c>
      <c r="G791">
        <v>301</v>
      </c>
      <c r="H791">
        <v>325</v>
      </c>
      <c r="I791">
        <v>378</v>
      </c>
      <c r="J791">
        <v>314</v>
      </c>
      <c r="K791">
        <v>373</v>
      </c>
      <c r="L791" s="54">
        <f t="shared" si="66"/>
        <v>338.2</v>
      </c>
      <c r="M791">
        <v>2.0571999999999999</v>
      </c>
      <c r="N791">
        <v>3.61E-2</v>
      </c>
      <c r="O791">
        <v>10</v>
      </c>
      <c r="P791">
        <v>114.59</v>
      </c>
      <c r="Q791">
        <v>28</v>
      </c>
      <c r="R791" s="54">
        <f t="shared" si="67"/>
        <v>179.52700933763853</v>
      </c>
      <c r="S791" s="54">
        <f t="shared" si="68"/>
        <v>0.53083089691791407</v>
      </c>
      <c r="T791" s="54">
        <f t="shared" si="69"/>
        <v>4.0925000000000002</v>
      </c>
      <c r="U791">
        <v>3.2985000000000002</v>
      </c>
      <c r="V791">
        <v>3.5522</v>
      </c>
      <c r="W791">
        <v>2.6293000000000002</v>
      </c>
      <c r="X791" s="54">
        <f>U791/V791</f>
        <v>0.92857947187658363</v>
      </c>
      <c r="Y791">
        <v>79.711990298620577</v>
      </c>
      <c r="Z791">
        <v>685</v>
      </c>
      <c r="AA791">
        <v>1253</v>
      </c>
      <c r="AB791">
        <v>0.54668794892258576</v>
      </c>
    </row>
    <row r="792" spans="1:28" hidden="1" x14ac:dyDescent="0.25">
      <c r="A792" t="s">
        <v>120</v>
      </c>
      <c r="B792">
        <v>410296</v>
      </c>
      <c r="C792" t="s">
        <v>33</v>
      </c>
      <c r="D792" t="s">
        <v>348</v>
      </c>
      <c r="E792" t="s">
        <v>30</v>
      </c>
      <c r="F792">
        <v>6</v>
      </c>
      <c r="G792">
        <v>395</v>
      </c>
      <c r="H792">
        <v>411</v>
      </c>
      <c r="I792">
        <v>454</v>
      </c>
      <c r="J792">
        <v>465</v>
      </c>
      <c r="K792">
        <v>408</v>
      </c>
      <c r="L792" s="54">
        <f t="shared" si="66"/>
        <v>426.6</v>
      </c>
      <c r="M792">
        <v>4.3205999999999998</v>
      </c>
      <c r="N792">
        <v>3.3700000000000001E-2</v>
      </c>
      <c r="O792">
        <v>10</v>
      </c>
      <c r="P792">
        <v>193.69</v>
      </c>
      <c r="Q792">
        <v>40</v>
      </c>
      <c r="R792" s="54">
        <f t="shared" si="67"/>
        <v>223.06778873457586</v>
      </c>
      <c r="S792" s="54">
        <f t="shared" si="68"/>
        <v>0.52289683247673657</v>
      </c>
      <c r="T792" s="54">
        <f t="shared" si="69"/>
        <v>4.8422499999999999</v>
      </c>
      <c r="Z792">
        <v>685</v>
      </c>
      <c r="AA792">
        <v>1253</v>
      </c>
      <c r="AB792">
        <v>0.54668794892258576</v>
      </c>
    </row>
    <row r="793" spans="1:28" hidden="1" x14ac:dyDescent="0.25">
      <c r="A793" t="s">
        <v>120</v>
      </c>
      <c r="B793">
        <v>410296</v>
      </c>
      <c r="C793" t="s">
        <v>33</v>
      </c>
      <c r="D793" t="s">
        <v>349</v>
      </c>
      <c r="E793" t="s">
        <v>29</v>
      </c>
      <c r="F793" s="154">
        <v>6</v>
      </c>
      <c r="G793">
        <v>389</v>
      </c>
      <c r="H793">
        <v>418</v>
      </c>
      <c r="I793">
        <v>441</v>
      </c>
      <c r="J793">
        <v>417</v>
      </c>
      <c r="K793">
        <v>472</v>
      </c>
      <c r="L793" s="54">
        <f t="shared" si="66"/>
        <v>427.4</v>
      </c>
      <c r="M793">
        <v>2.1898</v>
      </c>
      <c r="N793">
        <v>3.2199999999999999E-2</v>
      </c>
      <c r="O793">
        <v>10</v>
      </c>
      <c r="P793">
        <v>90.07</v>
      </c>
      <c r="Q793">
        <v>24</v>
      </c>
      <c r="R793" s="54">
        <f t="shared" si="67"/>
        <v>243.12201620961477</v>
      </c>
      <c r="S793" s="54">
        <f t="shared" si="68"/>
        <v>0.56883953254472341</v>
      </c>
      <c r="T793" s="54">
        <f t="shared" si="69"/>
        <v>3.7529166666666662</v>
      </c>
      <c r="U793">
        <v>4.6684000000000001</v>
      </c>
      <c r="V793">
        <v>4.0609999999999999</v>
      </c>
      <c r="W793">
        <v>2.7801</v>
      </c>
      <c r="X793" s="54">
        <f>U793/V793</f>
        <v>1.1495690716572273</v>
      </c>
      <c r="Y793">
        <v>59.551452317710563</v>
      </c>
      <c r="Z793">
        <v>685</v>
      </c>
      <c r="AA793">
        <v>1253</v>
      </c>
      <c r="AB793">
        <v>0.54668794892258576</v>
      </c>
    </row>
    <row r="794" spans="1:28" hidden="1" x14ac:dyDescent="0.25">
      <c r="A794" t="s">
        <v>120</v>
      </c>
      <c r="B794">
        <v>410296</v>
      </c>
      <c r="C794" t="s">
        <v>33</v>
      </c>
      <c r="D794" t="s">
        <v>348</v>
      </c>
      <c r="E794" t="s">
        <v>30</v>
      </c>
      <c r="F794">
        <v>7</v>
      </c>
      <c r="G794">
        <v>385</v>
      </c>
      <c r="H794">
        <v>464</v>
      </c>
      <c r="I794">
        <v>406</v>
      </c>
      <c r="J794">
        <v>416</v>
      </c>
      <c r="K794">
        <v>433</v>
      </c>
      <c r="L794" s="54">
        <f t="shared" si="66"/>
        <v>420.8</v>
      </c>
      <c r="M794">
        <v>2.8355000000000001</v>
      </c>
      <c r="N794">
        <v>3.4099999999999998E-2</v>
      </c>
      <c r="O794">
        <v>10</v>
      </c>
      <c r="P794">
        <v>149.71</v>
      </c>
      <c r="Q794">
        <v>23</v>
      </c>
      <c r="R794" s="54">
        <f t="shared" si="67"/>
        <v>189.39950571104134</v>
      </c>
      <c r="S794" s="54">
        <f t="shared" si="68"/>
        <v>0.45009388239315906</v>
      </c>
      <c r="T794" s="54">
        <f t="shared" si="69"/>
        <v>6.5091304347826089</v>
      </c>
      <c r="Z794">
        <v>685</v>
      </c>
      <c r="AA794">
        <v>1253</v>
      </c>
      <c r="AB794">
        <v>0.54668794892258576</v>
      </c>
    </row>
    <row r="795" spans="1:28" hidden="1" x14ac:dyDescent="0.25">
      <c r="A795" t="s">
        <v>120</v>
      </c>
      <c r="B795">
        <v>410296</v>
      </c>
      <c r="C795" t="s">
        <v>33</v>
      </c>
      <c r="D795" t="s">
        <v>349</v>
      </c>
      <c r="E795" t="s">
        <v>29</v>
      </c>
      <c r="F795" s="154">
        <v>7</v>
      </c>
      <c r="G795">
        <v>383</v>
      </c>
      <c r="H795">
        <v>437</v>
      </c>
      <c r="I795">
        <v>338</v>
      </c>
      <c r="J795">
        <v>430</v>
      </c>
      <c r="K795">
        <v>381</v>
      </c>
      <c r="L795" s="54">
        <f t="shared" si="66"/>
        <v>393.8</v>
      </c>
      <c r="M795">
        <v>2.9247000000000001</v>
      </c>
      <c r="N795">
        <v>4.07E-2</v>
      </c>
      <c r="O795">
        <v>10</v>
      </c>
      <c r="P795">
        <v>125.47</v>
      </c>
      <c r="Q795">
        <v>26</v>
      </c>
      <c r="R795" s="54">
        <f t="shared" si="67"/>
        <v>233.09954570813741</v>
      </c>
      <c r="S795" s="54">
        <f t="shared" si="68"/>
        <v>0.59192368133097362</v>
      </c>
      <c r="T795" s="54">
        <f t="shared" si="69"/>
        <v>4.8257692307692306</v>
      </c>
      <c r="U795">
        <v>4.8696999999999999</v>
      </c>
      <c r="V795">
        <v>4.2001999999999997</v>
      </c>
      <c r="W795">
        <v>2.9487000000000001</v>
      </c>
      <c r="X795" s="54">
        <f>U795/V795</f>
        <v>1.1593971715632589</v>
      </c>
      <c r="Y795">
        <v>60.551984721851447</v>
      </c>
      <c r="Z795">
        <v>685</v>
      </c>
      <c r="AA795">
        <v>1253</v>
      </c>
      <c r="AB795">
        <v>0.54668794892258576</v>
      </c>
    </row>
    <row r="796" spans="1:28" hidden="1" x14ac:dyDescent="0.25">
      <c r="A796" t="s">
        <v>131</v>
      </c>
      <c r="B796">
        <v>450101</v>
      </c>
      <c r="C796" t="s">
        <v>33</v>
      </c>
      <c r="D796" t="s">
        <v>348</v>
      </c>
      <c r="E796" t="s">
        <v>30</v>
      </c>
      <c r="F796">
        <v>1</v>
      </c>
      <c r="G796">
        <v>473</v>
      </c>
      <c r="H796">
        <v>457</v>
      </c>
      <c r="I796">
        <v>470</v>
      </c>
      <c r="J796">
        <v>452</v>
      </c>
      <c r="K796">
        <v>450</v>
      </c>
      <c r="L796" s="54">
        <f t="shared" ref="L796:L859" si="70">AVERAGE(G796:K796)</f>
        <v>460.4</v>
      </c>
      <c r="M796">
        <v>4.2885</v>
      </c>
      <c r="N796">
        <v>8.5699999999999998E-2</v>
      </c>
      <c r="O796">
        <v>10</v>
      </c>
      <c r="P796">
        <v>181.18</v>
      </c>
      <c r="Q796">
        <v>35</v>
      </c>
      <c r="R796" s="54">
        <f t="shared" ref="R796:R859" si="71">M796/(P796/10000)</f>
        <v>236.69831107186221</v>
      </c>
      <c r="S796" s="54">
        <f t="shared" ref="S796:S859" si="72">R796/L796</f>
        <v>0.51411448973036977</v>
      </c>
      <c r="T796" s="54">
        <f t="shared" ref="T796:T859" si="73">P796/Q796</f>
        <v>5.176571428571429</v>
      </c>
      <c r="Z796">
        <v>360</v>
      </c>
      <c r="AA796">
        <v>1127</v>
      </c>
      <c r="AB796">
        <v>0.31943212067435672</v>
      </c>
    </row>
    <row r="797" spans="1:28" hidden="1" x14ac:dyDescent="0.25">
      <c r="A797" t="s">
        <v>131</v>
      </c>
      <c r="B797">
        <v>450101</v>
      </c>
      <c r="C797" t="s">
        <v>33</v>
      </c>
      <c r="D797" t="s">
        <v>349</v>
      </c>
      <c r="E797" t="s">
        <v>29</v>
      </c>
      <c r="F797" s="154">
        <v>1</v>
      </c>
      <c r="G797">
        <v>401</v>
      </c>
      <c r="H797">
        <v>439</v>
      </c>
      <c r="I797">
        <v>442</v>
      </c>
      <c r="J797">
        <v>455</v>
      </c>
      <c r="K797">
        <v>480</v>
      </c>
      <c r="L797" s="54">
        <f t="shared" si="70"/>
        <v>443.4</v>
      </c>
      <c r="M797">
        <v>4.3479000000000001</v>
      </c>
      <c r="N797">
        <v>5.67E-2</v>
      </c>
      <c r="O797">
        <v>10</v>
      </c>
      <c r="P797">
        <v>176.03</v>
      </c>
      <c r="Q797">
        <v>37</v>
      </c>
      <c r="R797" s="54">
        <f t="shared" si="71"/>
        <v>246.99767085155938</v>
      </c>
      <c r="S797" s="54">
        <f t="shared" si="72"/>
        <v>0.55705383593044522</v>
      </c>
      <c r="T797" s="54">
        <f t="shared" si="73"/>
        <v>4.7575675675675679</v>
      </c>
      <c r="U797">
        <v>6.8498000000000001</v>
      </c>
      <c r="V797">
        <v>6.048</v>
      </c>
      <c r="W797">
        <v>4.4766000000000004</v>
      </c>
      <c r="X797" s="54">
        <f>U797/V797</f>
        <v>1.1325727513227513</v>
      </c>
      <c r="Y797">
        <v>65.353732955706747</v>
      </c>
      <c r="Z797">
        <v>360</v>
      </c>
      <c r="AA797">
        <v>1127</v>
      </c>
      <c r="AB797">
        <v>0.31943212067435672</v>
      </c>
    </row>
    <row r="798" spans="1:28" hidden="1" x14ac:dyDescent="0.25">
      <c r="A798" t="s">
        <v>131</v>
      </c>
      <c r="B798">
        <v>450101</v>
      </c>
      <c r="C798" t="s">
        <v>33</v>
      </c>
      <c r="D798" t="s">
        <v>348</v>
      </c>
      <c r="E798" t="s">
        <v>30</v>
      </c>
      <c r="F798">
        <v>2</v>
      </c>
      <c r="G798">
        <v>390</v>
      </c>
      <c r="H798">
        <v>448</v>
      </c>
      <c r="I798">
        <v>380</v>
      </c>
      <c r="J798">
        <v>386</v>
      </c>
      <c r="K798">
        <v>422</v>
      </c>
      <c r="L798" s="54">
        <f t="shared" si="70"/>
        <v>405.2</v>
      </c>
      <c r="M798">
        <v>2.5304000000000002</v>
      </c>
      <c r="N798">
        <v>2.9000000000000001E-2</v>
      </c>
      <c r="O798">
        <v>10</v>
      </c>
      <c r="P798">
        <v>108.15</v>
      </c>
      <c r="Q798">
        <v>30</v>
      </c>
      <c r="R798" s="54">
        <f t="shared" si="71"/>
        <v>233.97133610725845</v>
      </c>
      <c r="S798" s="54">
        <f t="shared" si="72"/>
        <v>0.57742185613834762</v>
      </c>
      <c r="T798" s="54">
        <f t="shared" si="73"/>
        <v>3.605</v>
      </c>
      <c r="Z798">
        <v>360</v>
      </c>
      <c r="AA798">
        <v>1127</v>
      </c>
      <c r="AB798">
        <v>0.31943212067435672</v>
      </c>
    </row>
    <row r="799" spans="1:28" hidden="1" x14ac:dyDescent="0.25">
      <c r="A799" t="s">
        <v>131</v>
      </c>
      <c r="B799">
        <v>450101</v>
      </c>
      <c r="C799" t="s">
        <v>33</v>
      </c>
      <c r="D799" t="s">
        <v>349</v>
      </c>
      <c r="E799" t="s">
        <v>29</v>
      </c>
      <c r="F799" s="154">
        <v>2</v>
      </c>
      <c r="G799">
        <v>421</v>
      </c>
      <c r="H799">
        <v>387</v>
      </c>
      <c r="I799">
        <v>419</v>
      </c>
      <c r="J799">
        <v>413</v>
      </c>
      <c r="K799">
        <v>425</v>
      </c>
      <c r="L799" s="54">
        <f t="shared" si="70"/>
        <v>413</v>
      </c>
      <c r="M799">
        <v>2.4039999999999999</v>
      </c>
      <c r="N799">
        <v>3.1099999999999999E-2</v>
      </c>
      <c r="O799">
        <v>10</v>
      </c>
      <c r="P799">
        <v>101.8</v>
      </c>
      <c r="Q799">
        <v>25</v>
      </c>
      <c r="R799" s="54">
        <f t="shared" si="71"/>
        <v>236.14931237721021</v>
      </c>
      <c r="S799" s="54">
        <f t="shared" si="72"/>
        <v>0.57179010260825713</v>
      </c>
      <c r="T799" s="54">
        <f t="shared" si="73"/>
        <v>4.0720000000000001</v>
      </c>
      <c r="U799">
        <v>12.201000000000001</v>
      </c>
      <c r="V799">
        <v>11.0009</v>
      </c>
      <c r="W799">
        <v>7.4892000000000003</v>
      </c>
      <c r="X799" s="54">
        <f>U799/V799</f>
        <v>1.1090910743666429</v>
      </c>
      <c r="Y799">
        <v>61.381853946397833</v>
      </c>
      <c r="Z799">
        <v>360</v>
      </c>
      <c r="AA799">
        <v>1127</v>
      </c>
      <c r="AB799">
        <v>0.31943212067435672</v>
      </c>
    </row>
    <row r="800" spans="1:28" hidden="1" x14ac:dyDescent="0.25">
      <c r="A800" t="s">
        <v>131</v>
      </c>
      <c r="B800">
        <v>450101</v>
      </c>
      <c r="C800" t="s">
        <v>33</v>
      </c>
      <c r="D800" t="s">
        <v>348</v>
      </c>
      <c r="E800" t="s">
        <v>30</v>
      </c>
      <c r="F800">
        <v>3</v>
      </c>
      <c r="G800">
        <v>444</v>
      </c>
      <c r="H800">
        <v>435</v>
      </c>
      <c r="I800">
        <v>471</v>
      </c>
      <c r="J800">
        <v>457</v>
      </c>
      <c r="K800">
        <v>420</v>
      </c>
      <c r="L800" s="54">
        <f t="shared" si="70"/>
        <v>445.4</v>
      </c>
      <c r="M800">
        <v>1.7699</v>
      </c>
      <c r="N800">
        <v>2.1899999999999999E-2</v>
      </c>
      <c r="O800">
        <v>10</v>
      </c>
      <c r="P800">
        <v>110.32</v>
      </c>
      <c r="Q800">
        <v>32</v>
      </c>
      <c r="R800" s="54">
        <f t="shared" si="71"/>
        <v>160.43328498912254</v>
      </c>
      <c r="S800" s="54">
        <f t="shared" si="72"/>
        <v>0.36020046023601832</v>
      </c>
      <c r="T800" s="54">
        <f t="shared" si="73"/>
        <v>3.4474999999999998</v>
      </c>
      <c r="Z800">
        <v>360</v>
      </c>
      <c r="AA800">
        <v>1127</v>
      </c>
      <c r="AB800">
        <v>0.31943212067435672</v>
      </c>
    </row>
    <row r="801" spans="1:28" hidden="1" x14ac:dyDescent="0.25">
      <c r="A801" t="s">
        <v>131</v>
      </c>
      <c r="B801">
        <v>450101</v>
      </c>
      <c r="C801" t="s">
        <v>33</v>
      </c>
      <c r="D801" t="s">
        <v>349</v>
      </c>
      <c r="E801" t="s">
        <v>29</v>
      </c>
      <c r="F801" s="154">
        <v>3</v>
      </c>
      <c r="G801">
        <v>385</v>
      </c>
      <c r="H801">
        <v>521</v>
      </c>
      <c r="I801">
        <v>402</v>
      </c>
      <c r="J801">
        <v>436</v>
      </c>
      <c r="K801">
        <v>366</v>
      </c>
      <c r="L801" s="54">
        <f t="shared" si="70"/>
        <v>422</v>
      </c>
      <c r="M801">
        <v>2.6558000000000002</v>
      </c>
      <c r="N801">
        <v>2.06E-2</v>
      </c>
      <c r="O801">
        <v>10</v>
      </c>
      <c r="P801">
        <v>119.53</v>
      </c>
      <c r="Q801">
        <v>55</v>
      </c>
      <c r="R801" s="54">
        <f t="shared" si="71"/>
        <v>222.18689868652223</v>
      </c>
      <c r="S801" s="54">
        <f t="shared" si="72"/>
        <v>0.52650923859365462</v>
      </c>
      <c r="T801" s="54">
        <f t="shared" si="73"/>
        <v>2.1732727272727272</v>
      </c>
      <c r="U801">
        <v>11.1587</v>
      </c>
      <c r="V801">
        <v>9.7891999999999992</v>
      </c>
      <c r="W801">
        <v>6.7130000000000001</v>
      </c>
      <c r="X801" s="54">
        <f>U801/V801</f>
        <v>1.1398990724471867</v>
      </c>
      <c r="Y801">
        <v>60.159337557242331</v>
      </c>
      <c r="Z801">
        <v>360</v>
      </c>
      <c r="AA801">
        <v>1127</v>
      </c>
      <c r="AB801">
        <v>0.31943212067435672</v>
      </c>
    </row>
    <row r="802" spans="1:28" hidden="1" x14ac:dyDescent="0.25">
      <c r="A802" t="s">
        <v>131</v>
      </c>
      <c r="B802">
        <v>450101</v>
      </c>
      <c r="C802" t="s">
        <v>33</v>
      </c>
      <c r="D802" t="s">
        <v>348</v>
      </c>
      <c r="E802" t="s">
        <v>30</v>
      </c>
      <c r="F802">
        <v>5</v>
      </c>
      <c r="G802">
        <v>408</v>
      </c>
      <c r="H802">
        <v>425</v>
      </c>
      <c r="I802">
        <v>411</v>
      </c>
      <c r="J802">
        <v>501</v>
      </c>
      <c r="K802">
        <v>387</v>
      </c>
      <c r="L802" s="54">
        <f t="shared" si="70"/>
        <v>426.4</v>
      </c>
      <c r="M802">
        <v>3.9098999999999999</v>
      </c>
      <c r="N802">
        <v>5.3900000000000003E-2</v>
      </c>
      <c r="O802">
        <v>10</v>
      </c>
      <c r="P802">
        <v>171.13</v>
      </c>
      <c r="Q802">
        <v>28</v>
      </c>
      <c r="R802" s="54">
        <f t="shared" si="71"/>
        <v>228.47542803716473</v>
      </c>
      <c r="S802" s="54">
        <f t="shared" si="72"/>
        <v>0.5358241745712119</v>
      </c>
      <c r="T802" s="54">
        <f t="shared" si="73"/>
        <v>6.1117857142857144</v>
      </c>
      <c r="Z802">
        <v>360</v>
      </c>
      <c r="AA802">
        <v>1127</v>
      </c>
      <c r="AB802">
        <v>0.31943212067435672</v>
      </c>
    </row>
    <row r="803" spans="1:28" hidden="1" x14ac:dyDescent="0.25">
      <c r="A803" t="s">
        <v>131</v>
      </c>
      <c r="B803">
        <v>450101</v>
      </c>
      <c r="C803" t="s">
        <v>33</v>
      </c>
      <c r="D803" t="s">
        <v>349</v>
      </c>
      <c r="E803" t="s">
        <v>29</v>
      </c>
      <c r="F803" s="154">
        <v>5</v>
      </c>
      <c r="G803">
        <v>421</v>
      </c>
      <c r="H803">
        <v>398</v>
      </c>
      <c r="I803">
        <v>446</v>
      </c>
      <c r="J803">
        <v>385</v>
      </c>
      <c r="K803">
        <v>467</v>
      </c>
      <c r="L803" s="54">
        <f t="shared" si="70"/>
        <v>423.4</v>
      </c>
      <c r="M803">
        <v>2.9581</v>
      </c>
      <c r="N803">
        <v>4.0300000000000002E-2</v>
      </c>
      <c r="O803">
        <v>10</v>
      </c>
      <c r="P803">
        <v>122.2</v>
      </c>
      <c r="Q803">
        <v>22</v>
      </c>
      <c r="R803" s="54">
        <f t="shared" si="71"/>
        <v>242.07037643207855</v>
      </c>
      <c r="S803" s="54">
        <f t="shared" si="72"/>
        <v>0.57172975066622234</v>
      </c>
      <c r="T803" s="54">
        <f t="shared" si="73"/>
        <v>5.5545454545454547</v>
      </c>
      <c r="U803">
        <v>3.5853000000000002</v>
      </c>
      <c r="V803">
        <v>3.1303999999999998</v>
      </c>
      <c r="W803">
        <v>2.2025000000000001</v>
      </c>
      <c r="X803" s="54">
        <f>U803/V803</f>
        <v>1.1453168924099157</v>
      </c>
      <c r="Y803">
        <v>61.431400440688364</v>
      </c>
      <c r="Z803">
        <v>360</v>
      </c>
      <c r="AA803">
        <v>1127</v>
      </c>
      <c r="AB803">
        <v>0.31943212067435672</v>
      </c>
    </row>
    <row r="804" spans="1:28" hidden="1" x14ac:dyDescent="0.25">
      <c r="A804" t="s">
        <v>131</v>
      </c>
      <c r="B804">
        <v>450101</v>
      </c>
      <c r="C804" s="54" t="s">
        <v>33</v>
      </c>
      <c r="D804" t="s">
        <v>348</v>
      </c>
      <c r="E804" t="s">
        <v>30</v>
      </c>
      <c r="F804">
        <v>6</v>
      </c>
      <c r="G804">
        <v>432</v>
      </c>
      <c r="H804">
        <v>451</v>
      </c>
      <c r="I804">
        <v>416</v>
      </c>
      <c r="J804">
        <v>447</v>
      </c>
      <c r="K804">
        <v>408</v>
      </c>
      <c r="L804" s="54">
        <f t="shared" si="70"/>
        <v>430.8</v>
      </c>
      <c r="M804">
        <v>2.6509</v>
      </c>
      <c r="N804">
        <v>0.02</v>
      </c>
      <c r="O804">
        <v>10</v>
      </c>
      <c r="P804">
        <v>108.27</v>
      </c>
      <c r="Q804">
        <v>31</v>
      </c>
      <c r="R804" s="54">
        <f t="shared" si="71"/>
        <v>244.84159970444261</v>
      </c>
      <c r="S804" s="54">
        <f t="shared" si="72"/>
        <v>0.56834168919322792</v>
      </c>
      <c r="T804" s="54">
        <f t="shared" si="73"/>
        <v>3.4925806451612904</v>
      </c>
      <c r="Z804">
        <v>360</v>
      </c>
      <c r="AA804">
        <v>1127</v>
      </c>
      <c r="AB804">
        <v>0.31943212067435672</v>
      </c>
    </row>
    <row r="805" spans="1:28" hidden="1" x14ac:dyDescent="0.25">
      <c r="A805" t="s">
        <v>131</v>
      </c>
      <c r="B805">
        <v>450101</v>
      </c>
      <c r="C805" s="54" t="s">
        <v>33</v>
      </c>
      <c r="D805" t="s">
        <v>349</v>
      </c>
      <c r="E805" t="s">
        <v>29</v>
      </c>
      <c r="F805" s="154">
        <v>6</v>
      </c>
      <c r="G805">
        <v>368</v>
      </c>
      <c r="H805">
        <v>390</v>
      </c>
      <c r="I805">
        <v>445</v>
      </c>
      <c r="J805">
        <v>469</v>
      </c>
      <c r="K805">
        <v>474</v>
      </c>
      <c r="L805" s="54">
        <f t="shared" si="70"/>
        <v>429.2</v>
      </c>
      <c r="M805">
        <v>2.4095</v>
      </c>
      <c r="N805">
        <v>2.6800000000000001E-2</v>
      </c>
      <c r="O805">
        <v>10</v>
      </c>
      <c r="P805">
        <v>96.45</v>
      </c>
      <c r="Q805">
        <v>29</v>
      </c>
      <c r="R805" s="54">
        <f t="shared" si="71"/>
        <v>249.81855883877654</v>
      </c>
      <c r="S805" s="54">
        <f t="shared" si="72"/>
        <v>0.58205628806797893</v>
      </c>
      <c r="T805" s="54">
        <f t="shared" si="73"/>
        <v>3.3258620689655172</v>
      </c>
      <c r="U805">
        <v>3.9517000000000002</v>
      </c>
      <c r="V805">
        <v>3.5707</v>
      </c>
      <c r="W805">
        <v>2.5348000000000002</v>
      </c>
      <c r="X805" s="54">
        <f>U805/V805</f>
        <v>1.1067017671605008</v>
      </c>
      <c r="Y805">
        <v>64.144545385530279</v>
      </c>
      <c r="Z805">
        <v>360</v>
      </c>
      <c r="AA805">
        <v>1127</v>
      </c>
      <c r="AB805">
        <v>0.31943212067435672</v>
      </c>
    </row>
    <row r="806" spans="1:28" hidden="1" x14ac:dyDescent="0.25">
      <c r="A806" t="s">
        <v>131</v>
      </c>
      <c r="B806">
        <v>450176</v>
      </c>
      <c r="C806" s="54" t="s">
        <v>33</v>
      </c>
      <c r="D806" t="s">
        <v>348</v>
      </c>
      <c r="E806" t="s">
        <v>30</v>
      </c>
      <c r="F806">
        <v>1</v>
      </c>
      <c r="G806">
        <v>437</v>
      </c>
      <c r="H806">
        <v>380</v>
      </c>
      <c r="I806">
        <v>330</v>
      </c>
      <c r="J806">
        <v>434</v>
      </c>
      <c r="K806">
        <v>415</v>
      </c>
      <c r="L806" s="54">
        <f t="shared" si="70"/>
        <v>399.2</v>
      </c>
      <c r="M806">
        <v>2.5990000000000002</v>
      </c>
      <c r="N806">
        <v>2.18E-2</v>
      </c>
      <c r="O806">
        <v>10</v>
      </c>
      <c r="P806">
        <v>176.2</v>
      </c>
      <c r="Q806">
        <v>29</v>
      </c>
      <c r="R806" s="54">
        <f t="shared" si="71"/>
        <v>147.5028376844495</v>
      </c>
      <c r="S806" s="54">
        <f t="shared" si="72"/>
        <v>0.36949608638389153</v>
      </c>
      <c r="T806" s="54">
        <f t="shared" si="73"/>
        <v>6.0758620689655167</v>
      </c>
      <c r="Z806">
        <v>321</v>
      </c>
      <c r="AA806">
        <v>1167</v>
      </c>
      <c r="AB806">
        <v>0.27506426735218509</v>
      </c>
    </row>
    <row r="807" spans="1:28" hidden="1" x14ac:dyDescent="0.25">
      <c r="A807" t="s">
        <v>131</v>
      </c>
      <c r="B807">
        <v>450176</v>
      </c>
      <c r="C807" s="54" t="s">
        <v>33</v>
      </c>
      <c r="D807" t="s">
        <v>349</v>
      </c>
      <c r="E807" t="s">
        <v>29</v>
      </c>
      <c r="F807" s="154">
        <v>1</v>
      </c>
      <c r="G807">
        <v>365</v>
      </c>
      <c r="H807">
        <v>364</v>
      </c>
      <c r="I807">
        <v>381</v>
      </c>
      <c r="J807">
        <v>396</v>
      </c>
      <c r="K807">
        <v>379</v>
      </c>
      <c r="L807" s="54">
        <f t="shared" si="70"/>
        <v>377</v>
      </c>
      <c r="M807">
        <v>3.6084999999999998</v>
      </c>
      <c r="N807">
        <v>2.2200000000000001E-2</v>
      </c>
      <c r="O807">
        <v>10</v>
      </c>
      <c r="P807">
        <v>123.56</v>
      </c>
      <c r="Q807">
        <v>32</v>
      </c>
      <c r="R807" s="54">
        <f t="shared" si="71"/>
        <v>292.04435092262867</v>
      </c>
      <c r="S807" s="54">
        <f t="shared" si="72"/>
        <v>0.77465345072315295</v>
      </c>
      <c r="T807" s="54">
        <f t="shared" si="73"/>
        <v>3.8612500000000001</v>
      </c>
      <c r="U807">
        <v>9.6457999999999995</v>
      </c>
      <c r="V807">
        <v>8.8960000000000008</v>
      </c>
      <c r="W807">
        <v>6.0279999999999996</v>
      </c>
      <c r="X807" s="54">
        <f>U807/V807</f>
        <v>1.0842850719424459</v>
      </c>
      <c r="Y807">
        <v>62.493520495967161</v>
      </c>
      <c r="Z807">
        <v>321</v>
      </c>
      <c r="AA807">
        <v>1167</v>
      </c>
      <c r="AB807">
        <v>0.27506426735218509</v>
      </c>
    </row>
    <row r="808" spans="1:28" hidden="1" x14ac:dyDescent="0.25">
      <c r="A808" t="s">
        <v>131</v>
      </c>
      <c r="B808">
        <v>450176</v>
      </c>
      <c r="C808" t="s">
        <v>33</v>
      </c>
      <c r="D808" t="s">
        <v>336</v>
      </c>
      <c r="F808">
        <v>1</v>
      </c>
      <c r="G808">
        <v>341</v>
      </c>
      <c r="H808">
        <v>379</v>
      </c>
      <c r="I808">
        <v>369</v>
      </c>
      <c r="J808">
        <v>399</v>
      </c>
      <c r="K808">
        <v>364</v>
      </c>
      <c r="L808" s="54">
        <f t="shared" si="70"/>
        <v>370.4</v>
      </c>
      <c r="M808">
        <v>1.6178999999999999</v>
      </c>
      <c r="N808">
        <v>1.6899999999999998E-2</v>
      </c>
      <c r="O808">
        <v>10</v>
      </c>
      <c r="P808">
        <v>88.52</v>
      </c>
      <c r="Q808">
        <v>26</v>
      </c>
      <c r="R808" s="54">
        <f t="shared" si="71"/>
        <v>182.77225485765931</v>
      </c>
      <c r="S808" s="54">
        <f t="shared" si="72"/>
        <v>0.49344561246668284</v>
      </c>
      <c r="T808" s="54">
        <f t="shared" si="73"/>
        <v>3.4046153846153846</v>
      </c>
      <c r="U808">
        <v>0.96499999999999997</v>
      </c>
      <c r="V808">
        <v>0.79400000000000004</v>
      </c>
      <c r="W808">
        <v>0.61360000000000003</v>
      </c>
      <c r="X808" s="54">
        <f>U808/V808</f>
        <v>1.2153652392947103</v>
      </c>
      <c r="Y808">
        <v>63.58549222797928</v>
      </c>
      <c r="Z808">
        <v>321</v>
      </c>
      <c r="AA808">
        <v>1167</v>
      </c>
      <c r="AB808">
        <v>0.27506426735218509</v>
      </c>
    </row>
    <row r="809" spans="1:28" hidden="1" x14ac:dyDescent="0.25">
      <c r="A809" t="s">
        <v>131</v>
      </c>
      <c r="B809">
        <v>450176</v>
      </c>
      <c r="C809" t="s">
        <v>33</v>
      </c>
      <c r="D809" t="s">
        <v>348</v>
      </c>
      <c r="E809" t="s">
        <v>30</v>
      </c>
      <c r="F809">
        <v>2</v>
      </c>
      <c r="G809">
        <v>368</v>
      </c>
      <c r="H809">
        <v>411</v>
      </c>
      <c r="I809">
        <v>370</v>
      </c>
      <c r="J809">
        <v>356</v>
      </c>
      <c r="K809">
        <v>358</v>
      </c>
      <c r="L809" s="54">
        <f t="shared" si="70"/>
        <v>372.6</v>
      </c>
      <c r="M809">
        <v>1.1002000000000001</v>
      </c>
      <c r="N809">
        <v>1.7299999999999999E-2</v>
      </c>
      <c r="O809">
        <v>10</v>
      </c>
      <c r="P809">
        <v>104.71</v>
      </c>
      <c r="Q809">
        <v>29</v>
      </c>
      <c r="R809" s="54">
        <f t="shared" si="71"/>
        <v>105.07114888740331</v>
      </c>
      <c r="S809" s="54">
        <f t="shared" si="72"/>
        <v>0.28199449513527458</v>
      </c>
      <c r="T809" s="54">
        <f t="shared" si="73"/>
        <v>3.6106896551724135</v>
      </c>
      <c r="Z809">
        <v>321</v>
      </c>
      <c r="AA809">
        <v>1167</v>
      </c>
      <c r="AB809">
        <v>0.27506426735218509</v>
      </c>
    </row>
    <row r="810" spans="1:28" hidden="1" x14ac:dyDescent="0.25">
      <c r="A810" t="s">
        <v>131</v>
      </c>
      <c r="B810">
        <v>450176</v>
      </c>
      <c r="C810" t="s">
        <v>33</v>
      </c>
      <c r="D810" t="s">
        <v>349</v>
      </c>
      <c r="E810" t="s">
        <v>29</v>
      </c>
      <c r="F810" s="154">
        <v>2</v>
      </c>
      <c r="G810">
        <v>386</v>
      </c>
      <c r="H810">
        <v>319</v>
      </c>
      <c r="I810">
        <v>323</v>
      </c>
      <c r="J810">
        <v>310</v>
      </c>
      <c r="K810">
        <v>384</v>
      </c>
      <c r="L810" s="54">
        <f t="shared" si="70"/>
        <v>344.4</v>
      </c>
      <c r="M810">
        <v>3.0882999999999998</v>
      </c>
      <c r="N810">
        <v>0.02</v>
      </c>
      <c r="O810">
        <v>10</v>
      </c>
      <c r="P810">
        <v>109.71</v>
      </c>
      <c r="Q810">
        <v>36</v>
      </c>
      <c r="R810" s="54">
        <f t="shared" si="71"/>
        <v>281.4966730471242</v>
      </c>
      <c r="S810" s="54">
        <f t="shared" si="72"/>
        <v>0.8173538706362492</v>
      </c>
      <c r="T810" s="54">
        <f t="shared" si="73"/>
        <v>3.0474999999999999</v>
      </c>
      <c r="U810">
        <v>8.5175000000000001</v>
      </c>
      <c r="V810">
        <v>7.3966000000000003</v>
      </c>
      <c r="W810">
        <v>5.5246000000000004</v>
      </c>
      <c r="X810" s="54">
        <f>U810/V810</f>
        <v>1.1515426006543548</v>
      </c>
      <c r="Y810">
        <v>64.861755209862054</v>
      </c>
      <c r="Z810">
        <v>321</v>
      </c>
      <c r="AA810">
        <v>1167</v>
      </c>
      <c r="AB810">
        <v>0.27506426735218509</v>
      </c>
    </row>
    <row r="811" spans="1:28" hidden="1" x14ac:dyDescent="0.25">
      <c r="A811" t="s">
        <v>131</v>
      </c>
      <c r="B811">
        <v>450176</v>
      </c>
      <c r="C811" t="s">
        <v>33</v>
      </c>
      <c r="D811" t="s">
        <v>336</v>
      </c>
      <c r="F811">
        <v>2</v>
      </c>
      <c r="G811">
        <v>378</v>
      </c>
      <c r="H811">
        <v>397</v>
      </c>
      <c r="I811">
        <v>365</v>
      </c>
      <c r="J811">
        <v>332</v>
      </c>
      <c r="K811">
        <v>360</v>
      </c>
      <c r="L811" s="54">
        <f t="shared" si="70"/>
        <v>366.4</v>
      </c>
      <c r="M811">
        <v>1.6961999999999999</v>
      </c>
      <c r="N811">
        <v>2.3699999999999999E-2</v>
      </c>
      <c r="O811">
        <v>10</v>
      </c>
      <c r="P811">
        <v>87.36</v>
      </c>
      <c r="Q811">
        <v>18</v>
      </c>
      <c r="R811" s="54">
        <f t="shared" si="71"/>
        <v>194.16208791208788</v>
      </c>
      <c r="S811" s="54">
        <f t="shared" si="72"/>
        <v>0.52991836220548005</v>
      </c>
      <c r="T811" s="54">
        <f t="shared" si="73"/>
        <v>4.8533333333333335</v>
      </c>
      <c r="U811">
        <v>0.86639999999999995</v>
      </c>
      <c r="V811">
        <v>0.72640000000000005</v>
      </c>
      <c r="W811">
        <v>0.52029999999999998</v>
      </c>
      <c r="X811" s="54">
        <f>U811/V811</f>
        <v>1.1927312775330394</v>
      </c>
      <c r="Y811">
        <v>60.053093259464454</v>
      </c>
      <c r="Z811">
        <v>321</v>
      </c>
      <c r="AA811">
        <v>1167</v>
      </c>
      <c r="AB811">
        <v>0.27506426735218509</v>
      </c>
    </row>
    <row r="812" spans="1:28" hidden="1" x14ac:dyDescent="0.25">
      <c r="A812" t="s">
        <v>131</v>
      </c>
      <c r="B812">
        <v>450176</v>
      </c>
      <c r="C812" t="s">
        <v>33</v>
      </c>
      <c r="D812" t="s">
        <v>348</v>
      </c>
      <c r="E812" t="s">
        <v>30</v>
      </c>
      <c r="F812">
        <v>3</v>
      </c>
      <c r="G812">
        <v>503</v>
      </c>
      <c r="H812">
        <v>383</v>
      </c>
      <c r="I812">
        <v>448</v>
      </c>
      <c r="J812">
        <v>492</v>
      </c>
      <c r="K812">
        <v>458</v>
      </c>
      <c r="L812" s="54">
        <f t="shared" si="70"/>
        <v>456.8</v>
      </c>
      <c r="M812">
        <v>2.8252999999999999</v>
      </c>
      <c r="N812">
        <v>1.4500000000000001E-2</v>
      </c>
      <c r="O812">
        <v>10</v>
      </c>
      <c r="P812">
        <v>144.22</v>
      </c>
      <c r="Q812">
        <v>45</v>
      </c>
      <c r="R812" s="54">
        <f t="shared" si="71"/>
        <v>195.9020940230204</v>
      </c>
      <c r="S812" s="54">
        <f t="shared" si="72"/>
        <v>0.42885747378069261</v>
      </c>
      <c r="T812" s="54">
        <f t="shared" si="73"/>
        <v>3.2048888888888887</v>
      </c>
      <c r="Z812">
        <v>321</v>
      </c>
      <c r="AA812">
        <v>1167</v>
      </c>
      <c r="AB812">
        <v>0.27506426735218509</v>
      </c>
    </row>
    <row r="813" spans="1:28" hidden="1" x14ac:dyDescent="0.25">
      <c r="A813" t="s">
        <v>131</v>
      </c>
      <c r="B813">
        <v>450176</v>
      </c>
      <c r="C813" t="s">
        <v>33</v>
      </c>
      <c r="D813" t="s">
        <v>336</v>
      </c>
      <c r="F813">
        <v>3</v>
      </c>
      <c r="G813">
        <v>347</v>
      </c>
      <c r="H813">
        <v>376</v>
      </c>
      <c r="I813">
        <v>345</v>
      </c>
      <c r="J813">
        <v>363</v>
      </c>
      <c r="K813">
        <v>343</v>
      </c>
      <c r="L813" s="54">
        <f t="shared" si="70"/>
        <v>354.8</v>
      </c>
      <c r="M813">
        <v>1.1383000000000001</v>
      </c>
      <c r="N813">
        <v>1.43E-2</v>
      </c>
      <c r="O813">
        <v>10</v>
      </c>
      <c r="P813">
        <v>61.08</v>
      </c>
      <c r="Q813">
        <v>17</v>
      </c>
      <c r="R813" s="54">
        <f t="shared" si="71"/>
        <v>186.36214800261953</v>
      </c>
      <c r="S813" s="54">
        <f t="shared" si="72"/>
        <v>0.52525971815845418</v>
      </c>
      <c r="T813" s="54">
        <f t="shared" si="73"/>
        <v>3.5929411764705881</v>
      </c>
      <c r="U813">
        <v>0.53</v>
      </c>
      <c r="V813">
        <v>0.45300000000000001</v>
      </c>
      <c r="W813">
        <v>0.31719999999999998</v>
      </c>
      <c r="X813" s="54">
        <f>U813/V813</f>
        <v>1.1699779249448123</v>
      </c>
      <c r="Y813">
        <v>59.849056603773576</v>
      </c>
      <c r="Z813">
        <v>321</v>
      </c>
      <c r="AA813">
        <v>1167</v>
      </c>
      <c r="AB813">
        <v>0.27506426735218509</v>
      </c>
    </row>
    <row r="814" spans="1:28" hidden="1" x14ac:dyDescent="0.25">
      <c r="A814" t="s">
        <v>131</v>
      </c>
      <c r="B814">
        <v>450176</v>
      </c>
      <c r="C814" t="s">
        <v>33</v>
      </c>
      <c r="D814" t="s">
        <v>349</v>
      </c>
      <c r="E814" t="s">
        <v>29</v>
      </c>
      <c r="F814" s="154">
        <v>3</v>
      </c>
      <c r="G814">
        <v>472</v>
      </c>
      <c r="H814">
        <v>506</v>
      </c>
      <c r="I814">
        <v>347</v>
      </c>
      <c r="J814">
        <v>498</v>
      </c>
      <c r="K814">
        <v>530</v>
      </c>
      <c r="L814" s="54">
        <f t="shared" si="70"/>
        <v>470.6</v>
      </c>
      <c r="M814">
        <v>3.6257999999999999</v>
      </c>
      <c r="N814">
        <v>1.6899999999999998E-2</v>
      </c>
      <c r="O814">
        <v>10</v>
      </c>
      <c r="P814">
        <v>112.95</v>
      </c>
      <c r="Q814">
        <v>39</v>
      </c>
      <c r="R814" s="54">
        <f t="shared" si="71"/>
        <v>321.00929614873837</v>
      </c>
      <c r="S814" s="54">
        <f t="shared" si="72"/>
        <v>0.68212770112354093</v>
      </c>
      <c r="T814" s="54">
        <f t="shared" si="73"/>
        <v>2.8961538461538461</v>
      </c>
      <c r="U814">
        <v>7.7152000000000003</v>
      </c>
      <c r="V814">
        <v>6.6782000000000004</v>
      </c>
      <c r="W814">
        <v>4.5956000000000001</v>
      </c>
      <c r="X814" s="54">
        <f>U814/V814</f>
        <v>1.1552813632415919</v>
      </c>
      <c r="Y814">
        <v>59.565532973869765</v>
      </c>
      <c r="Z814">
        <v>321</v>
      </c>
      <c r="AA814">
        <v>1167</v>
      </c>
      <c r="AB814">
        <v>0.27506426735218509</v>
      </c>
    </row>
    <row r="815" spans="1:28" hidden="1" x14ac:dyDescent="0.25">
      <c r="A815" t="s">
        <v>131</v>
      </c>
      <c r="B815">
        <v>450176</v>
      </c>
      <c r="C815" t="s">
        <v>33</v>
      </c>
      <c r="D815" t="s">
        <v>348</v>
      </c>
      <c r="E815" t="s">
        <v>30</v>
      </c>
      <c r="F815">
        <v>4</v>
      </c>
      <c r="G815">
        <v>345</v>
      </c>
      <c r="H815">
        <v>312</v>
      </c>
      <c r="I815">
        <v>309</v>
      </c>
      <c r="J815">
        <v>407</v>
      </c>
      <c r="K815">
        <v>289</v>
      </c>
      <c r="L815" s="54">
        <f t="shared" si="70"/>
        <v>332.4</v>
      </c>
      <c r="M815">
        <v>2.7742</v>
      </c>
      <c r="N815">
        <v>3.5299999999999998E-2</v>
      </c>
      <c r="O815">
        <v>10</v>
      </c>
      <c r="P815">
        <v>136.33000000000001</v>
      </c>
      <c r="Q815">
        <v>32</v>
      </c>
      <c r="R815" s="54">
        <f t="shared" si="71"/>
        <v>203.49152791021783</v>
      </c>
      <c r="S815" s="54">
        <f t="shared" si="72"/>
        <v>0.61218871212460235</v>
      </c>
      <c r="T815" s="54">
        <f t="shared" si="73"/>
        <v>4.2603125000000004</v>
      </c>
      <c r="Z815">
        <v>321</v>
      </c>
      <c r="AA815">
        <v>1167</v>
      </c>
      <c r="AB815">
        <v>0.27506426735218509</v>
      </c>
    </row>
    <row r="816" spans="1:28" hidden="1" x14ac:dyDescent="0.25">
      <c r="A816" t="s">
        <v>131</v>
      </c>
      <c r="B816">
        <v>450176</v>
      </c>
      <c r="C816" t="s">
        <v>33</v>
      </c>
      <c r="D816" t="s">
        <v>336</v>
      </c>
      <c r="F816">
        <v>4</v>
      </c>
      <c r="G816">
        <v>479</v>
      </c>
      <c r="H816">
        <v>468</v>
      </c>
      <c r="I816">
        <v>433</v>
      </c>
      <c r="J816">
        <v>407</v>
      </c>
      <c r="K816">
        <v>385</v>
      </c>
      <c r="L816" s="54">
        <f t="shared" si="70"/>
        <v>434.4</v>
      </c>
      <c r="M816">
        <v>3.4967000000000001</v>
      </c>
      <c r="N816">
        <v>2.1499999999999998E-2</v>
      </c>
      <c r="O816">
        <v>10</v>
      </c>
      <c r="P816">
        <v>149.74</v>
      </c>
      <c r="Q816">
        <v>39</v>
      </c>
      <c r="R816" s="54">
        <f t="shared" si="71"/>
        <v>233.51809803659677</v>
      </c>
      <c r="S816" s="54">
        <f t="shared" si="72"/>
        <v>0.53756468240468869</v>
      </c>
      <c r="T816" s="54">
        <f t="shared" si="73"/>
        <v>3.8394871794871799</v>
      </c>
      <c r="U816">
        <v>1.3975</v>
      </c>
      <c r="V816">
        <v>1.2484999999999999</v>
      </c>
      <c r="W816">
        <v>0.85489999999999999</v>
      </c>
      <c r="X816" s="54">
        <f>U816/V816</f>
        <v>1.119343211854225</v>
      </c>
      <c r="Y816">
        <v>61.173524150268335</v>
      </c>
      <c r="Z816">
        <v>321</v>
      </c>
      <c r="AA816">
        <v>1167</v>
      </c>
      <c r="AB816">
        <v>0.27506426735218509</v>
      </c>
    </row>
    <row r="817" spans="1:28" hidden="1" x14ac:dyDescent="0.25">
      <c r="A817" t="s">
        <v>131</v>
      </c>
      <c r="B817">
        <v>450176</v>
      </c>
      <c r="C817" t="s">
        <v>33</v>
      </c>
      <c r="D817" t="s">
        <v>349</v>
      </c>
      <c r="E817" t="s">
        <v>29</v>
      </c>
      <c r="F817" s="154">
        <v>4</v>
      </c>
      <c r="G817">
        <v>332</v>
      </c>
      <c r="H817">
        <v>385</v>
      </c>
      <c r="I817">
        <v>323</v>
      </c>
      <c r="J817">
        <v>388</v>
      </c>
      <c r="K817">
        <v>367</v>
      </c>
      <c r="L817" s="54">
        <f t="shared" si="70"/>
        <v>359</v>
      </c>
      <c r="M817">
        <v>2.1107</v>
      </c>
      <c r="N817">
        <v>2.6599999999999999E-2</v>
      </c>
      <c r="O817">
        <v>10</v>
      </c>
      <c r="P817">
        <v>147.06</v>
      </c>
      <c r="Q817">
        <v>21</v>
      </c>
      <c r="R817" s="54">
        <f t="shared" si="71"/>
        <v>143.52645178838569</v>
      </c>
      <c r="S817" s="54">
        <f t="shared" si="72"/>
        <v>0.39979513032976516</v>
      </c>
      <c r="T817" s="54">
        <f t="shared" si="73"/>
        <v>7.0028571428571427</v>
      </c>
      <c r="U817">
        <v>6.7053000000000003</v>
      </c>
      <c r="V817">
        <v>5.9050000000000002</v>
      </c>
      <c r="W817">
        <v>4.0884999999999998</v>
      </c>
      <c r="X817" s="54">
        <f>U817/V817</f>
        <v>1.1355292125317527</v>
      </c>
      <c r="Y817">
        <v>60.974154773089936</v>
      </c>
      <c r="Z817">
        <v>321</v>
      </c>
      <c r="AA817">
        <v>1167</v>
      </c>
      <c r="AB817">
        <v>0.27506426735218509</v>
      </c>
    </row>
    <row r="818" spans="1:28" hidden="1" x14ac:dyDescent="0.25">
      <c r="A818" t="s">
        <v>131</v>
      </c>
      <c r="B818">
        <v>450176</v>
      </c>
      <c r="C818" t="s">
        <v>33</v>
      </c>
      <c r="D818" t="s">
        <v>348</v>
      </c>
      <c r="E818" t="s">
        <v>30</v>
      </c>
      <c r="F818">
        <v>8</v>
      </c>
      <c r="G818">
        <v>513</v>
      </c>
      <c r="H818">
        <v>532</v>
      </c>
      <c r="I818">
        <v>590</v>
      </c>
      <c r="J818">
        <v>526</v>
      </c>
      <c r="K818">
        <v>552</v>
      </c>
      <c r="L818" s="54">
        <f t="shared" si="70"/>
        <v>542.6</v>
      </c>
      <c r="M818">
        <v>2.0573999999999999</v>
      </c>
      <c r="N818">
        <v>2.1100000000000001E-2</v>
      </c>
      <c r="O818">
        <v>10</v>
      </c>
      <c r="P818">
        <v>128.63999999999999</v>
      </c>
      <c r="Q818">
        <v>28</v>
      </c>
      <c r="R818" s="54">
        <f t="shared" si="71"/>
        <v>159.93470149253733</v>
      </c>
      <c r="S818" s="54">
        <f t="shared" si="72"/>
        <v>0.29475617672786092</v>
      </c>
      <c r="T818" s="54">
        <f t="shared" si="73"/>
        <v>4.5942857142857134</v>
      </c>
      <c r="Z818">
        <v>321</v>
      </c>
      <c r="AA818">
        <v>1167</v>
      </c>
      <c r="AB818">
        <v>0.27506426735218509</v>
      </c>
    </row>
    <row r="819" spans="1:28" hidden="1" x14ac:dyDescent="0.25">
      <c r="A819" t="s">
        <v>131</v>
      </c>
      <c r="B819">
        <v>450176</v>
      </c>
      <c r="C819" t="s">
        <v>33</v>
      </c>
      <c r="D819" t="s">
        <v>349</v>
      </c>
      <c r="E819" t="s">
        <v>29</v>
      </c>
      <c r="F819" s="154">
        <v>8</v>
      </c>
      <c r="G819">
        <v>537</v>
      </c>
      <c r="H819">
        <v>514</v>
      </c>
      <c r="I819">
        <v>420</v>
      </c>
      <c r="J819">
        <v>512</v>
      </c>
      <c r="K819">
        <v>478</v>
      </c>
      <c r="L819" s="54">
        <f t="shared" si="70"/>
        <v>492.2</v>
      </c>
      <c r="M819">
        <v>2.7524000000000002</v>
      </c>
      <c r="N819">
        <v>3.0700000000000002E-2</v>
      </c>
      <c r="O819">
        <v>10</v>
      </c>
      <c r="P819">
        <v>86.38</v>
      </c>
      <c r="Q819">
        <v>33</v>
      </c>
      <c r="R819" s="54">
        <f t="shared" si="71"/>
        <v>318.63857374392222</v>
      </c>
      <c r="S819" s="54">
        <f t="shared" si="72"/>
        <v>0.64737621646469368</v>
      </c>
      <c r="T819" s="54">
        <f t="shared" si="73"/>
        <v>2.6175757575757572</v>
      </c>
      <c r="U819">
        <v>7.3490000000000002</v>
      </c>
      <c r="V819">
        <v>6.2850000000000001</v>
      </c>
      <c r="W819">
        <v>4.6520999999999999</v>
      </c>
      <c r="X819" s="54">
        <f>U819/V819</f>
        <v>1.1692919649960223</v>
      </c>
      <c r="Y819">
        <v>63.302490134712208</v>
      </c>
      <c r="Z819">
        <v>321</v>
      </c>
      <c r="AA819">
        <v>1167</v>
      </c>
      <c r="AB819">
        <v>0.27506426735218509</v>
      </c>
    </row>
    <row r="820" spans="1:28" hidden="1" x14ac:dyDescent="0.25">
      <c r="A820" t="s">
        <v>131</v>
      </c>
      <c r="B820">
        <v>450203</v>
      </c>
      <c r="C820" t="s">
        <v>33</v>
      </c>
      <c r="D820" t="s">
        <v>348</v>
      </c>
      <c r="E820" t="s">
        <v>30</v>
      </c>
      <c r="F820">
        <v>1</v>
      </c>
      <c r="G820">
        <v>472</v>
      </c>
      <c r="H820">
        <v>494</v>
      </c>
      <c r="I820">
        <v>471</v>
      </c>
      <c r="J820">
        <v>487</v>
      </c>
      <c r="K820">
        <v>490</v>
      </c>
      <c r="L820" s="54">
        <f t="shared" si="70"/>
        <v>482.8</v>
      </c>
      <c r="M820">
        <v>4.2775999999999996</v>
      </c>
      <c r="N820">
        <v>3.1099999999999999E-2</v>
      </c>
      <c r="O820">
        <v>10</v>
      </c>
      <c r="P820">
        <v>209.34</v>
      </c>
      <c r="Q820">
        <v>46</v>
      </c>
      <c r="R820" s="54">
        <f t="shared" si="71"/>
        <v>204.33744148275531</v>
      </c>
      <c r="S820" s="54">
        <f t="shared" si="72"/>
        <v>0.42323413728822556</v>
      </c>
      <c r="T820" s="54">
        <f t="shared" si="73"/>
        <v>4.5508695652173916</v>
      </c>
      <c r="Z820">
        <v>370</v>
      </c>
      <c r="AA820">
        <v>1202</v>
      </c>
      <c r="AB820">
        <v>0.30782029950083195</v>
      </c>
    </row>
    <row r="821" spans="1:28" hidden="1" x14ac:dyDescent="0.25">
      <c r="A821" t="s">
        <v>131</v>
      </c>
      <c r="B821">
        <v>450203</v>
      </c>
      <c r="C821" t="s">
        <v>33</v>
      </c>
      <c r="D821" t="s">
        <v>349</v>
      </c>
      <c r="E821" t="s">
        <v>29</v>
      </c>
      <c r="F821" s="154">
        <v>1</v>
      </c>
      <c r="G821">
        <v>478</v>
      </c>
      <c r="H821">
        <v>557</v>
      </c>
      <c r="I821">
        <v>570</v>
      </c>
      <c r="J821">
        <v>479</v>
      </c>
      <c r="K821">
        <v>496</v>
      </c>
      <c r="L821" s="54">
        <f t="shared" si="70"/>
        <v>516</v>
      </c>
      <c r="M821">
        <v>4.2324999999999999</v>
      </c>
      <c r="N821">
        <v>3.2599999999999997E-2</v>
      </c>
      <c r="O821">
        <v>10</v>
      </c>
      <c r="P821">
        <v>161.75</v>
      </c>
      <c r="Q821">
        <v>48</v>
      </c>
      <c r="R821" s="54">
        <f t="shared" si="71"/>
        <v>261.66924265842351</v>
      </c>
      <c r="S821" s="54">
        <f t="shared" si="72"/>
        <v>0.50711093538454166</v>
      </c>
      <c r="T821" s="54">
        <f t="shared" si="73"/>
        <v>3.3697916666666665</v>
      </c>
      <c r="U821">
        <v>5.319</v>
      </c>
      <c r="V821">
        <v>4.6219999999999999</v>
      </c>
      <c r="W821">
        <v>3.5697000000000001</v>
      </c>
      <c r="X821" s="54">
        <f>U821/V821</f>
        <v>1.1508005192557336</v>
      </c>
      <c r="Y821">
        <v>67.112239142695998</v>
      </c>
      <c r="Z821">
        <v>370</v>
      </c>
      <c r="AA821">
        <v>1202</v>
      </c>
      <c r="AB821">
        <v>0.30782029950083195</v>
      </c>
    </row>
    <row r="822" spans="1:28" hidden="1" x14ac:dyDescent="0.25">
      <c r="A822" t="s">
        <v>131</v>
      </c>
      <c r="B822">
        <v>450203</v>
      </c>
      <c r="C822" t="s">
        <v>33</v>
      </c>
      <c r="D822" t="s">
        <v>336</v>
      </c>
      <c r="F822">
        <v>1</v>
      </c>
      <c r="G822">
        <v>369</v>
      </c>
      <c r="H822">
        <v>592</v>
      </c>
      <c r="I822">
        <v>422</v>
      </c>
      <c r="J822">
        <v>399</v>
      </c>
      <c r="K822">
        <v>428</v>
      </c>
      <c r="L822" s="54">
        <f t="shared" si="70"/>
        <v>442</v>
      </c>
      <c r="M822">
        <v>2.6377000000000002</v>
      </c>
      <c r="N822">
        <v>1.3299999999999999E-2</v>
      </c>
      <c r="O822">
        <v>10</v>
      </c>
      <c r="P822">
        <v>113.63</v>
      </c>
      <c r="Q822">
        <v>42</v>
      </c>
      <c r="R822" s="54">
        <f t="shared" si="71"/>
        <v>232.13059931356159</v>
      </c>
      <c r="S822" s="54">
        <f t="shared" si="72"/>
        <v>0.52518235138814839</v>
      </c>
      <c r="T822" s="54">
        <f t="shared" si="73"/>
        <v>2.7054761904761904</v>
      </c>
      <c r="U822">
        <v>2.278</v>
      </c>
      <c r="V822">
        <v>1.9392</v>
      </c>
      <c r="W822">
        <v>1.5115000000000001</v>
      </c>
      <c r="X822" s="54">
        <f>U822/V822</f>
        <v>1.1747112211221122</v>
      </c>
      <c r="Y822">
        <v>66.352063213345048</v>
      </c>
      <c r="Z822">
        <v>370</v>
      </c>
      <c r="AA822">
        <v>1202</v>
      </c>
      <c r="AB822">
        <v>0.30782029950083195</v>
      </c>
    </row>
    <row r="823" spans="1:28" hidden="1" x14ac:dyDescent="0.25">
      <c r="A823" t="s">
        <v>131</v>
      </c>
      <c r="B823">
        <v>450203</v>
      </c>
      <c r="C823" t="s">
        <v>33</v>
      </c>
      <c r="D823" t="s">
        <v>348</v>
      </c>
      <c r="E823" t="s">
        <v>30</v>
      </c>
      <c r="F823">
        <v>2</v>
      </c>
      <c r="G823">
        <v>496</v>
      </c>
      <c r="H823">
        <v>495</v>
      </c>
      <c r="I823">
        <v>521</v>
      </c>
      <c r="J823">
        <v>526</v>
      </c>
      <c r="K823">
        <v>511</v>
      </c>
      <c r="L823" s="54">
        <f t="shared" si="70"/>
        <v>509.8</v>
      </c>
      <c r="M823">
        <v>4.3944999999999999</v>
      </c>
      <c r="N823">
        <v>3.1E-2</v>
      </c>
      <c r="O823">
        <v>10</v>
      </c>
      <c r="P823">
        <v>192.53</v>
      </c>
      <c r="Q823">
        <v>48</v>
      </c>
      <c r="R823" s="54">
        <f t="shared" si="71"/>
        <v>228.25014283488287</v>
      </c>
      <c r="S823" s="54">
        <f t="shared" si="72"/>
        <v>0.44772487805979377</v>
      </c>
      <c r="T823" s="54">
        <f t="shared" si="73"/>
        <v>4.0110416666666664</v>
      </c>
      <c r="Z823">
        <v>370</v>
      </c>
      <c r="AA823">
        <v>1202</v>
      </c>
      <c r="AB823">
        <v>0.30782029950083195</v>
      </c>
    </row>
    <row r="824" spans="1:28" hidden="1" x14ac:dyDescent="0.25">
      <c r="A824" t="s">
        <v>131</v>
      </c>
      <c r="B824">
        <v>450203</v>
      </c>
      <c r="C824" t="s">
        <v>33</v>
      </c>
      <c r="D824" t="s">
        <v>349</v>
      </c>
      <c r="E824" t="s">
        <v>29</v>
      </c>
      <c r="F824" s="154">
        <v>2</v>
      </c>
      <c r="G824">
        <v>461</v>
      </c>
      <c r="H824">
        <v>467</v>
      </c>
      <c r="I824">
        <v>512</v>
      </c>
      <c r="J824">
        <v>496</v>
      </c>
      <c r="K824">
        <v>545</v>
      </c>
      <c r="L824" s="54">
        <f t="shared" si="70"/>
        <v>496.2</v>
      </c>
      <c r="M824">
        <v>4.8132000000000001</v>
      </c>
      <c r="N824">
        <v>4.19E-2</v>
      </c>
      <c r="O824">
        <v>10</v>
      </c>
      <c r="P824">
        <v>195.18</v>
      </c>
      <c r="Q824">
        <v>41</v>
      </c>
      <c r="R824" s="54">
        <f t="shared" si="71"/>
        <v>246.60313556716878</v>
      </c>
      <c r="S824" s="54">
        <f t="shared" si="72"/>
        <v>0.49698334455293991</v>
      </c>
      <c r="T824" s="54">
        <f t="shared" si="73"/>
        <v>4.760487804878049</v>
      </c>
      <c r="U824">
        <v>5.5860000000000003</v>
      </c>
      <c r="V824">
        <v>4.8308</v>
      </c>
      <c r="W824">
        <v>3.601</v>
      </c>
      <c r="X824" s="54">
        <f>U824/V824</f>
        <v>1.1563302144572327</v>
      </c>
      <c r="Y824">
        <v>64.46473326172574</v>
      </c>
      <c r="Z824">
        <v>370</v>
      </c>
      <c r="AA824">
        <v>1202</v>
      </c>
      <c r="AB824">
        <v>0.30782029950083195</v>
      </c>
    </row>
    <row r="825" spans="1:28" hidden="1" x14ac:dyDescent="0.25">
      <c r="A825" t="s">
        <v>131</v>
      </c>
      <c r="B825">
        <v>450203</v>
      </c>
      <c r="C825" t="s">
        <v>33</v>
      </c>
      <c r="D825" t="s">
        <v>336</v>
      </c>
      <c r="F825">
        <v>2</v>
      </c>
      <c r="G825">
        <v>395</v>
      </c>
      <c r="H825">
        <v>437</v>
      </c>
      <c r="I825">
        <v>421</v>
      </c>
      <c r="J825">
        <v>376</v>
      </c>
      <c r="K825">
        <v>391</v>
      </c>
      <c r="L825" s="54">
        <f t="shared" si="70"/>
        <v>404</v>
      </c>
      <c r="M825">
        <v>2.8574000000000002</v>
      </c>
      <c r="N825">
        <v>3.0099999999999998E-2</v>
      </c>
      <c r="O825">
        <v>10</v>
      </c>
      <c r="P825">
        <v>172.31</v>
      </c>
      <c r="Q825">
        <v>29</v>
      </c>
      <c r="R825" s="54">
        <f t="shared" si="71"/>
        <v>165.82902907550346</v>
      </c>
      <c r="S825" s="54">
        <f t="shared" si="72"/>
        <v>0.4104678937512462</v>
      </c>
      <c r="T825" s="54">
        <f t="shared" si="73"/>
        <v>5.9417241379310344</v>
      </c>
      <c r="U825">
        <v>3.0183</v>
      </c>
      <c r="V825">
        <v>2.5952999999999999</v>
      </c>
      <c r="W825">
        <v>1.9961</v>
      </c>
      <c r="X825" s="54">
        <f>U825/V825</f>
        <v>1.1629869379262514</v>
      </c>
      <c r="Y825">
        <v>66.133253818374584</v>
      </c>
      <c r="Z825">
        <v>370</v>
      </c>
      <c r="AA825">
        <v>1202</v>
      </c>
      <c r="AB825">
        <v>0.30782029950083195</v>
      </c>
    </row>
    <row r="826" spans="1:28" hidden="1" x14ac:dyDescent="0.25">
      <c r="A826" t="s">
        <v>131</v>
      </c>
      <c r="B826">
        <v>450203</v>
      </c>
      <c r="C826" t="s">
        <v>33</v>
      </c>
      <c r="D826" t="s">
        <v>348</v>
      </c>
      <c r="E826" t="s">
        <v>30</v>
      </c>
      <c r="F826">
        <v>3</v>
      </c>
      <c r="G826">
        <v>462</v>
      </c>
      <c r="H826">
        <v>350</v>
      </c>
      <c r="I826">
        <v>408</v>
      </c>
      <c r="J826">
        <v>398</v>
      </c>
      <c r="K826">
        <v>419</v>
      </c>
      <c r="L826" s="54">
        <f t="shared" si="70"/>
        <v>407.4</v>
      </c>
      <c r="M826">
        <v>4.2062999999999997</v>
      </c>
      <c r="N826">
        <v>2.6499999999999999E-2</v>
      </c>
      <c r="O826">
        <v>10</v>
      </c>
      <c r="P826">
        <v>223.9</v>
      </c>
      <c r="Q826">
        <v>45</v>
      </c>
      <c r="R826" s="54">
        <f t="shared" si="71"/>
        <v>187.86511835640908</v>
      </c>
      <c r="S826" s="54">
        <f t="shared" si="72"/>
        <v>0.46113185654494132</v>
      </c>
      <c r="T826" s="54">
        <f t="shared" si="73"/>
        <v>4.9755555555555553</v>
      </c>
      <c r="Z826">
        <v>370</v>
      </c>
      <c r="AA826">
        <v>1202</v>
      </c>
      <c r="AB826">
        <v>0.30782029950083195</v>
      </c>
    </row>
    <row r="827" spans="1:28" hidden="1" x14ac:dyDescent="0.25">
      <c r="A827" t="s">
        <v>131</v>
      </c>
      <c r="B827">
        <v>450203</v>
      </c>
      <c r="C827" t="s">
        <v>33</v>
      </c>
      <c r="D827" t="s">
        <v>336</v>
      </c>
      <c r="F827">
        <v>3</v>
      </c>
      <c r="G827">
        <v>527</v>
      </c>
      <c r="H827">
        <v>483</v>
      </c>
      <c r="I827">
        <v>592</v>
      </c>
      <c r="J827">
        <v>487</v>
      </c>
      <c r="K827">
        <v>485</v>
      </c>
      <c r="L827" s="54">
        <f t="shared" si="70"/>
        <v>514.79999999999995</v>
      </c>
      <c r="M827">
        <v>2.6688999999999998</v>
      </c>
      <c r="N827">
        <v>2.41E-2</v>
      </c>
      <c r="O827">
        <v>10</v>
      </c>
      <c r="P827">
        <v>108.15</v>
      </c>
      <c r="Q827">
        <v>38</v>
      </c>
      <c r="R827" s="54">
        <f t="shared" si="71"/>
        <v>246.77762367082755</v>
      </c>
      <c r="S827" s="54">
        <f t="shared" si="72"/>
        <v>0.4793660133465959</v>
      </c>
      <c r="T827" s="54">
        <f t="shared" si="73"/>
        <v>2.8460526315789476</v>
      </c>
      <c r="U827">
        <v>4.0929000000000002</v>
      </c>
      <c r="V827">
        <v>3.5459999999999998</v>
      </c>
      <c r="W827">
        <v>2.6833999999999998</v>
      </c>
      <c r="X827" s="54">
        <f>U827/V827</f>
        <v>1.1542301184433166</v>
      </c>
      <c r="Y827">
        <v>65.56231522881086</v>
      </c>
      <c r="Z827">
        <v>370</v>
      </c>
      <c r="AA827">
        <v>1202</v>
      </c>
      <c r="AB827">
        <v>0.30782029950083195</v>
      </c>
    </row>
    <row r="828" spans="1:28" hidden="1" x14ac:dyDescent="0.25">
      <c r="A828" t="s">
        <v>131</v>
      </c>
      <c r="B828">
        <v>450203</v>
      </c>
      <c r="C828" t="s">
        <v>33</v>
      </c>
      <c r="D828" t="s">
        <v>349</v>
      </c>
      <c r="E828" t="s">
        <v>29</v>
      </c>
      <c r="F828" s="154">
        <v>3</v>
      </c>
      <c r="G828">
        <v>436</v>
      </c>
      <c r="H828">
        <v>486</v>
      </c>
      <c r="I828">
        <v>435</v>
      </c>
      <c r="J828">
        <v>443</v>
      </c>
      <c r="K828">
        <v>518</v>
      </c>
      <c r="L828" s="54">
        <f t="shared" si="70"/>
        <v>463.6</v>
      </c>
      <c r="M828">
        <v>3.8220999999999998</v>
      </c>
      <c r="N828">
        <v>1.9900000000000001E-2</v>
      </c>
      <c r="O828">
        <v>10</v>
      </c>
      <c r="P828">
        <v>184.85</v>
      </c>
      <c r="Q828">
        <v>63</v>
      </c>
      <c r="R828" s="54">
        <f t="shared" si="71"/>
        <v>206.76764944549637</v>
      </c>
      <c r="S828" s="54">
        <f t="shared" si="72"/>
        <v>0.4460044207193623</v>
      </c>
      <c r="T828" s="54">
        <f t="shared" si="73"/>
        <v>2.9341269841269839</v>
      </c>
      <c r="U828">
        <v>3.9087000000000001</v>
      </c>
      <c r="V828">
        <v>3.4344000000000001</v>
      </c>
      <c r="W828">
        <v>2.5127999999999999</v>
      </c>
      <c r="X828" s="54">
        <f>U828/V828</f>
        <v>1.1381027253668763</v>
      </c>
      <c r="Y828">
        <v>64.287358968454981</v>
      </c>
      <c r="Z828">
        <v>370</v>
      </c>
      <c r="AA828">
        <v>1202</v>
      </c>
      <c r="AB828">
        <v>0.30782029950083195</v>
      </c>
    </row>
    <row r="829" spans="1:28" hidden="1" x14ac:dyDescent="0.25">
      <c r="A829" t="s">
        <v>131</v>
      </c>
      <c r="B829">
        <v>450203</v>
      </c>
      <c r="C829" t="s">
        <v>33</v>
      </c>
      <c r="D829" t="s">
        <v>336</v>
      </c>
      <c r="F829">
        <v>4</v>
      </c>
      <c r="G829">
        <v>447</v>
      </c>
      <c r="H829">
        <v>457</v>
      </c>
      <c r="I829">
        <v>437</v>
      </c>
      <c r="J829">
        <v>465</v>
      </c>
      <c r="K829">
        <v>438</v>
      </c>
      <c r="L829" s="54">
        <f t="shared" si="70"/>
        <v>448.8</v>
      </c>
      <c r="M829">
        <v>2.9647000000000001</v>
      </c>
      <c r="N829">
        <v>3.9E-2</v>
      </c>
      <c r="O829">
        <v>10</v>
      </c>
      <c r="P829">
        <v>128.43</v>
      </c>
      <c r="Q829">
        <v>34</v>
      </c>
      <c r="R829" s="54">
        <f t="shared" si="71"/>
        <v>230.84170365179475</v>
      </c>
      <c r="S829" s="54">
        <f t="shared" si="72"/>
        <v>0.51435317212966747</v>
      </c>
      <c r="T829" s="54">
        <f t="shared" si="73"/>
        <v>3.7773529411764706</v>
      </c>
      <c r="U829">
        <v>3.0644999999999998</v>
      </c>
      <c r="V829">
        <v>2.6916000000000002</v>
      </c>
      <c r="W829">
        <v>1.9567000000000001</v>
      </c>
      <c r="X829" s="54">
        <f>U829/V829</f>
        <v>1.1385421310744537</v>
      </c>
      <c r="Y829">
        <v>63.850546581824119</v>
      </c>
      <c r="Z829">
        <v>370</v>
      </c>
      <c r="AA829">
        <v>1202</v>
      </c>
      <c r="AB829">
        <v>0.30782029950083195</v>
      </c>
    </row>
    <row r="830" spans="1:28" hidden="1" x14ac:dyDescent="0.25">
      <c r="A830" t="s">
        <v>131</v>
      </c>
      <c r="B830">
        <v>450203</v>
      </c>
      <c r="C830" t="s">
        <v>33</v>
      </c>
      <c r="D830" t="s">
        <v>348</v>
      </c>
      <c r="E830" t="s">
        <v>30</v>
      </c>
      <c r="F830">
        <v>5</v>
      </c>
      <c r="G830">
        <v>470</v>
      </c>
      <c r="H830">
        <v>441</v>
      </c>
      <c r="I830">
        <v>467</v>
      </c>
      <c r="J830">
        <v>481</v>
      </c>
      <c r="K830">
        <v>497</v>
      </c>
      <c r="L830" s="54">
        <f t="shared" si="70"/>
        <v>471.2</v>
      </c>
      <c r="M830">
        <v>4.0736999999999997</v>
      </c>
      <c r="N830">
        <v>2.69E-2</v>
      </c>
      <c r="O830">
        <v>10</v>
      </c>
      <c r="P830">
        <v>189.2</v>
      </c>
      <c r="Q830">
        <v>49</v>
      </c>
      <c r="R830" s="54">
        <f t="shared" si="71"/>
        <v>215.31183932346721</v>
      </c>
      <c r="S830" s="54">
        <f t="shared" si="72"/>
        <v>0.45694363184097458</v>
      </c>
      <c r="T830" s="54">
        <f t="shared" si="73"/>
        <v>3.861224489795918</v>
      </c>
      <c r="Z830">
        <v>370</v>
      </c>
      <c r="AA830">
        <v>1202</v>
      </c>
      <c r="AB830">
        <v>0.30782029950083195</v>
      </c>
    </row>
    <row r="831" spans="1:28" hidden="1" x14ac:dyDescent="0.25">
      <c r="A831" t="s">
        <v>131</v>
      </c>
      <c r="B831">
        <v>450203</v>
      </c>
      <c r="C831" t="s">
        <v>33</v>
      </c>
      <c r="D831" t="s">
        <v>349</v>
      </c>
      <c r="E831" t="s">
        <v>29</v>
      </c>
      <c r="F831" s="154">
        <v>5</v>
      </c>
      <c r="G831">
        <v>546</v>
      </c>
      <c r="H831">
        <v>623</v>
      </c>
      <c r="I831">
        <v>468</v>
      </c>
      <c r="J831">
        <v>491</v>
      </c>
      <c r="K831">
        <v>587</v>
      </c>
      <c r="L831" s="54">
        <f t="shared" si="70"/>
        <v>543</v>
      </c>
      <c r="M831">
        <v>4.3544</v>
      </c>
      <c r="N831">
        <v>4.8599999999999997E-2</v>
      </c>
      <c r="O831">
        <v>10</v>
      </c>
      <c r="P831">
        <v>173.72</v>
      </c>
      <c r="Q831" s="54">
        <v>38</v>
      </c>
      <c r="R831" s="54">
        <f t="shared" si="71"/>
        <v>250.65622841353905</v>
      </c>
      <c r="S831" s="54">
        <f t="shared" si="72"/>
        <v>0.4616136803195931</v>
      </c>
      <c r="T831" s="54">
        <f t="shared" si="73"/>
        <v>4.5715789473684207</v>
      </c>
      <c r="U831">
        <v>6.4401999999999999</v>
      </c>
      <c r="V831">
        <v>5.6593</v>
      </c>
      <c r="W831">
        <v>4.2774000000000001</v>
      </c>
      <c r="X831" s="54">
        <f>U831/V831</f>
        <v>1.1379852631950949</v>
      </c>
      <c r="Y831">
        <v>66.417192012670412</v>
      </c>
      <c r="Z831">
        <v>370</v>
      </c>
      <c r="AA831">
        <v>1202</v>
      </c>
      <c r="AB831">
        <v>0.30782029950083195</v>
      </c>
    </row>
    <row r="832" spans="1:28" hidden="1" x14ac:dyDescent="0.25">
      <c r="A832" t="s">
        <v>131</v>
      </c>
      <c r="B832">
        <v>450203</v>
      </c>
      <c r="C832" t="s">
        <v>33</v>
      </c>
      <c r="D832" t="s">
        <v>348</v>
      </c>
      <c r="E832" t="s">
        <v>30</v>
      </c>
      <c r="F832">
        <v>6</v>
      </c>
      <c r="G832">
        <v>514</v>
      </c>
      <c r="H832">
        <v>432</v>
      </c>
      <c r="I832">
        <v>392</v>
      </c>
      <c r="J832">
        <v>455</v>
      </c>
      <c r="K832">
        <v>494</v>
      </c>
      <c r="L832" s="54">
        <f t="shared" si="70"/>
        <v>457.4</v>
      </c>
      <c r="M832">
        <v>5.0914999999999999</v>
      </c>
      <c r="N832">
        <v>6.7199999999999996E-2</v>
      </c>
      <c r="O832">
        <v>10</v>
      </c>
      <c r="P832">
        <v>218.24</v>
      </c>
      <c r="Q832" s="54">
        <v>37</v>
      </c>
      <c r="R832" s="54">
        <f t="shared" si="71"/>
        <v>233.29820381231673</v>
      </c>
      <c r="S832" s="54">
        <f t="shared" si="72"/>
        <v>0.51005291607415115</v>
      </c>
      <c r="T832" s="54">
        <f t="shared" si="73"/>
        <v>5.8983783783783785</v>
      </c>
      <c r="Z832">
        <v>370</v>
      </c>
      <c r="AA832">
        <v>1202</v>
      </c>
      <c r="AB832">
        <v>0.30782029950083195</v>
      </c>
    </row>
    <row r="833" spans="1:28" hidden="1" x14ac:dyDescent="0.25">
      <c r="A833" t="s">
        <v>131</v>
      </c>
      <c r="B833">
        <v>450203</v>
      </c>
      <c r="C833" t="s">
        <v>33</v>
      </c>
      <c r="D833" t="s">
        <v>349</v>
      </c>
      <c r="E833" t="s">
        <v>29</v>
      </c>
      <c r="F833" s="154">
        <v>6</v>
      </c>
      <c r="G833">
        <v>527</v>
      </c>
      <c r="H833">
        <v>483</v>
      </c>
      <c r="I833">
        <v>465</v>
      </c>
      <c r="J833">
        <v>452</v>
      </c>
      <c r="K833">
        <v>508</v>
      </c>
      <c r="L833" s="54">
        <f t="shared" si="70"/>
        <v>487</v>
      </c>
      <c r="M833">
        <v>6.2834000000000003</v>
      </c>
      <c r="N833">
        <v>6.7900000000000002E-2</v>
      </c>
      <c r="O833">
        <v>10</v>
      </c>
      <c r="P833">
        <v>276.01</v>
      </c>
      <c r="Q833" s="54">
        <v>39</v>
      </c>
      <c r="R833" s="54">
        <f t="shared" si="71"/>
        <v>227.65117205898338</v>
      </c>
      <c r="S833" s="54">
        <f t="shared" si="72"/>
        <v>0.46745620545992478</v>
      </c>
      <c r="T833" s="54">
        <f t="shared" si="73"/>
        <v>7.0771794871794871</v>
      </c>
      <c r="U833">
        <v>3.8984000000000001</v>
      </c>
      <c r="V833">
        <v>3.4346000000000001</v>
      </c>
      <c r="W833">
        <v>2.3654999999999999</v>
      </c>
      <c r="X833" s="54">
        <f>U833/V833</f>
        <v>1.1350375589588306</v>
      </c>
      <c r="Y833">
        <v>60.678739995895747</v>
      </c>
      <c r="Z833">
        <v>370</v>
      </c>
      <c r="AA833">
        <v>1202</v>
      </c>
      <c r="AB833">
        <v>0.30782029950083195</v>
      </c>
    </row>
    <row r="834" spans="1:28" hidden="1" x14ac:dyDescent="0.25">
      <c r="A834" t="s">
        <v>131</v>
      </c>
      <c r="B834">
        <v>450265</v>
      </c>
      <c r="C834" t="s">
        <v>33</v>
      </c>
      <c r="D834" t="s">
        <v>348</v>
      </c>
      <c r="E834" t="s">
        <v>30</v>
      </c>
      <c r="F834">
        <v>1</v>
      </c>
      <c r="G834">
        <v>585</v>
      </c>
      <c r="H834">
        <v>529</v>
      </c>
      <c r="I834">
        <v>547</v>
      </c>
      <c r="J834">
        <v>523</v>
      </c>
      <c r="K834">
        <v>611</v>
      </c>
      <c r="L834" s="54">
        <f t="shared" si="70"/>
        <v>559</v>
      </c>
      <c r="M834">
        <v>3.9428000000000001</v>
      </c>
      <c r="N834">
        <v>2.4500000000000001E-2</v>
      </c>
      <c r="O834">
        <v>10</v>
      </c>
      <c r="P834">
        <v>161.43</v>
      </c>
      <c r="Q834" s="54">
        <v>46</v>
      </c>
      <c r="R834" s="54">
        <f t="shared" si="71"/>
        <v>244.2420863532181</v>
      </c>
      <c r="S834" s="54">
        <f t="shared" si="72"/>
        <v>0.43692680921863702</v>
      </c>
      <c r="T834" s="54">
        <f t="shared" si="73"/>
        <v>3.5093478260869566</v>
      </c>
      <c r="Z834">
        <v>370</v>
      </c>
      <c r="AA834">
        <v>1167</v>
      </c>
      <c r="AB834">
        <v>0.31705227077977721</v>
      </c>
    </row>
    <row r="835" spans="1:28" hidden="1" x14ac:dyDescent="0.25">
      <c r="A835" t="s">
        <v>131</v>
      </c>
      <c r="B835">
        <v>450265</v>
      </c>
      <c r="C835" t="s">
        <v>33</v>
      </c>
      <c r="D835" t="s">
        <v>349</v>
      </c>
      <c r="E835" t="s">
        <v>29</v>
      </c>
      <c r="F835" s="154">
        <v>1</v>
      </c>
      <c r="G835">
        <v>559</v>
      </c>
      <c r="H835">
        <v>596</v>
      </c>
      <c r="I835">
        <v>524</v>
      </c>
      <c r="J835">
        <v>584</v>
      </c>
      <c r="K835">
        <v>531</v>
      </c>
      <c r="L835" s="54">
        <f t="shared" si="70"/>
        <v>558.79999999999995</v>
      </c>
      <c r="M835">
        <v>4.9890999999999996</v>
      </c>
      <c r="N835">
        <v>3.7499999999999999E-2</v>
      </c>
      <c r="O835">
        <v>10</v>
      </c>
      <c r="P835">
        <v>196.59</v>
      </c>
      <c r="Q835">
        <v>32</v>
      </c>
      <c r="R835" s="54">
        <f t="shared" si="71"/>
        <v>253.78198280685689</v>
      </c>
      <c r="S835" s="54">
        <f t="shared" si="72"/>
        <v>0.45415530208814764</v>
      </c>
      <c r="T835" s="54">
        <f t="shared" si="73"/>
        <v>6.1434375000000001</v>
      </c>
      <c r="U835">
        <v>7.6139999999999999</v>
      </c>
      <c r="V835">
        <v>6.8202999999999996</v>
      </c>
      <c r="W835">
        <v>4.9336000000000002</v>
      </c>
      <c r="X835" s="54">
        <f>U835/V835</f>
        <v>1.1163731800653931</v>
      </c>
      <c r="Y835">
        <v>64.796427633307076</v>
      </c>
      <c r="Z835">
        <v>370</v>
      </c>
      <c r="AA835">
        <v>1167</v>
      </c>
      <c r="AB835">
        <v>0.31705227077977721</v>
      </c>
    </row>
    <row r="836" spans="1:28" hidden="1" x14ac:dyDescent="0.25">
      <c r="A836" t="s">
        <v>131</v>
      </c>
      <c r="B836">
        <v>450265</v>
      </c>
      <c r="C836" t="s">
        <v>33</v>
      </c>
      <c r="D836" t="s">
        <v>336</v>
      </c>
      <c r="F836">
        <v>1</v>
      </c>
      <c r="G836">
        <v>507</v>
      </c>
      <c r="H836">
        <v>482</v>
      </c>
      <c r="I836">
        <v>457</v>
      </c>
      <c r="J836">
        <v>455</v>
      </c>
      <c r="K836">
        <v>449</v>
      </c>
      <c r="L836" s="54">
        <f t="shared" si="70"/>
        <v>470</v>
      </c>
      <c r="M836">
        <v>2.4195000000000002</v>
      </c>
      <c r="N836">
        <v>2.1700000000000001E-2</v>
      </c>
      <c r="O836">
        <v>10</v>
      </c>
      <c r="P836">
        <v>117.18</v>
      </c>
      <c r="Q836">
        <v>37</v>
      </c>
      <c r="R836" s="54">
        <f t="shared" si="71"/>
        <v>206.47721454173066</v>
      </c>
      <c r="S836" s="54">
        <f t="shared" si="72"/>
        <v>0.43931322242921417</v>
      </c>
      <c r="T836" s="54">
        <f t="shared" si="73"/>
        <v>3.1670270270270273</v>
      </c>
      <c r="U836">
        <v>2.3062</v>
      </c>
      <c r="V836">
        <v>1.9458</v>
      </c>
      <c r="W836">
        <v>1.4570000000000001</v>
      </c>
      <c r="X836" s="54">
        <f>U836/V836</f>
        <v>1.1852194470140816</v>
      </c>
      <c r="Y836">
        <v>63.177521463879984</v>
      </c>
      <c r="Z836">
        <v>370</v>
      </c>
      <c r="AA836">
        <v>1167</v>
      </c>
      <c r="AB836">
        <v>0.31705227077977721</v>
      </c>
    </row>
    <row r="837" spans="1:28" hidden="1" x14ac:dyDescent="0.25">
      <c r="A837" t="s">
        <v>131</v>
      </c>
      <c r="B837">
        <v>450265</v>
      </c>
      <c r="C837" t="s">
        <v>33</v>
      </c>
      <c r="D837" t="s">
        <v>348</v>
      </c>
      <c r="E837" t="s">
        <v>30</v>
      </c>
      <c r="F837">
        <v>2</v>
      </c>
      <c r="G837">
        <v>419</v>
      </c>
      <c r="H837">
        <v>409</v>
      </c>
      <c r="I837">
        <v>397</v>
      </c>
      <c r="J837">
        <v>404</v>
      </c>
      <c r="K837">
        <v>441</v>
      </c>
      <c r="L837" s="54">
        <f t="shared" si="70"/>
        <v>414</v>
      </c>
      <c r="M837">
        <v>3.1875</v>
      </c>
      <c r="N837">
        <v>3.7600000000000001E-2</v>
      </c>
      <c r="O837">
        <v>10</v>
      </c>
      <c r="P837">
        <v>164.26</v>
      </c>
      <c r="Q837">
        <v>39</v>
      </c>
      <c r="R837" s="54">
        <f t="shared" si="71"/>
        <v>194.05211250456594</v>
      </c>
      <c r="S837" s="54">
        <f t="shared" si="72"/>
        <v>0.46872490943131867</v>
      </c>
      <c r="T837" s="54">
        <f t="shared" si="73"/>
        <v>4.2117948717948712</v>
      </c>
      <c r="Z837">
        <v>370</v>
      </c>
      <c r="AA837">
        <v>1167</v>
      </c>
      <c r="AB837">
        <v>0.31705227077977721</v>
      </c>
    </row>
    <row r="838" spans="1:28" hidden="1" x14ac:dyDescent="0.25">
      <c r="A838" t="s">
        <v>131</v>
      </c>
      <c r="B838">
        <v>450265</v>
      </c>
      <c r="C838" t="s">
        <v>33</v>
      </c>
      <c r="D838" t="s">
        <v>349</v>
      </c>
      <c r="E838" t="s">
        <v>29</v>
      </c>
      <c r="F838" s="154">
        <v>2</v>
      </c>
      <c r="G838">
        <v>400</v>
      </c>
      <c r="H838">
        <v>372</v>
      </c>
      <c r="I838">
        <v>401</v>
      </c>
      <c r="J838">
        <v>419</v>
      </c>
      <c r="K838">
        <v>398</v>
      </c>
      <c r="L838" s="54">
        <f t="shared" si="70"/>
        <v>398</v>
      </c>
      <c r="M838">
        <v>4.5374999999999996</v>
      </c>
      <c r="N838">
        <v>5.1799999999999999E-2</v>
      </c>
      <c r="O838">
        <v>10</v>
      </c>
      <c r="P838">
        <v>220.87</v>
      </c>
      <c r="Q838">
        <v>39</v>
      </c>
      <c r="R838" s="54">
        <f t="shared" si="71"/>
        <v>205.43758772128402</v>
      </c>
      <c r="S838" s="54">
        <f t="shared" si="72"/>
        <v>0.51617484352081411</v>
      </c>
      <c r="T838" s="54">
        <f t="shared" si="73"/>
        <v>5.6633333333333331</v>
      </c>
      <c r="U838">
        <v>4.1063999999999998</v>
      </c>
      <c r="V838">
        <v>3.5013000000000001</v>
      </c>
      <c r="W838">
        <v>2.8308</v>
      </c>
      <c r="X838" s="54">
        <f>U838/V838</f>
        <v>1.172821523434153</v>
      </c>
      <c r="Y838">
        <v>68.936294564582127</v>
      </c>
      <c r="Z838">
        <v>370</v>
      </c>
      <c r="AA838">
        <v>1167</v>
      </c>
      <c r="AB838">
        <v>0.31705227077977721</v>
      </c>
    </row>
    <row r="839" spans="1:28" hidden="1" x14ac:dyDescent="0.25">
      <c r="A839" t="s">
        <v>131</v>
      </c>
      <c r="B839">
        <v>450265</v>
      </c>
      <c r="C839" s="54" t="s">
        <v>33</v>
      </c>
      <c r="D839" t="s">
        <v>336</v>
      </c>
      <c r="F839">
        <v>2</v>
      </c>
      <c r="G839">
        <v>488</v>
      </c>
      <c r="H839">
        <v>458</v>
      </c>
      <c r="I839">
        <v>451</v>
      </c>
      <c r="J839">
        <v>422</v>
      </c>
      <c r="K839">
        <v>443</v>
      </c>
      <c r="L839" s="54">
        <f t="shared" si="70"/>
        <v>452.4</v>
      </c>
      <c r="M839">
        <v>3.4207999999999998</v>
      </c>
      <c r="N839">
        <v>1.9599999999999999E-2</v>
      </c>
      <c r="O839">
        <v>10</v>
      </c>
      <c r="P839">
        <v>168.6</v>
      </c>
      <c r="Q839">
        <v>34</v>
      </c>
      <c r="R839" s="54">
        <f t="shared" si="71"/>
        <v>202.8944246737841</v>
      </c>
      <c r="S839" s="54">
        <f t="shared" si="72"/>
        <v>0.44848458150703829</v>
      </c>
      <c r="T839" s="54">
        <f t="shared" si="73"/>
        <v>4.9588235294117649</v>
      </c>
      <c r="U839">
        <v>1.6177999999999999</v>
      </c>
      <c r="V839">
        <v>1.3997999999999999</v>
      </c>
      <c r="W839">
        <v>1.0170999999999999</v>
      </c>
      <c r="X839" s="54">
        <f>U839/V839</f>
        <v>1.1557365337905414</v>
      </c>
      <c r="Y839">
        <v>62.869328718012106</v>
      </c>
      <c r="Z839">
        <v>370</v>
      </c>
      <c r="AA839">
        <v>1167</v>
      </c>
      <c r="AB839">
        <v>0.31705227077977721</v>
      </c>
    </row>
    <row r="840" spans="1:28" hidden="1" x14ac:dyDescent="0.25">
      <c r="A840" t="s">
        <v>131</v>
      </c>
      <c r="B840">
        <v>450265</v>
      </c>
      <c r="C840" s="54" t="s">
        <v>33</v>
      </c>
      <c r="D840" t="s">
        <v>348</v>
      </c>
      <c r="E840" t="s">
        <v>30</v>
      </c>
      <c r="F840">
        <v>3</v>
      </c>
      <c r="G840">
        <v>433</v>
      </c>
      <c r="H840">
        <v>468</v>
      </c>
      <c r="I840">
        <v>478</v>
      </c>
      <c r="J840">
        <v>568</v>
      </c>
      <c r="K840">
        <v>466</v>
      </c>
      <c r="L840" s="54">
        <f t="shared" si="70"/>
        <v>482.6</v>
      </c>
      <c r="M840">
        <v>4.6627999999999998</v>
      </c>
      <c r="N840">
        <v>3.5499999999999997E-2</v>
      </c>
      <c r="O840">
        <v>10</v>
      </c>
      <c r="P840">
        <v>240.34</v>
      </c>
      <c r="Q840">
        <v>40</v>
      </c>
      <c r="R840" s="54">
        <f t="shared" si="71"/>
        <v>194.00848797536821</v>
      </c>
      <c r="S840" s="54">
        <f t="shared" si="72"/>
        <v>0.40200681304469166</v>
      </c>
      <c r="T840" s="54">
        <f t="shared" si="73"/>
        <v>6.0084999999999997</v>
      </c>
      <c r="Z840">
        <v>370</v>
      </c>
      <c r="AA840">
        <v>1167</v>
      </c>
      <c r="AB840">
        <v>0.31705227077977721</v>
      </c>
    </row>
    <row r="841" spans="1:28" hidden="1" x14ac:dyDescent="0.25">
      <c r="A841" t="s">
        <v>131</v>
      </c>
      <c r="B841">
        <v>450265</v>
      </c>
      <c r="C841" s="54" t="s">
        <v>33</v>
      </c>
      <c r="D841" t="s">
        <v>336</v>
      </c>
      <c r="F841">
        <v>3</v>
      </c>
      <c r="G841">
        <v>369</v>
      </c>
      <c r="H841">
        <v>434</v>
      </c>
      <c r="I841">
        <v>422</v>
      </c>
      <c r="J841">
        <v>399</v>
      </c>
      <c r="K841">
        <v>428</v>
      </c>
      <c r="L841" s="54">
        <f t="shared" si="70"/>
        <v>410.4</v>
      </c>
      <c r="M841">
        <v>2.2896000000000001</v>
      </c>
      <c r="N841">
        <v>1.8499999999999999E-2</v>
      </c>
      <c r="O841">
        <v>10</v>
      </c>
      <c r="P841">
        <v>124.37</v>
      </c>
      <c r="Q841">
        <v>41</v>
      </c>
      <c r="R841" s="54">
        <f t="shared" si="71"/>
        <v>184.0958430489668</v>
      </c>
      <c r="S841" s="54">
        <f t="shared" si="72"/>
        <v>0.44857661561639084</v>
      </c>
      <c r="T841" s="54">
        <f t="shared" si="73"/>
        <v>3.0334146341463417</v>
      </c>
      <c r="U841">
        <v>3.0851000000000002</v>
      </c>
      <c r="V841">
        <v>2.6021999999999998</v>
      </c>
      <c r="W841">
        <v>2.0510000000000002</v>
      </c>
      <c r="X841" s="54">
        <f>U841/V841</f>
        <v>1.1855737452924451</v>
      </c>
      <c r="Y841">
        <v>66.480827201711463</v>
      </c>
      <c r="Z841">
        <v>370</v>
      </c>
      <c r="AA841">
        <v>1167</v>
      </c>
      <c r="AB841">
        <v>0.31705227077977721</v>
      </c>
    </row>
    <row r="842" spans="1:28" hidden="1" x14ac:dyDescent="0.25">
      <c r="A842" t="s">
        <v>131</v>
      </c>
      <c r="B842">
        <v>450265</v>
      </c>
      <c r="C842" s="54" t="s">
        <v>33</v>
      </c>
      <c r="D842" t="s">
        <v>349</v>
      </c>
      <c r="E842" t="s">
        <v>29</v>
      </c>
      <c r="F842" s="154">
        <v>3</v>
      </c>
      <c r="G842">
        <v>429</v>
      </c>
      <c r="H842">
        <v>460</v>
      </c>
      <c r="I842">
        <v>458</v>
      </c>
      <c r="J842">
        <v>466</v>
      </c>
      <c r="K842">
        <v>461</v>
      </c>
      <c r="L842" s="54">
        <f t="shared" si="70"/>
        <v>454.8</v>
      </c>
      <c r="M842">
        <v>4.6700999999999997</v>
      </c>
      <c r="N842">
        <v>2.86E-2</v>
      </c>
      <c r="O842">
        <v>10</v>
      </c>
      <c r="P842">
        <v>233.76</v>
      </c>
      <c r="Q842">
        <v>46</v>
      </c>
      <c r="R842" s="54">
        <f t="shared" si="71"/>
        <v>199.78182751540041</v>
      </c>
      <c r="S842" s="54">
        <f t="shared" si="72"/>
        <v>0.43927402707871682</v>
      </c>
      <c r="T842" s="54">
        <f t="shared" si="73"/>
        <v>5.0817391304347828</v>
      </c>
      <c r="U842">
        <v>4.7845000000000004</v>
      </c>
      <c r="V842">
        <v>4.5087000000000002</v>
      </c>
      <c r="W842">
        <v>3.1073</v>
      </c>
      <c r="X842" s="54">
        <f>U842/V842</f>
        <v>1.0611706256792424</v>
      </c>
      <c r="Y842">
        <v>64.945135332845638</v>
      </c>
      <c r="Z842">
        <v>370</v>
      </c>
      <c r="AA842">
        <v>1167</v>
      </c>
      <c r="AB842">
        <v>0.31705227077977721</v>
      </c>
    </row>
    <row r="843" spans="1:28" hidden="1" x14ac:dyDescent="0.25">
      <c r="A843" t="s">
        <v>131</v>
      </c>
      <c r="B843">
        <v>450265</v>
      </c>
      <c r="C843" t="s">
        <v>33</v>
      </c>
      <c r="D843" t="s">
        <v>336</v>
      </c>
      <c r="F843">
        <v>4</v>
      </c>
      <c r="G843">
        <v>365</v>
      </c>
      <c r="H843">
        <v>421</v>
      </c>
      <c r="I843">
        <v>395</v>
      </c>
      <c r="J843">
        <v>335</v>
      </c>
      <c r="K843">
        <v>345</v>
      </c>
      <c r="L843" s="54">
        <f t="shared" si="70"/>
        <v>372.2</v>
      </c>
      <c r="M843">
        <v>3.2873999999999999</v>
      </c>
      <c r="N843">
        <v>3.8899999999999997E-2</v>
      </c>
      <c r="O843">
        <v>10</v>
      </c>
      <c r="P843">
        <v>182.23</v>
      </c>
      <c r="Q843">
        <v>39</v>
      </c>
      <c r="R843" s="54">
        <f t="shared" si="71"/>
        <v>180.39839762936947</v>
      </c>
      <c r="S843" s="54">
        <f t="shared" si="72"/>
        <v>0.48468134774145477</v>
      </c>
      <c r="T843" s="54">
        <f t="shared" si="73"/>
        <v>4.6725641025641025</v>
      </c>
      <c r="U843">
        <v>1.9478</v>
      </c>
      <c r="V843">
        <v>1.6616</v>
      </c>
      <c r="W843">
        <v>1.2685999999999999</v>
      </c>
      <c r="X843" s="54">
        <f>U843/V843</f>
        <v>1.1722436206066442</v>
      </c>
      <c r="Y843">
        <v>65.12989013245712</v>
      </c>
      <c r="Z843">
        <v>370</v>
      </c>
      <c r="AA843">
        <v>1167</v>
      </c>
      <c r="AB843">
        <v>0.31705227077977721</v>
      </c>
    </row>
    <row r="844" spans="1:28" hidden="1" x14ac:dyDescent="0.25">
      <c r="A844" t="s">
        <v>131</v>
      </c>
      <c r="B844">
        <v>450265</v>
      </c>
      <c r="C844" t="s">
        <v>33</v>
      </c>
      <c r="D844" t="s">
        <v>348</v>
      </c>
      <c r="E844" t="s">
        <v>30</v>
      </c>
      <c r="F844">
        <v>5</v>
      </c>
      <c r="G844">
        <v>499</v>
      </c>
      <c r="H844">
        <v>506</v>
      </c>
      <c r="I844">
        <v>520</v>
      </c>
      <c r="J844">
        <v>507</v>
      </c>
      <c r="K844">
        <v>499</v>
      </c>
      <c r="L844" s="54">
        <f t="shared" si="70"/>
        <v>506.2</v>
      </c>
      <c r="M844">
        <v>2.9836</v>
      </c>
      <c r="N844">
        <v>2.41E-2</v>
      </c>
      <c r="O844">
        <v>10</v>
      </c>
      <c r="P844">
        <v>140.49</v>
      </c>
      <c r="Q844">
        <v>41</v>
      </c>
      <c r="R844" s="54">
        <f t="shared" si="71"/>
        <v>212.37098725887964</v>
      </c>
      <c r="S844" s="54">
        <f t="shared" si="72"/>
        <v>0.41953968245531342</v>
      </c>
      <c r="T844" s="54">
        <f t="shared" si="73"/>
        <v>3.4265853658536587</v>
      </c>
      <c r="Z844">
        <v>370</v>
      </c>
      <c r="AA844">
        <v>1167</v>
      </c>
      <c r="AB844">
        <v>0.31705227077977721</v>
      </c>
    </row>
    <row r="845" spans="1:28" hidden="1" x14ac:dyDescent="0.25">
      <c r="A845" t="s">
        <v>131</v>
      </c>
      <c r="B845">
        <v>450265</v>
      </c>
      <c r="C845" t="s">
        <v>33</v>
      </c>
      <c r="D845" t="s">
        <v>349</v>
      </c>
      <c r="E845" t="s">
        <v>29</v>
      </c>
      <c r="F845" s="154">
        <v>5</v>
      </c>
      <c r="G845">
        <v>510</v>
      </c>
      <c r="H845">
        <v>449</v>
      </c>
      <c r="I845">
        <v>513</v>
      </c>
      <c r="J845">
        <v>399</v>
      </c>
      <c r="K845">
        <v>410</v>
      </c>
      <c r="L845" s="54">
        <f t="shared" si="70"/>
        <v>456.2</v>
      </c>
      <c r="M845">
        <v>2.8130999999999999</v>
      </c>
      <c r="N845">
        <v>2.7900000000000001E-2</v>
      </c>
      <c r="O845">
        <v>10</v>
      </c>
      <c r="P845">
        <v>142.97999999999999</v>
      </c>
      <c r="Q845">
        <v>40</v>
      </c>
      <c r="R845" s="54">
        <f t="shared" si="71"/>
        <v>196.74779689467061</v>
      </c>
      <c r="S845" s="54">
        <f t="shared" si="72"/>
        <v>0.43127531103610395</v>
      </c>
      <c r="T845" s="54">
        <f t="shared" si="73"/>
        <v>3.5744999999999996</v>
      </c>
      <c r="U845">
        <v>11.1295</v>
      </c>
      <c r="V845">
        <v>9.36</v>
      </c>
      <c r="W845" s="54">
        <v>7.5282999999999998</v>
      </c>
      <c r="X845" s="54">
        <f>U845/V845</f>
        <v>1.1890491452991454</v>
      </c>
      <c r="Y845" s="54">
        <v>67.642751246686728</v>
      </c>
      <c r="Z845">
        <v>370</v>
      </c>
      <c r="AA845">
        <v>1167</v>
      </c>
      <c r="AB845">
        <v>0.31705227077977721</v>
      </c>
    </row>
    <row r="846" spans="1:28" hidden="1" x14ac:dyDescent="0.25">
      <c r="A846" t="s">
        <v>131</v>
      </c>
      <c r="B846">
        <v>450265</v>
      </c>
      <c r="C846" t="s">
        <v>33</v>
      </c>
      <c r="D846" t="s">
        <v>348</v>
      </c>
      <c r="E846" t="s">
        <v>30</v>
      </c>
      <c r="F846">
        <v>7</v>
      </c>
      <c r="G846">
        <v>416</v>
      </c>
      <c r="H846">
        <v>458</v>
      </c>
      <c r="I846">
        <v>396</v>
      </c>
      <c r="J846">
        <v>399</v>
      </c>
      <c r="K846">
        <v>408</v>
      </c>
      <c r="L846" s="54">
        <f t="shared" si="70"/>
        <v>415.4</v>
      </c>
      <c r="M846">
        <v>2.9276</v>
      </c>
      <c r="N846">
        <v>3.3000000000000002E-2</v>
      </c>
      <c r="O846">
        <v>10</v>
      </c>
      <c r="P846">
        <v>130.37</v>
      </c>
      <c r="Q846">
        <v>29</v>
      </c>
      <c r="R846" s="54">
        <f t="shared" si="71"/>
        <v>224.56086522973075</v>
      </c>
      <c r="S846" s="54">
        <f t="shared" si="72"/>
        <v>0.54058946853570233</v>
      </c>
      <c r="T846" s="54">
        <f t="shared" si="73"/>
        <v>4.4955172413793107</v>
      </c>
      <c r="Z846">
        <v>370</v>
      </c>
      <c r="AA846">
        <v>1167</v>
      </c>
      <c r="AB846">
        <v>0.31705227077977721</v>
      </c>
    </row>
    <row r="847" spans="1:28" hidden="1" x14ac:dyDescent="0.25">
      <c r="A847" t="s">
        <v>131</v>
      </c>
      <c r="B847">
        <v>450265</v>
      </c>
      <c r="C847" t="s">
        <v>33</v>
      </c>
      <c r="D847" t="s">
        <v>349</v>
      </c>
      <c r="E847" t="s">
        <v>29</v>
      </c>
      <c r="F847" s="154">
        <v>7</v>
      </c>
      <c r="G847">
        <v>481</v>
      </c>
      <c r="H847">
        <v>427</v>
      </c>
      <c r="I847">
        <v>371</v>
      </c>
      <c r="J847">
        <v>412</v>
      </c>
      <c r="K847">
        <v>363</v>
      </c>
      <c r="L847" s="54">
        <f t="shared" si="70"/>
        <v>410.8</v>
      </c>
      <c r="M847">
        <v>2.6320000000000001</v>
      </c>
      <c r="N847">
        <v>3.2300000000000002E-2</v>
      </c>
      <c r="O847">
        <v>10</v>
      </c>
      <c r="P847">
        <v>109.21</v>
      </c>
      <c r="Q847">
        <v>27</v>
      </c>
      <c r="R847" s="54">
        <f t="shared" si="71"/>
        <v>241.00357110154749</v>
      </c>
      <c r="S847" s="54">
        <f t="shared" si="72"/>
        <v>0.58666886830951193</v>
      </c>
      <c r="T847" s="54">
        <f t="shared" si="73"/>
        <v>4.0448148148148144</v>
      </c>
      <c r="U847">
        <v>4.7171000000000003</v>
      </c>
      <c r="V847">
        <v>4.1597999999999997</v>
      </c>
      <c r="W847">
        <v>3.0924</v>
      </c>
      <c r="X847" s="54">
        <f>U847/V847</f>
        <v>1.1339727871532286</v>
      </c>
      <c r="Y847">
        <v>65.55722795785546</v>
      </c>
      <c r="Z847">
        <v>370</v>
      </c>
      <c r="AA847">
        <v>1167</v>
      </c>
      <c r="AB847">
        <v>0.31705227077977721</v>
      </c>
    </row>
    <row r="848" spans="1:28" hidden="1" x14ac:dyDescent="0.25">
      <c r="A848" t="s">
        <v>131</v>
      </c>
      <c r="B848">
        <v>451383</v>
      </c>
      <c r="C848" t="s">
        <v>33</v>
      </c>
      <c r="D848" t="s">
        <v>348</v>
      </c>
      <c r="E848" t="s">
        <v>30</v>
      </c>
      <c r="F848">
        <v>1</v>
      </c>
      <c r="G848">
        <v>466</v>
      </c>
      <c r="H848">
        <v>431</v>
      </c>
      <c r="I848">
        <v>398</v>
      </c>
      <c r="J848">
        <v>491</v>
      </c>
      <c r="K848">
        <v>398</v>
      </c>
      <c r="L848" s="54">
        <f t="shared" si="70"/>
        <v>436.8</v>
      </c>
      <c r="M848">
        <v>3.7101000000000002</v>
      </c>
      <c r="N848">
        <v>3.6299999999999999E-2</v>
      </c>
      <c r="O848">
        <v>10</v>
      </c>
      <c r="P848">
        <v>166.3</v>
      </c>
      <c r="Q848">
        <v>41</v>
      </c>
      <c r="R848" s="54">
        <f t="shared" si="71"/>
        <v>223.09681298857484</v>
      </c>
      <c r="S848" s="54">
        <f t="shared" si="72"/>
        <v>0.51075277698849553</v>
      </c>
      <c r="T848" s="54">
        <f t="shared" si="73"/>
        <v>4.0560975609756103</v>
      </c>
      <c r="Z848">
        <v>413</v>
      </c>
      <c r="AA848">
        <v>1197</v>
      </c>
      <c r="AB848">
        <v>0.34502923976608185</v>
      </c>
    </row>
    <row r="849" spans="1:28" hidden="1" x14ac:dyDescent="0.25">
      <c r="A849" t="s">
        <v>131</v>
      </c>
      <c r="B849">
        <v>451383</v>
      </c>
      <c r="C849" t="s">
        <v>33</v>
      </c>
      <c r="D849" t="s">
        <v>349</v>
      </c>
      <c r="E849" t="s">
        <v>29</v>
      </c>
      <c r="F849" s="154">
        <v>1</v>
      </c>
      <c r="G849">
        <v>446</v>
      </c>
      <c r="H849">
        <v>469</v>
      </c>
      <c r="I849">
        <v>420</v>
      </c>
      <c r="J849">
        <v>450</v>
      </c>
      <c r="K849">
        <v>435</v>
      </c>
      <c r="L849" s="54">
        <f t="shared" si="70"/>
        <v>444</v>
      </c>
      <c r="M849">
        <v>3.7967</v>
      </c>
      <c r="N849">
        <v>3.6400000000000002E-2</v>
      </c>
      <c r="O849">
        <v>10</v>
      </c>
      <c r="P849">
        <v>166.62</v>
      </c>
      <c r="Q849">
        <v>45</v>
      </c>
      <c r="R849" s="54">
        <f t="shared" si="71"/>
        <v>227.86580242467892</v>
      </c>
      <c r="S849" s="54">
        <f t="shared" si="72"/>
        <v>0.51321126672224981</v>
      </c>
      <c r="T849" s="54">
        <f t="shared" si="73"/>
        <v>3.7026666666666666</v>
      </c>
      <c r="U849">
        <v>3.2770000000000001</v>
      </c>
      <c r="V849">
        <v>2.8479999999999999</v>
      </c>
      <c r="W849">
        <v>2.0386000000000002</v>
      </c>
      <c r="X849" s="54">
        <f>U849/V849</f>
        <v>1.1506320224719102</v>
      </c>
      <c r="Y849">
        <v>62.209337808971618</v>
      </c>
      <c r="Z849">
        <v>413</v>
      </c>
      <c r="AA849">
        <v>1197</v>
      </c>
      <c r="AB849">
        <v>0.34502923976608185</v>
      </c>
    </row>
    <row r="850" spans="1:28" hidden="1" x14ac:dyDescent="0.25">
      <c r="A850" t="s">
        <v>131</v>
      </c>
      <c r="B850">
        <v>451383</v>
      </c>
      <c r="C850" t="s">
        <v>33</v>
      </c>
      <c r="D850" t="s">
        <v>336</v>
      </c>
      <c r="F850">
        <v>1</v>
      </c>
      <c r="G850">
        <v>404</v>
      </c>
      <c r="H850">
        <v>413</v>
      </c>
      <c r="I850">
        <v>391</v>
      </c>
      <c r="J850">
        <v>405</v>
      </c>
      <c r="K850">
        <v>385</v>
      </c>
      <c r="L850" s="54">
        <f t="shared" si="70"/>
        <v>399.6</v>
      </c>
      <c r="M850">
        <v>2.4087000000000001</v>
      </c>
      <c r="N850">
        <v>1.54E-2</v>
      </c>
      <c r="O850">
        <v>10</v>
      </c>
      <c r="P850">
        <v>124.57</v>
      </c>
      <c r="Q850">
        <v>32</v>
      </c>
      <c r="R850" s="54">
        <f t="shared" si="71"/>
        <v>193.36116239865137</v>
      </c>
      <c r="S850" s="54">
        <f t="shared" si="72"/>
        <v>0.48388679278941782</v>
      </c>
      <c r="T850" s="54">
        <f t="shared" si="73"/>
        <v>3.8928124999999998</v>
      </c>
      <c r="U850">
        <v>1.0834999999999999</v>
      </c>
      <c r="V850">
        <v>0.872</v>
      </c>
      <c r="W850">
        <v>0.6704</v>
      </c>
      <c r="X850" s="54">
        <f>U850/V850</f>
        <v>1.2425458715596329</v>
      </c>
      <c r="Y850">
        <v>61.873557914167051</v>
      </c>
      <c r="Z850">
        <v>413</v>
      </c>
      <c r="AA850">
        <v>1197</v>
      </c>
      <c r="AB850">
        <v>0.34502923976608185</v>
      </c>
    </row>
    <row r="851" spans="1:28" hidden="1" x14ac:dyDescent="0.25">
      <c r="A851" t="s">
        <v>131</v>
      </c>
      <c r="B851">
        <v>451383</v>
      </c>
      <c r="C851" t="s">
        <v>33</v>
      </c>
      <c r="D851" t="s">
        <v>348</v>
      </c>
      <c r="E851" t="s">
        <v>30</v>
      </c>
      <c r="F851">
        <v>2</v>
      </c>
      <c r="G851">
        <v>411</v>
      </c>
      <c r="H851">
        <v>416</v>
      </c>
      <c r="I851">
        <v>428</v>
      </c>
      <c r="J851">
        <v>387</v>
      </c>
      <c r="K851">
        <v>401</v>
      </c>
      <c r="L851" s="54">
        <f t="shared" si="70"/>
        <v>408.6</v>
      </c>
      <c r="M851">
        <v>2.8999000000000001</v>
      </c>
      <c r="N851">
        <v>1.55E-2</v>
      </c>
      <c r="O851">
        <v>10</v>
      </c>
      <c r="P851">
        <v>139.27000000000001</v>
      </c>
      <c r="Q851">
        <v>39</v>
      </c>
      <c r="R851" s="54">
        <f t="shared" si="71"/>
        <v>208.2214403676312</v>
      </c>
      <c r="S851" s="54">
        <f t="shared" si="72"/>
        <v>0.50959725983267545</v>
      </c>
      <c r="T851" s="54">
        <f t="shared" si="73"/>
        <v>3.5710256410256411</v>
      </c>
      <c r="Z851">
        <v>413</v>
      </c>
      <c r="AA851">
        <v>1197</v>
      </c>
      <c r="AB851">
        <v>0.34502923976608185</v>
      </c>
    </row>
    <row r="852" spans="1:28" hidden="1" x14ac:dyDescent="0.25">
      <c r="A852" t="s">
        <v>131</v>
      </c>
      <c r="B852">
        <v>451383</v>
      </c>
      <c r="C852" t="s">
        <v>33</v>
      </c>
      <c r="D852" t="s">
        <v>349</v>
      </c>
      <c r="E852" t="s">
        <v>29</v>
      </c>
      <c r="F852" s="154">
        <v>2</v>
      </c>
      <c r="G852">
        <v>470</v>
      </c>
      <c r="H852">
        <v>356</v>
      </c>
      <c r="I852">
        <v>403</v>
      </c>
      <c r="J852">
        <v>355</v>
      </c>
      <c r="K852">
        <v>431</v>
      </c>
      <c r="L852" s="54">
        <f t="shared" si="70"/>
        <v>403</v>
      </c>
      <c r="M852">
        <v>2.7473000000000001</v>
      </c>
      <c r="N852">
        <v>1.8599999999999998E-2</v>
      </c>
      <c r="O852">
        <v>10</v>
      </c>
      <c r="P852">
        <v>124.76</v>
      </c>
      <c r="Q852">
        <v>43</v>
      </c>
      <c r="R852" s="54">
        <f t="shared" si="71"/>
        <v>220.20679705033663</v>
      </c>
      <c r="S852" s="54">
        <f t="shared" si="72"/>
        <v>0.54641885124153011</v>
      </c>
      <c r="T852" s="54">
        <f t="shared" si="73"/>
        <v>2.9013953488372093</v>
      </c>
      <c r="U852">
        <v>5.7695999999999996</v>
      </c>
      <c r="V852">
        <v>4.9482999999999997</v>
      </c>
      <c r="W852">
        <v>3.3573</v>
      </c>
      <c r="X852" s="54">
        <f>U852/V852</f>
        <v>1.1659761938443505</v>
      </c>
      <c r="Y852">
        <v>58.189475873544097</v>
      </c>
      <c r="Z852">
        <v>413</v>
      </c>
      <c r="AA852">
        <v>1197</v>
      </c>
      <c r="AB852">
        <v>0.34502923976608185</v>
      </c>
    </row>
    <row r="853" spans="1:28" hidden="1" x14ac:dyDescent="0.25">
      <c r="A853" t="s">
        <v>131</v>
      </c>
      <c r="B853">
        <v>451383</v>
      </c>
      <c r="C853" t="s">
        <v>33</v>
      </c>
      <c r="D853" t="s">
        <v>336</v>
      </c>
      <c r="F853">
        <v>2</v>
      </c>
      <c r="G853">
        <v>377</v>
      </c>
      <c r="H853">
        <v>372</v>
      </c>
      <c r="I853">
        <v>358</v>
      </c>
      <c r="J853">
        <v>333</v>
      </c>
      <c r="K853">
        <v>401</v>
      </c>
      <c r="L853" s="54">
        <f t="shared" si="70"/>
        <v>368.2</v>
      </c>
      <c r="M853">
        <v>2.5605000000000002</v>
      </c>
      <c r="N853">
        <v>1.8599999999999998E-2</v>
      </c>
      <c r="O853">
        <v>10</v>
      </c>
      <c r="P853">
        <v>136.75</v>
      </c>
      <c r="Q853">
        <v>36</v>
      </c>
      <c r="R853" s="54">
        <f t="shared" si="71"/>
        <v>187.23948811700186</v>
      </c>
      <c r="S853" s="54">
        <f t="shared" si="72"/>
        <v>0.50852658369636572</v>
      </c>
      <c r="T853" s="54">
        <f t="shared" si="73"/>
        <v>3.7986111111111112</v>
      </c>
      <c r="U853">
        <v>1.4118999999999999</v>
      </c>
      <c r="V853">
        <v>1.1875</v>
      </c>
      <c r="W853">
        <v>0.8589</v>
      </c>
      <c r="X853" s="54">
        <f>U853/V853</f>
        <v>1.1889684210526315</v>
      </c>
      <c r="Y853">
        <v>60.832920178482894</v>
      </c>
      <c r="Z853">
        <v>413</v>
      </c>
      <c r="AA853">
        <v>1197</v>
      </c>
      <c r="AB853">
        <v>0.34502923976608185</v>
      </c>
    </row>
    <row r="854" spans="1:28" hidden="1" x14ac:dyDescent="0.25">
      <c r="A854" t="s">
        <v>131</v>
      </c>
      <c r="B854">
        <v>451383</v>
      </c>
      <c r="C854" t="s">
        <v>33</v>
      </c>
      <c r="D854" t="s">
        <v>348</v>
      </c>
      <c r="E854" t="s">
        <v>30</v>
      </c>
      <c r="F854">
        <v>3</v>
      </c>
      <c r="G854">
        <v>481</v>
      </c>
      <c r="H854">
        <v>479</v>
      </c>
      <c r="I854">
        <v>441</v>
      </c>
      <c r="J854">
        <v>480</v>
      </c>
      <c r="K854">
        <v>439</v>
      </c>
      <c r="L854" s="54">
        <f t="shared" si="70"/>
        <v>464</v>
      </c>
      <c r="M854">
        <v>2.7599</v>
      </c>
      <c r="N854">
        <v>1.6799999999999999E-2</v>
      </c>
      <c r="O854">
        <v>10</v>
      </c>
      <c r="P854">
        <v>116.59</v>
      </c>
      <c r="Q854">
        <v>44</v>
      </c>
      <c r="R854" s="54">
        <f t="shared" si="71"/>
        <v>236.71841495840121</v>
      </c>
      <c r="S854" s="54">
        <f t="shared" si="72"/>
        <v>0.51016899775517499</v>
      </c>
      <c r="T854" s="54">
        <f t="shared" si="73"/>
        <v>2.6497727272727274</v>
      </c>
      <c r="Z854">
        <v>413</v>
      </c>
      <c r="AA854">
        <v>1197</v>
      </c>
      <c r="AB854">
        <v>0.34502923976608185</v>
      </c>
    </row>
    <row r="855" spans="1:28" hidden="1" x14ac:dyDescent="0.25">
      <c r="A855" t="s">
        <v>131</v>
      </c>
      <c r="B855">
        <v>451383</v>
      </c>
      <c r="C855" t="s">
        <v>33</v>
      </c>
      <c r="D855" t="s">
        <v>349</v>
      </c>
      <c r="E855" t="s">
        <v>29</v>
      </c>
      <c r="F855" s="154">
        <v>3</v>
      </c>
      <c r="G855">
        <v>445</v>
      </c>
      <c r="H855">
        <v>435</v>
      </c>
      <c r="I855">
        <v>433</v>
      </c>
      <c r="J855">
        <v>483</v>
      </c>
      <c r="K855">
        <v>391</v>
      </c>
      <c r="L855" s="54">
        <f t="shared" si="70"/>
        <v>437.4</v>
      </c>
      <c r="M855">
        <v>3.0049999999999999</v>
      </c>
      <c r="N855">
        <v>1.6500000000000001E-2</v>
      </c>
      <c r="O855">
        <v>10</v>
      </c>
      <c r="P855">
        <v>130.38999999999999</v>
      </c>
      <c r="Q855">
        <v>49</v>
      </c>
      <c r="R855" s="54">
        <f t="shared" si="71"/>
        <v>230.46245877751363</v>
      </c>
      <c r="S855" s="54">
        <f t="shared" si="72"/>
        <v>0.52689176675243177</v>
      </c>
      <c r="T855" s="54">
        <f t="shared" si="73"/>
        <v>2.6610204081632651</v>
      </c>
      <c r="U855">
        <v>5.2088000000000001</v>
      </c>
      <c r="V855">
        <v>3.8530000000000002</v>
      </c>
      <c r="W855">
        <v>3.093</v>
      </c>
      <c r="X855" s="54">
        <f>U855/V855</f>
        <v>1.3518816506618219</v>
      </c>
      <c r="Y855">
        <v>59.380279526954382</v>
      </c>
      <c r="Z855">
        <v>413</v>
      </c>
      <c r="AA855">
        <v>1197</v>
      </c>
      <c r="AB855">
        <v>0.34502923976608185</v>
      </c>
    </row>
    <row r="856" spans="1:28" hidden="1" x14ac:dyDescent="0.25">
      <c r="A856" t="s">
        <v>131</v>
      </c>
      <c r="B856">
        <v>451383</v>
      </c>
      <c r="C856" t="s">
        <v>33</v>
      </c>
      <c r="D856" t="s">
        <v>336</v>
      </c>
      <c r="F856">
        <v>3</v>
      </c>
      <c r="G856">
        <v>408</v>
      </c>
      <c r="H856">
        <v>382</v>
      </c>
      <c r="I856">
        <v>394</v>
      </c>
      <c r="J856">
        <v>349</v>
      </c>
      <c r="K856">
        <v>409</v>
      </c>
      <c r="L856" s="54">
        <f t="shared" si="70"/>
        <v>388.4</v>
      </c>
      <c r="M856">
        <v>2.7538</v>
      </c>
      <c r="N856">
        <v>1.55E-2</v>
      </c>
      <c r="O856">
        <v>10</v>
      </c>
      <c r="P856">
        <v>157.19</v>
      </c>
      <c r="Q856">
        <v>32</v>
      </c>
      <c r="R856" s="54">
        <f t="shared" si="71"/>
        <v>175.18926140339715</v>
      </c>
      <c r="S856" s="54">
        <f t="shared" si="72"/>
        <v>0.45105371113130061</v>
      </c>
      <c r="T856" s="54">
        <f t="shared" si="73"/>
        <v>4.9121874999999999</v>
      </c>
      <c r="U856">
        <v>1.3091999999999999</v>
      </c>
      <c r="V856">
        <v>1.1333</v>
      </c>
      <c r="W856">
        <v>0.80459999999999998</v>
      </c>
      <c r="X856" s="54">
        <f>U856/V856</f>
        <v>1.1552104473660989</v>
      </c>
      <c r="Y856">
        <v>61.457378551787357</v>
      </c>
      <c r="Z856">
        <v>413</v>
      </c>
      <c r="AA856">
        <v>1197</v>
      </c>
      <c r="AB856">
        <v>0.34502923976608185</v>
      </c>
    </row>
    <row r="857" spans="1:28" hidden="1" x14ac:dyDescent="0.25">
      <c r="A857" t="s">
        <v>131</v>
      </c>
      <c r="B857">
        <v>451383</v>
      </c>
      <c r="C857" t="s">
        <v>33</v>
      </c>
      <c r="D857" t="s">
        <v>348</v>
      </c>
      <c r="E857" t="s">
        <v>30</v>
      </c>
      <c r="F857">
        <v>4</v>
      </c>
      <c r="G857">
        <v>409</v>
      </c>
      <c r="H857">
        <v>408</v>
      </c>
      <c r="I857">
        <v>380</v>
      </c>
      <c r="J857">
        <v>374</v>
      </c>
      <c r="K857">
        <v>433</v>
      </c>
      <c r="L857" s="54">
        <f t="shared" si="70"/>
        <v>400.8</v>
      </c>
      <c r="M857">
        <v>2.3883000000000001</v>
      </c>
      <c r="N857">
        <v>2.29E-2</v>
      </c>
      <c r="O857">
        <v>10</v>
      </c>
      <c r="P857">
        <v>104.89</v>
      </c>
      <c r="Q857">
        <v>40</v>
      </c>
      <c r="R857" s="54">
        <f t="shared" si="71"/>
        <v>227.69568118981792</v>
      </c>
      <c r="S857" s="54">
        <f t="shared" si="72"/>
        <v>0.56810299698058364</v>
      </c>
      <c r="T857" s="54">
        <f t="shared" si="73"/>
        <v>2.6222500000000002</v>
      </c>
      <c r="Z857">
        <v>413</v>
      </c>
      <c r="AA857">
        <v>1197</v>
      </c>
      <c r="AB857">
        <v>0.34502923976608185</v>
      </c>
    </row>
    <row r="858" spans="1:28" hidden="1" x14ac:dyDescent="0.25">
      <c r="A858" t="s">
        <v>131</v>
      </c>
      <c r="B858">
        <v>451383</v>
      </c>
      <c r="C858" t="s">
        <v>33</v>
      </c>
      <c r="D858" t="s">
        <v>336</v>
      </c>
      <c r="F858">
        <v>4</v>
      </c>
      <c r="G858">
        <v>339</v>
      </c>
      <c r="H858">
        <v>354</v>
      </c>
      <c r="I858">
        <v>390</v>
      </c>
      <c r="J858">
        <v>349</v>
      </c>
      <c r="K858">
        <v>333</v>
      </c>
      <c r="L858" s="54">
        <f t="shared" si="70"/>
        <v>353</v>
      </c>
      <c r="M858">
        <v>2.5478999999999998</v>
      </c>
      <c r="N858">
        <v>1.9900000000000001E-2</v>
      </c>
      <c r="O858">
        <v>10</v>
      </c>
      <c r="P858">
        <v>150.11000000000001</v>
      </c>
      <c r="Q858">
        <v>27</v>
      </c>
      <c r="R858" s="54">
        <f t="shared" si="71"/>
        <v>169.73552727999464</v>
      </c>
      <c r="S858" s="54">
        <f t="shared" si="72"/>
        <v>0.4808371877620245</v>
      </c>
      <c r="T858" s="54">
        <f t="shared" si="73"/>
        <v>5.5596296296296304</v>
      </c>
      <c r="U858">
        <v>1.1827000000000001</v>
      </c>
      <c r="V858">
        <v>1.0434000000000001</v>
      </c>
      <c r="W858">
        <v>0.75039999999999996</v>
      </c>
      <c r="X858" s="54">
        <f>U858/V858</f>
        <v>1.1335058462718037</v>
      </c>
      <c r="Y858">
        <v>63.448042614356972</v>
      </c>
      <c r="Z858">
        <v>413</v>
      </c>
      <c r="AA858">
        <v>1197</v>
      </c>
      <c r="AB858">
        <v>0.34502923976608185</v>
      </c>
    </row>
    <row r="859" spans="1:28" hidden="1" x14ac:dyDescent="0.25">
      <c r="A859" t="s">
        <v>131</v>
      </c>
      <c r="B859">
        <v>451383</v>
      </c>
      <c r="C859" t="s">
        <v>33</v>
      </c>
      <c r="D859" t="s">
        <v>349</v>
      </c>
      <c r="E859" t="s">
        <v>29</v>
      </c>
      <c r="F859" s="154">
        <v>4</v>
      </c>
      <c r="G859">
        <v>365</v>
      </c>
      <c r="H859">
        <v>451</v>
      </c>
      <c r="I859">
        <v>404</v>
      </c>
      <c r="J859">
        <v>399</v>
      </c>
      <c r="K859">
        <v>414</v>
      </c>
      <c r="L859" s="54">
        <f t="shared" si="70"/>
        <v>406.6</v>
      </c>
      <c r="M859">
        <v>2.9380999999999999</v>
      </c>
      <c r="N859">
        <v>1.9400000000000001E-2</v>
      </c>
      <c r="O859">
        <v>10</v>
      </c>
      <c r="P859">
        <v>119.49</v>
      </c>
      <c r="Q859">
        <v>54</v>
      </c>
      <c r="R859" s="54">
        <f t="shared" si="71"/>
        <v>245.88668507824923</v>
      </c>
      <c r="S859" s="54">
        <f t="shared" si="72"/>
        <v>0.6047385270001211</v>
      </c>
      <c r="T859" s="54">
        <f t="shared" si="73"/>
        <v>2.2127777777777777</v>
      </c>
      <c r="U859">
        <v>4.7992999999999997</v>
      </c>
      <c r="V859">
        <v>4.0441000000000003</v>
      </c>
      <c r="W859">
        <v>2.8370000000000002</v>
      </c>
      <c r="X859" s="54">
        <f>U859/V859</f>
        <v>1.1867411785069606</v>
      </c>
      <c r="Y859">
        <v>59.112787281478553</v>
      </c>
      <c r="Z859">
        <v>413</v>
      </c>
      <c r="AA859">
        <v>1197</v>
      </c>
      <c r="AB859">
        <v>0.34502923976608185</v>
      </c>
    </row>
    <row r="860" spans="1:28" hidden="1" x14ac:dyDescent="0.25">
      <c r="A860" t="s">
        <v>131</v>
      </c>
      <c r="B860">
        <v>451383</v>
      </c>
      <c r="C860" t="s">
        <v>33</v>
      </c>
      <c r="D860" t="s">
        <v>348</v>
      </c>
      <c r="E860" t="s">
        <v>30</v>
      </c>
      <c r="F860">
        <v>8</v>
      </c>
      <c r="G860">
        <v>436</v>
      </c>
      <c r="H860">
        <v>383</v>
      </c>
      <c r="I860">
        <v>387</v>
      </c>
      <c r="J860">
        <v>433</v>
      </c>
      <c r="K860">
        <v>406</v>
      </c>
      <c r="L860" s="54">
        <f t="shared" ref="L860:L923" si="74">AVERAGE(G860:K860)</f>
        <v>409</v>
      </c>
      <c r="M860">
        <v>2.8340000000000001</v>
      </c>
      <c r="N860">
        <v>1.77E-2</v>
      </c>
      <c r="O860">
        <v>10</v>
      </c>
      <c r="P860">
        <v>133.78</v>
      </c>
      <c r="Q860">
        <v>51</v>
      </c>
      <c r="R860" s="54">
        <f t="shared" ref="R860:R927" si="75">M860/(P860/10000)</f>
        <v>211.84033487815819</v>
      </c>
      <c r="S860" s="54">
        <f t="shared" ref="S860:S923" si="76">R860/L860</f>
        <v>0.51794702904195156</v>
      </c>
      <c r="T860" s="54">
        <f t="shared" ref="T860:T927" si="77">P860/Q860</f>
        <v>2.6231372549019607</v>
      </c>
      <c r="Z860">
        <v>413</v>
      </c>
      <c r="AA860">
        <v>1197</v>
      </c>
      <c r="AB860">
        <v>0.34502923976608185</v>
      </c>
    </row>
    <row r="861" spans="1:28" hidden="1" x14ac:dyDescent="0.25">
      <c r="A861" t="s">
        <v>131</v>
      </c>
      <c r="B861">
        <v>451383</v>
      </c>
      <c r="C861" t="s">
        <v>33</v>
      </c>
      <c r="D861" t="s">
        <v>349</v>
      </c>
      <c r="E861" t="s">
        <v>29</v>
      </c>
      <c r="F861" s="154">
        <v>8</v>
      </c>
      <c r="G861">
        <v>453</v>
      </c>
      <c r="H861">
        <v>395</v>
      </c>
      <c r="I861">
        <v>426</v>
      </c>
      <c r="J861">
        <v>405</v>
      </c>
      <c r="K861">
        <v>454</v>
      </c>
      <c r="L861" s="54">
        <f t="shared" si="74"/>
        <v>426.6</v>
      </c>
      <c r="M861">
        <v>2.5070000000000001</v>
      </c>
      <c r="N861">
        <v>1.4800000000000001E-2</v>
      </c>
      <c r="O861">
        <v>10</v>
      </c>
      <c r="P861">
        <v>102.66</v>
      </c>
      <c r="Q861">
        <v>49</v>
      </c>
      <c r="R861" s="54">
        <f t="shared" si="75"/>
        <v>244.20416910188976</v>
      </c>
      <c r="S861" s="54">
        <f t="shared" si="76"/>
        <v>0.57244296554592067</v>
      </c>
      <c r="T861" s="54">
        <f t="shared" si="77"/>
        <v>2.0951020408163266</v>
      </c>
      <c r="U861">
        <v>5.4999000000000002</v>
      </c>
      <c r="V861">
        <v>4.5199999999999996</v>
      </c>
      <c r="W861">
        <v>3.1425999999999998</v>
      </c>
      <c r="X861" s="54">
        <f>U861/V861</f>
        <v>1.2167920353982302</v>
      </c>
      <c r="Y861">
        <v>57.139220713103867</v>
      </c>
      <c r="Z861">
        <v>413</v>
      </c>
      <c r="AA861">
        <v>1197</v>
      </c>
      <c r="AB861">
        <v>0.34502923976608185</v>
      </c>
    </row>
    <row r="862" spans="1:28" hidden="1" x14ac:dyDescent="0.25">
      <c r="A862" t="s">
        <v>144</v>
      </c>
      <c r="B862">
        <v>490125</v>
      </c>
      <c r="C862" t="s">
        <v>33</v>
      </c>
      <c r="D862" t="s">
        <v>348</v>
      </c>
      <c r="E862" t="s">
        <v>30</v>
      </c>
      <c r="F862">
        <v>1</v>
      </c>
      <c r="G862">
        <v>419</v>
      </c>
      <c r="H862">
        <v>357</v>
      </c>
      <c r="I862">
        <v>376</v>
      </c>
      <c r="J862">
        <v>371</v>
      </c>
      <c r="K862">
        <v>391</v>
      </c>
      <c r="L862" s="54">
        <f t="shared" si="74"/>
        <v>382.8</v>
      </c>
      <c r="M862">
        <v>2.1217000000000001</v>
      </c>
      <c r="N862">
        <v>0.03</v>
      </c>
      <c r="O862">
        <v>10</v>
      </c>
      <c r="P862">
        <v>114.68</v>
      </c>
      <c r="Q862">
        <v>28</v>
      </c>
      <c r="R862" s="54">
        <f t="shared" si="75"/>
        <v>185.01046389954655</v>
      </c>
      <c r="S862" s="54">
        <f t="shared" si="76"/>
        <v>0.4833084218901425</v>
      </c>
      <c r="T862" s="54">
        <f t="shared" si="77"/>
        <v>4.0957142857142861</v>
      </c>
      <c r="Z862">
        <v>812</v>
      </c>
      <c r="AA862">
        <v>1016</v>
      </c>
      <c r="AB862">
        <v>0.79921259842519687</v>
      </c>
    </row>
    <row r="863" spans="1:28" hidden="1" x14ac:dyDescent="0.25">
      <c r="A863" t="s">
        <v>144</v>
      </c>
      <c r="B863">
        <v>490125</v>
      </c>
      <c r="C863" t="s">
        <v>33</v>
      </c>
      <c r="D863" t="s">
        <v>349</v>
      </c>
      <c r="E863" t="s">
        <v>29</v>
      </c>
      <c r="F863" s="154">
        <v>1</v>
      </c>
      <c r="G863">
        <v>370</v>
      </c>
      <c r="H863">
        <v>367</v>
      </c>
      <c r="I863">
        <v>354</v>
      </c>
      <c r="J863">
        <v>478</v>
      </c>
      <c r="K863">
        <v>405</v>
      </c>
      <c r="L863" s="54">
        <f t="shared" si="74"/>
        <v>394.8</v>
      </c>
      <c r="M863">
        <v>2.2555999999999998</v>
      </c>
      <c r="N863">
        <v>3.0499999999999999E-2</v>
      </c>
      <c r="O863">
        <v>10</v>
      </c>
      <c r="P863">
        <v>116.29</v>
      </c>
      <c r="Q863">
        <v>29</v>
      </c>
      <c r="R863" s="54">
        <f t="shared" si="75"/>
        <v>193.9633674434603</v>
      </c>
      <c r="S863" s="54">
        <f t="shared" si="76"/>
        <v>0.49129525694898757</v>
      </c>
      <c r="T863" s="54">
        <f t="shared" si="77"/>
        <v>4.01</v>
      </c>
      <c r="U863">
        <v>7.2176999999999998</v>
      </c>
      <c r="V863">
        <v>6.3049999999999997</v>
      </c>
      <c r="W863">
        <v>4.2484999999999999</v>
      </c>
      <c r="X863" s="54">
        <f>U863/V863</f>
        <v>1.1447581284694688</v>
      </c>
      <c r="Y863">
        <v>58.862241434251906</v>
      </c>
      <c r="Z863">
        <v>812</v>
      </c>
      <c r="AA863">
        <v>1016</v>
      </c>
      <c r="AB863">
        <v>0.79921259842519687</v>
      </c>
    </row>
    <row r="864" spans="1:28" hidden="1" x14ac:dyDescent="0.25">
      <c r="A864" t="s">
        <v>144</v>
      </c>
      <c r="B864">
        <v>490125</v>
      </c>
      <c r="C864" t="s">
        <v>33</v>
      </c>
      <c r="D864" t="s">
        <v>336</v>
      </c>
      <c r="F864">
        <v>1</v>
      </c>
      <c r="G864">
        <v>347</v>
      </c>
      <c r="H864">
        <v>314</v>
      </c>
      <c r="I864">
        <v>323</v>
      </c>
      <c r="J864">
        <v>364</v>
      </c>
      <c r="K864">
        <v>316</v>
      </c>
      <c r="L864" s="54">
        <f t="shared" si="74"/>
        <v>332.8</v>
      </c>
      <c r="M864">
        <v>1.8273999999999999</v>
      </c>
      <c r="N864">
        <v>1.95E-2</v>
      </c>
      <c r="O864">
        <v>10</v>
      </c>
      <c r="P864">
        <v>91.95</v>
      </c>
      <c r="Q864">
        <v>20</v>
      </c>
      <c r="R864" s="54">
        <f t="shared" si="75"/>
        <v>198.7384448069603</v>
      </c>
      <c r="S864" s="54">
        <f t="shared" si="76"/>
        <v>0.59717080771322206</v>
      </c>
      <c r="T864" s="54">
        <f t="shared" si="77"/>
        <v>4.5975000000000001</v>
      </c>
      <c r="U864">
        <v>2.2906</v>
      </c>
      <c r="V864">
        <v>2.0009000000000001</v>
      </c>
      <c r="W864">
        <v>1.2666999999999999</v>
      </c>
      <c r="X864" s="54">
        <f>U864/V864</f>
        <v>1.1447848468189314</v>
      </c>
      <c r="Y864">
        <v>55.299921417969088</v>
      </c>
      <c r="Z864">
        <v>812</v>
      </c>
      <c r="AA864">
        <v>1016</v>
      </c>
      <c r="AB864">
        <v>0.79921259842519687</v>
      </c>
    </row>
    <row r="865" spans="1:28" hidden="1" x14ac:dyDescent="0.25">
      <c r="A865" t="s">
        <v>144</v>
      </c>
      <c r="B865">
        <v>490125</v>
      </c>
      <c r="C865" t="s">
        <v>33</v>
      </c>
      <c r="D865" t="s">
        <v>348</v>
      </c>
      <c r="E865" t="s">
        <v>30</v>
      </c>
      <c r="F865">
        <v>2</v>
      </c>
      <c r="G865">
        <v>381</v>
      </c>
      <c r="H865">
        <v>322</v>
      </c>
      <c r="I865">
        <v>349</v>
      </c>
      <c r="J865">
        <v>342</v>
      </c>
      <c r="K865">
        <v>373</v>
      </c>
      <c r="L865" s="54">
        <f t="shared" si="74"/>
        <v>353.4</v>
      </c>
      <c r="M865">
        <v>2.4788000000000001</v>
      </c>
      <c r="N865">
        <v>2.4E-2</v>
      </c>
      <c r="O865">
        <v>10</v>
      </c>
      <c r="P865">
        <v>137.69999999999999</v>
      </c>
      <c r="Q865">
        <v>33</v>
      </c>
      <c r="R865" s="54">
        <f t="shared" si="75"/>
        <v>180.01452432824985</v>
      </c>
      <c r="S865" s="54">
        <f t="shared" si="76"/>
        <v>0.50937895961587398</v>
      </c>
      <c r="T865" s="54">
        <f t="shared" si="77"/>
        <v>4.172727272727272</v>
      </c>
      <c r="W865" s="54"/>
      <c r="Y865" s="54"/>
      <c r="Z865">
        <v>812</v>
      </c>
      <c r="AA865">
        <v>1016</v>
      </c>
      <c r="AB865">
        <v>0.79921259842519687</v>
      </c>
    </row>
    <row r="866" spans="1:28" hidden="1" x14ac:dyDescent="0.25">
      <c r="A866" t="s">
        <v>144</v>
      </c>
      <c r="B866">
        <v>490125</v>
      </c>
      <c r="C866" t="s">
        <v>33</v>
      </c>
      <c r="D866" t="s">
        <v>349</v>
      </c>
      <c r="E866" t="s">
        <v>29</v>
      </c>
      <c r="F866" s="154">
        <v>2</v>
      </c>
      <c r="G866">
        <v>381</v>
      </c>
      <c r="H866">
        <v>462</v>
      </c>
      <c r="I866">
        <v>384</v>
      </c>
      <c r="J866">
        <v>382</v>
      </c>
      <c r="K866">
        <v>442</v>
      </c>
      <c r="L866" s="54">
        <f t="shared" si="74"/>
        <v>410.2</v>
      </c>
      <c r="M866">
        <v>2.694</v>
      </c>
      <c r="N866">
        <v>2.23E-2</v>
      </c>
      <c r="O866">
        <v>10</v>
      </c>
      <c r="P866">
        <v>117.92</v>
      </c>
      <c r="Q866">
        <v>32</v>
      </c>
      <c r="R866" s="54">
        <f t="shared" si="75"/>
        <v>228.45997286295793</v>
      </c>
      <c r="S866" s="54">
        <f t="shared" si="76"/>
        <v>0.55694776417103353</v>
      </c>
      <c r="T866" s="54">
        <f t="shared" si="77"/>
        <v>3.6850000000000001</v>
      </c>
      <c r="U866">
        <v>6.1437999999999997</v>
      </c>
      <c r="V866">
        <v>5.6113</v>
      </c>
      <c r="W866">
        <v>3.5024000000000002</v>
      </c>
      <c r="X866" s="54">
        <f>U866/V866</f>
        <v>1.0948977955197547</v>
      </c>
      <c r="Y866">
        <v>57.007064032032297</v>
      </c>
      <c r="Z866">
        <v>812</v>
      </c>
      <c r="AA866">
        <v>1016</v>
      </c>
      <c r="AB866">
        <v>0.79921259842519687</v>
      </c>
    </row>
    <row r="867" spans="1:28" hidden="1" x14ac:dyDescent="0.25">
      <c r="A867" t="s">
        <v>144</v>
      </c>
      <c r="B867">
        <v>490125</v>
      </c>
      <c r="C867" t="s">
        <v>33</v>
      </c>
      <c r="D867" t="s">
        <v>336</v>
      </c>
      <c r="F867">
        <v>2</v>
      </c>
      <c r="G867">
        <v>393</v>
      </c>
      <c r="H867">
        <v>328</v>
      </c>
      <c r="I867">
        <v>353</v>
      </c>
      <c r="J867">
        <v>339</v>
      </c>
      <c r="K867">
        <v>349</v>
      </c>
      <c r="L867" s="54">
        <f t="shared" si="74"/>
        <v>352.4</v>
      </c>
      <c r="M867">
        <v>1.4594</v>
      </c>
      <c r="N867">
        <v>1.2E-2</v>
      </c>
      <c r="O867">
        <v>10</v>
      </c>
      <c r="P867">
        <v>64.92</v>
      </c>
      <c r="Q867">
        <v>23</v>
      </c>
      <c r="R867" s="54">
        <f t="shared" si="75"/>
        <v>224.79975354282192</v>
      </c>
      <c r="S867" s="54">
        <f t="shared" si="76"/>
        <v>0.63791076487747422</v>
      </c>
      <c r="T867" s="54">
        <f t="shared" si="77"/>
        <v>2.8226086956521739</v>
      </c>
      <c r="U867">
        <v>3.4041000000000001</v>
      </c>
      <c r="V867">
        <v>3.0299</v>
      </c>
      <c r="W867">
        <v>1.9016999999999999</v>
      </c>
      <c r="X867" s="54">
        <f>U867/V867</f>
        <v>1.1235024258226345</v>
      </c>
      <c r="Y867">
        <v>55.864986340001757</v>
      </c>
      <c r="Z867">
        <v>812</v>
      </c>
      <c r="AA867">
        <v>1016</v>
      </c>
      <c r="AB867">
        <v>0.79921259842519687</v>
      </c>
    </row>
    <row r="868" spans="1:28" hidden="1" x14ac:dyDescent="0.25">
      <c r="A868" t="s">
        <v>144</v>
      </c>
      <c r="B868">
        <v>490125</v>
      </c>
      <c r="C868" t="s">
        <v>33</v>
      </c>
      <c r="D868" t="s">
        <v>336</v>
      </c>
      <c r="F868">
        <v>3</v>
      </c>
      <c r="G868">
        <v>354</v>
      </c>
      <c r="H868">
        <v>342</v>
      </c>
      <c r="I868">
        <v>306</v>
      </c>
      <c r="J868">
        <v>348</v>
      </c>
      <c r="K868">
        <v>343</v>
      </c>
      <c r="L868" s="54">
        <f t="shared" si="74"/>
        <v>338.6</v>
      </c>
      <c r="M868">
        <v>1.4474</v>
      </c>
      <c r="N868">
        <v>1.32E-2</v>
      </c>
      <c r="O868">
        <v>10</v>
      </c>
      <c r="P868">
        <v>59.52</v>
      </c>
      <c r="Q868">
        <v>15</v>
      </c>
      <c r="R868" s="54">
        <f t="shared" si="75"/>
        <v>243.17876344086019</v>
      </c>
      <c r="S868" s="54">
        <f t="shared" si="76"/>
        <v>0.71818890561388116</v>
      </c>
      <c r="T868" s="54">
        <f t="shared" si="77"/>
        <v>3.9680000000000004</v>
      </c>
      <c r="U868">
        <v>1.7196</v>
      </c>
      <c r="V868">
        <v>1.5096000000000001</v>
      </c>
      <c r="W868">
        <v>1.0264</v>
      </c>
      <c r="X868" s="54">
        <f>U868/V868</f>
        <v>1.1391096979332274</v>
      </c>
      <c r="Y868">
        <v>59.688299604559205</v>
      </c>
      <c r="Z868">
        <v>812</v>
      </c>
      <c r="AA868">
        <v>1016</v>
      </c>
      <c r="AB868">
        <v>0.79921259842519687</v>
      </c>
    </row>
    <row r="869" spans="1:28" hidden="1" x14ac:dyDescent="0.25">
      <c r="A869" t="s">
        <v>144</v>
      </c>
      <c r="B869">
        <v>490125</v>
      </c>
      <c r="C869" t="s">
        <v>33</v>
      </c>
      <c r="D869" t="s">
        <v>336</v>
      </c>
      <c r="F869">
        <v>4</v>
      </c>
      <c r="G869">
        <v>411</v>
      </c>
      <c r="H869">
        <v>358</v>
      </c>
      <c r="I869">
        <v>355</v>
      </c>
      <c r="J869">
        <v>360</v>
      </c>
      <c r="K869">
        <v>344</v>
      </c>
      <c r="L869" s="54">
        <f t="shared" si="74"/>
        <v>365.6</v>
      </c>
      <c r="M869">
        <v>1.5652999999999999</v>
      </c>
      <c r="N869">
        <v>1.6899999999999998E-2</v>
      </c>
      <c r="O869">
        <v>10</v>
      </c>
      <c r="P869">
        <v>78.08</v>
      </c>
      <c r="Q869">
        <v>17</v>
      </c>
      <c r="R869" s="54">
        <f t="shared" si="75"/>
        <v>200.47387295081967</v>
      </c>
      <c r="S869" s="54">
        <f t="shared" si="76"/>
        <v>0.54834210325716537</v>
      </c>
      <c r="T869" s="54">
        <f t="shared" si="77"/>
        <v>4.5929411764705881</v>
      </c>
      <c r="U869">
        <v>4.8413000000000004</v>
      </c>
      <c r="V869">
        <v>4.2286000000000001</v>
      </c>
      <c r="W869">
        <v>2.7684000000000002</v>
      </c>
      <c r="X869" s="54">
        <f>U869/V869</f>
        <v>1.1448942912547888</v>
      </c>
      <c r="Y869">
        <v>57.182988040402371</v>
      </c>
      <c r="Z869">
        <v>812</v>
      </c>
      <c r="AA869">
        <v>1016</v>
      </c>
      <c r="AB869">
        <v>0.79921259842519687</v>
      </c>
    </row>
    <row r="870" spans="1:28" hidden="1" x14ac:dyDescent="0.25">
      <c r="A870" t="s">
        <v>144</v>
      </c>
      <c r="B870">
        <v>490125</v>
      </c>
      <c r="C870" t="s">
        <v>33</v>
      </c>
      <c r="D870" t="s">
        <v>348</v>
      </c>
      <c r="E870" t="s">
        <v>30</v>
      </c>
      <c r="F870">
        <v>6</v>
      </c>
      <c r="G870">
        <v>320</v>
      </c>
      <c r="H870">
        <v>337</v>
      </c>
      <c r="I870">
        <v>371</v>
      </c>
      <c r="J870">
        <v>340</v>
      </c>
      <c r="K870">
        <v>323</v>
      </c>
      <c r="L870" s="54">
        <f t="shared" si="74"/>
        <v>338.2</v>
      </c>
      <c r="M870">
        <v>2.3123</v>
      </c>
      <c r="N870">
        <v>4.3499999999999997E-2</v>
      </c>
      <c r="O870">
        <v>10</v>
      </c>
      <c r="P870">
        <v>119.14</v>
      </c>
      <c r="Q870">
        <v>20</v>
      </c>
      <c r="R870" s="54">
        <f t="shared" si="75"/>
        <v>194.08259190867889</v>
      </c>
      <c r="S870" s="54">
        <f t="shared" si="76"/>
        <v>0.57386928417705174</v>
      </c>
      <c r="T870" s="54">
        <f t="shared" si="77"/>
        <v>5.9569999999999999</v>
      </c>
      <c r="Z870">
        <v>812</v>
      </c>
      <c r="AA870">
        <v>1016</v>
      </c>
      <c r="AB870">
        <v>0.79921259842519687</v>
      </c>
    </row>
    <row r="871" spans="1:28" hidden="1" x14ac:dyDescent="0.25">
      <c r="A871" t="s">
        <v>144</v>
      </c>
      <c r="B871">
        <v>490125</v>
      </c>
      <c r="C871" t="s">
        <v>33</v>
      </c>
      <c r="D871" t="s">
        <v>349</v>
      </c>
      <c r="E871" t="s">
        <v>29</v>
      </c>
      <c r="F871" s="154">
        <v>6</v>
      </c>
      <c r="G871">
        <v>273</v>
      </c>
      <c r="H871">
        <v>352</v>
      </c>
      <c r="I871">
        <v>311</v>
      </c>
      <c r="J871">
        <v>320</v>
      </c>
      <c r="K871">
        <v>327</v>
      </c>
      <c r="L871" s="54">
        <f t="shared" si="74"/>
        <v>316.60000000000002</v>
      </c>
      <c r="M871">
        <v>1.9119999999999999</v>
      </c>
      <c r="N871">
        <v>4.1000000000000002E-2</v>
      </c>
      <c r="O871">
        <v>10</v>
      </c>
      <c r="P871">
        <v>93.13</v>
      </c>
      <c r="Q871">
        <v>14</v>
      </c>
      <c r="R871" s="54">
        <f t="shared" si="75"/>
        <v>205.30441318586921</v>
      </c>
      <c r="S871" s="54">
        <f t="shared" si="76"/>
        <v>0.64846624505959949</v>
      </c>
      <c r="T871" s="54">
        <f t="shared" si="77"/>
        <v>6.6521428571428567</v>
      </c>
      <c r="U871">
        <v>2.7890999999999999</v>
      </c>
      <c r="V871">
        <v>2.4727000000000001</v>
      </c>
      <c r="W871">
        <v>1.7024999999999999</v>
      </c>
      <c r="X871" s="54">
        <f>U871/V871</f>
        <v>1.1279572936466211</v>
      </c>
      <c r="Y871">
        <v>61.041196084758518</v>
      </c>
      <c r="Z871">
        <v>812</v>
      </c>
      <c r="AA871">
        <v>1016</v>
      </c>
      <c r="AB871">
        <v>0.79921259842519687</v>
      </c>
    </row>
    <row r="872" spans="1:28" hidden="1" x14ac:dyDescent="0.25">
      <c r="A872" t="s">
        <v>144</v>
      </c>
      <c r="B872">
        <v>490125</v>
      </c>
      <c r="C872" t="s">
        <v>33</v>
      </c>
      <c r="D872" t="s">
        <v>348</v>
      </c>
      <c r="E872" t="s">
        <v>30</v>
      </c>
      <c r="F872">
        <v>8</v>
      </c>
      <c r="G872">
        <v>344</v>
      </c>
      <c r="H872">
        <v>339</v>
      </c>
      <c r="I872">
        <v>369</v>
      </c>
      <c r="J872">
        <v>387</v>
      </c>
      <c r="K872">
        <v>344</v>
      </c>
      <c r="L872" s="54">
        <f t="shared" si="74"/>
        <v>356.6</v>
      </c>
      <c r="M872">
        <v>2.6116000000000001</v>
      </c>
      <c r="N872">
        <v>3.85E-2</v>
      </c>
      <c r="O872">
        <v>10</v>
      </c>
      <c r="P872">
        <v>107.87</v>
      </c>
      <c r="Q872">
        <v>25</v>
      </c>
      <c r="R872" s="54">
        <f t="shared" si="75"/>
        <v>242.10623899137852</v>
      </c>
      <c r="S872" s="54">
        <f t="shared" si="76"/>
        <v>0.67892944192758975</v>
      </c>
      <c r="T872" s="54">
        <f t="shared" si="77"/>
        <v>4.3148</v>
      </c>
      <c r="Z872">
        <v>812</v>
      </c>
      <c r="AA872">
        <v>1016</v>
      </c>
      <c r="AB872">
        <v>0.79921259842519687</v>
      </c>
    </row>
    <row r="873" spans="1:28" hidden="1" x14ac:dyDescent="0.25">
      <c r="A873" t="s">
        <v>144</v>
      </c>
      <c r="B873">
        <v>490125</v>
      </c>
      <c r="C873" t="s">
        <v>33</v>
      </c>
      <c r="D873" t="s">
        <v>349</v>
      </c>
      <c r="E873" t="s">
        <v>29</v>
      </c>
      <c r="F873" s="154">
        <v>8</v>
      </c>
      <c r="G873">
        <v>317</v>
      </c>
      <c r="H873">
        <v>363</v>
      </c>
      <c r="I873">
        <v>312</v>
      </c>
      <c r="J873">
        <v>378</v>
      </c>
      <c r="K873">
        <v>331</v>
      </c>
      <c r="L873" s="54">
        <f t="shared" si="74"/>
        <v>340.2</v>
      </c>
      <c r="M873">
        <v>0.93569999999999998</v>
      </c>
      <c r="N873">
        <v>3.4500000000000003E-2</v>
      </c>
      <c r="O873">
        <v>9</v>
      </c>
      <c r="P873">
        <v>37.92</v>
      </c>
      <c r="Q873">
        <v>9</v>
      </c>
      <c r="R873" s="54">
        <f t="shared" si="75"/>
        <v>246.75632911392404</v>
      </c>
      <c r="S873" s="54">
        <f t="shared" si="76"/>
        <v>0.72532724607267507</v>
      </c>
      <c r="T873" s="54">
        <f t="shared" si="77"/>
        <v>4.2133333333333338</v>
      </c>
      <c r="U873">
        <v>4.8125</v>
      </c>
      <c r="V873">
        <v>4.4066999999999998</v>
      </c>
      <c r="W873">
        <v>3.14</v>
      </c>
      <c r="X873" s="54">
        <f>U873/V873</f>
        <v>1.0920870492658905</v>
      </c>
      <c r="Y873">
        <v>65.246753246753258</v>
      </c>
      <c r="Z873">
        <v>812</v>
      </c>
      <c r="AA873">
        <v>1016</v>
      </c>
      <c r="AB873">
        <v>0.79921259842519687</v>
      </c>
    </row>
    <row r="874" spans="1:28" hidden="1" x14ac:dyDescent="0.25">
      <c r="A874" t="s">
        <v>144</v>
      </c>
      <c r="B874">
        <v>490125</v>
      </c>
      <c r="C874" t="s">
        <v>33</v>
      </c>
      <c r="D874" t="s">
        <v>348</v>
      </c>
      <c r="E874" t="s">
        <v>30</v>
      </c>
      <c r="F874">
        <v>10</v>
      </c>
      <c r="G874">
        <v>399</v>
      </c>
      <c r="H874">
        <v>381</v>
      </c>
      <c r="I874">
        <v>374</v>
      </c>
      <c r="J874">
        <v>364</v>
      </c>
      <c r="K874">
        <v>387</v>
      </c>
      <c r="L874" s="54">
        <f t="shared" si="74"/>
        <v>381</v>
      </c>
      <c r="M874">
        <v>2.6741999999999999</v>
      </c>
      <c r="N874">
        <v>3.2899999999999999E-2</v>
      </c>
      <c r="O874">
        <v>10</v>
      </c>
      <c r="P874">
        <v>126.92</v>
      </c>
      <c r="Q874">
        <v>26</v>
      </c>
      <c r="R874" s="54">
        <f t="shared" si="75"/>
        <v>210.69965332492907</v>
      </c>
      <c r="S874" s="54">
        <f t="shared" si="76"/>
        <v>0.55301746279508945</v>
      </c>
      <c r="T874" s="54">
        <f t="shared" si="77"/>
        <v>4.8815384615384616</v>
      </c>
      <c r="Z874">
        <v>812</v>
      </c>
      <c r="AA874">
        <v>1016</v>
      </c>
      <c r="AB874">
        <v>0.79921259842519687</v>
      </c>
    </row>
    <row r="875" spans="1:28" hidden="1" x14ac:dyDescent="0.25">
      <c r="A875" t="s">
        <v>144</v>
      </c>
      <c r="B875">
        <v>490125</v>
      </c>
      <c r="C875" t="s">
        <v>33</v>
      </c>
      <c r="D875" t="s">
        <v>349</v>
      </c>
      <c r="E875" t="s">
        <v>29</v>
      </c>
      <c r="F875" s="154">
        <v>10</v>
      </c>
      <c r="G875">
        <v>382</v>
      </c>
      <c r="H875">
        <v>399</v>
      </c>
      <c r="I875">
        <v>376</v>
      </c>
      <c r="J875">
        <v>447</v>
      </c>
      <c r="K875">
        <v>375</v>
      </c>
      <c r="L875" s="54">
        <f t="shared" si="74"/>
        <v>395.8</v>
      </c>
      <c r="M875">
        <v>3.2770999999999999</v>
      </c>
      <c r="N875">
        <v>3.8399999999999997E-2</v>
      </c>
      <c r="O875">
        <v>10</v>
      </c>
      <c r="P875">
        <v>132.66999999999999</v>
      </c>
      <c r="Q875">
        <v>22</v>
      </c>
      <c r="R875" s="54">
        <f t="shared" si="75"/>
        <v>247.01138162357731</v>
      </c>
      <c r="S875" s="54">
        <f t="shared" si="76"/>
        <v>0.62408130779074611</v>
      </c>
      <c r="T875" s="54">
        <f t="shared" si="77"/>
        <v>6.0304545454545453</v>
      </c>
      <c r="U875">
        <v>4.1162999999999998</v>
      </c>
      <c r="V875">
        <v>3.7130000000000001</v>
      </c>
      <c r="W875">
        <v>2.4754999999999998</v>
      </c>
      <c r="X875" s="54">
        <f>U875/V875</f>
        <v>1.1086183678965795</v>
      </c>
      <c r="Y875">
        <v>60.138959745402417</v>
      </c>
      <c r="Z875">
        <v>812</v>
      </c>
      <c r="AA875">
        <v>1016</v>
      </c>
      <c r="AB875">
        <v>0.79921259842519687</v>
      </c>
    </row>
    <row r="876" spans="1:28" hidden="1" x14ac:dyDescent="0.25">
      <c r="A876" t="s">
        <v>144</v>
      </c>
      <c r="B876">
        <v>490299</v>
      </c>
      <c r="C876" t="s">
        <v>33</v>
      </c>
      <c r="D876" t="s">
        <v>348</v>
      </c>
      <c r="E876" t="s">
        <v>30</v>
      </c>
      <c r="F876">
        <v>1</v>
      </c>
      <c r="G876">
        <v>376</v>
      </c>
      <c r="H876">
        <v>394</v>
      </c>
      <c r="I876">
        <v>635</v>
      </c>
      <c r="J876">
        <v>371</v>
      </c>
      <c r="K876">
        <v>347</v>
      </c>
      <c r="L876" s="54">
        <f t="shared" si="74"/>
        <v>424.6</v>
      </c>
      <c r="M876">
        <v>3.2682000000000002</v>
      </c>
      <c r="N876">
        <v>3.6999999999999998E-2</v>
      </c>
      <c r="O876">
        <v>10</v>
      </c>
      <c r="P876">
        <v>159.88</v>
      </c>
      <c r="Q876">
        <v>41</v>
      </c>
      <c r="R876" s="54">
        <f t="shared" si="75"/>
        <v>204.41581185889419</v>
      </c>
      <c r="S876" s="54">
        <f t="shared" si="76"/>
        <v>0.48143149283771591</v>
      </c>
      <c r="T876" s="54">
        <f t="shared" si="77"/>
        <v>3.8995121951219511</v>
      </c>
      <c r="Z876">
        <v>768</v>
      </c>
      <c r="AA876">
        <v>1038</v>
      </c>
      <c r="AB876">
        <v>0.73988439306358378</v>
      </c>
    </row>
    <row r="877" spans="1:28" hidden="1" x14ac:dyDescent="0.25">
      <c r="A877" t="s">
        <v>144</v>
      </c>
      <c r="B877">
        <v>490299</v>
      </c>
      <c r="C877" t="s">
        <v>33</v>
      </c>
      <c r="D877" t="s">
        <v>349</v>
      </c>
      <c r="E877" t="s">
        <v>29</v>
      </c>
      <c r="F877" s="154">
        <v>1</v>
      </c>
      <c r="G877">
        <v>426</v>
      </c>
      <c r="H877">
        <v>464</v>
      </c>
      <c r="I877">
        <v>407</v>
      </c>
      <c r="J877">
        <v>438</v>
      </c>
      <c r="K877">
        <v>457</v>
      </c>
      <c r="L877" s="54">
        <f t="shared" si="74"/>
        <v>438.4</v>
      </c>
      <c r="M877">
        <v>3.9049999999999998</v>
      </c>
      <c r="N877">
        <v>3.15E-2</v>
      </c>
      <c r="O877">
        <v>10</v>
      </c>
      <c r="P877">
        <v>146.80000000000001</v>
      </c>
      <c r="Q877">
        <v>42</v>
      </c>
      <c r="R877" s="54">
        <f t="shared" si="75"/>
        <v>266.00817438692098</v>
      </c>
      <c r="S877" s="54">
        <f t="shared" si="76"/>
        <v>0.60677047077308621</v>
      </c>
      <c r="T877" s="54">
        <f t="shared" si="77"/>
        <v>3.4952380952380957</v>
      </c>
      <c r="U877">
        <v>6.5021000000000004</v>
      </c>
      <c r="V877">
        <v>5.8540000000000001</v>
      </c>
      <c r="W877">
        <v>4.0660999999999996</v>
      </c>
      <c r="X877" s="54">
        <f>U877/V877</f>
        <v>1.1107106252135293</v>
      </c>
      <c r="Y877">
        <v>62.535180941541959</v>
      </c>
      <c r="Z877">
        <v>768</v>
      </c>
      <c r="AA877">
        <v>1038</v>
      </c>
      <c r="AB877">
        <v>0.73988439306358378</v>
      </c>
    </row>
    <row r="878" spans="1:28" hidden="1" x14ac:dyDescent="0.25">
      <c r="A878" t="s">
        <v>144</v>
      </c>
      <c r="B878">
        <v>490299</v>
      </c>
      <c r="C878" t="s">
        <v>33</v>
      </c>
      <c r="D878" t="s">
        <v>348</v>
      </c>
      <c r="E878" t="s">
        <v>30</v>
      </c>
      <c r="F878">
        <v>2</v>
      </c>
      <c r="G878">
        <v>406</v>
      </c>
      <c r="H878">
        <v>404</v>
      </c>
      <c r="I878">
        <v>403</v>
      </c>
      <c r="J878">
        <v>350</v>
      </c>
      <c r="K878">
        <v>438</v>
      </c>
      <c r="L878" s="54">
        <f t="shared" si="74"/>
        <v>400.2</v>
      </c>
      <c r="M878">
        <v>2.5478000000000001</v>
      </c>
      <c r="N878">
        <v>3.1399999999999997E-2</v>
      </c>
      <c r="O878">
        <v>10</v>
      </c>
      <c r="P878">
        <v>113.73</v>
      </c>
      <c r="Q878">
        <v>31</v>
      </c>
      <c r="R878" s="54">
        <f t="shared" si="75"/>
        <v>224.02180603182975</v>
      </c>
      <c r="S878" s="54">
        <f t="shared" si="76"/>
        <v>0.55977462776569153</v>
      </c>
      <c r="T878" s="54">
        <f t="shared" si="77"/>
        <v>3.6687096774193551</v>
      </c>
      <c r="Z878">
        <v>768</v>
      </c>
      <c r="AA878">
        <v>1038</v>
      </c>
      <c r="AB878">
        <v>0.73988439306358378</v>
      </c>
    </row>
    <row r="879" spans="1:28" hidden="1" x14ac:dyDescent="0.25">
      <c r="A879" t="s">
        <v>144</v>
      </c>
      <c r="B879">
        <v>490299</v>
      </c>
      <c r="C879" t="s">
        <v>33</v>
      </c>
      <c r="D879" t="s">
        <v>349</v>
      </c>
      <c r="E879" t="s">
        <v>29</v>
      </c>
      <c r="F879" s="154">
        <v>2</v>
      </c>
      <c r="G879">
        <v>414</v>
      </c>
      <c r="H879">
        <v>402</v>
      </c>
      <c r="I879">
        <v>415</v>
      </c>
      <c r="J879">
        <v>397</v>
      </c>
      <c r="K879">
        <v>403</v>
      </c>
      <c r="L879" s="54">
        <f t="shared" si="74"/>
        <v>406.2</v>
      </c>
      <c r="M879">
        <v>1.4300999999999999</v>
      </c>
      <c r="N879">
        <v>2.58E-2</v>
      </c>
      <c r="O879">
        <v>10</v>
      </c>
      <c r="P879">
        <v>53.85</v>
      </c>
      <c r="Q879">
        <v>16</v>
      </c>
      <c r="R879" s="54">
        <f t="shared" si="75"/>
        <v>265.57103064066848</v>
      </c>
      <c r="S879" s="54">
        <f t="shared" si="76"/>
        <v>0.65379377311833697</v>
      </c>
      <c r="T879" s="54">
        <f t="shared" si="77"/>
        <v>3.3656250000000001</v>
      </c>
      <c r="U879">
        <v>5.0984999999999996</v>
      </c>
      <c r="V879">
        <v>4.5852000000000004</v>
      </c>
      <c r="W879">
        <v>3.1778</v>
      </c>
      <c r="X879" s="54">
        <f>U879/V879</f>
        <v>1.1119471342580474</v>
      </c>
      <c r="Y879">
        <v>62.328135726193977</v>
      </c>
      <c r="Z879">
        <v>768</v>
      </c>
      <c r="AA879">
        <v>1038</v>
      </c>
      <c r="AB879">
        <v>0.73988439306358378</v>
      </c>
    </row>
    <row r="880" spans="1:28" hidden="1" x14ac:dyDescent="0.25">
      <c r="A880" t="s">
        <v>144</v>
      </c>
      <c r="B880">
        <v>490299</v>
      </c>
      <c r="C880" t="s">
        <v>33</v>
      </c>
      <c r="D880" t="s">
        <v>348</v>
      </c>
      <c r="E880" t="s">
        <v>30</v>
      </c>
      <c r="F880">
        <v>3</v>
      </c>
      <c r="G880">
        <v>473</v>
      </c>
      <c r="H880">
        <v>432</v>
      </c>
      <c r="I880">
        <v>374</v>
      </c>
      <c r="J880">
        <v>459</v>
      </c>
      <c r="K880">
        <v>405</v>
      </c>
      <c r="L880" s="54">
        <f t="shared" si="74"/>
        <v>428.6</v>
      </c>
      <c r="M880">
        <v>3.0310999999999999</v>
      </c>
      <c r="N880">
        <v>2.2800000000000001E-2</v>
      </c>
      <c r="O880">
        <v>10</v>
      </c>
      <c r="P880">
        <v>134.47</v>
      </c>
      <c r="Q880">
        <v>48</v>
      </c>
      <c r="R880" s="54">
        <f t="shared" si="75"/>
        <v>225.41087231352716</v>
      </c>
      <c r="S880" s="54">
        <f t="shared" si="76"/>
        <v>0.52592364048886409</v>
      </c>
      <c r="T880" s="54">
        <f t="shared" si="77"/>
        <v>2.8014583333333332</v>
      </c>
      <c r="Z880">
        <v>768</v>
      </c>
      <c r="AA880">
        <v>1038</v>
      </c>
      <c r="AB880">
        <v>0.73988439306358378</v>
      </c>
    </row>
    <row r="881" spans="1:28" hidden="1" x14ac:dyDescent="0.25">
      <c r="A881" t="s">
        <v>144</v>
      </c>
      <c r="B881">
        <v>490299</v>
      </c>
      <c r="C881" t="s">
        <v>33</v>
      </c>
      <c r="D881" t="s">
        <v>349</v>
      </c>
      <c r="E881" t="s">
        <v>29</v>
      </c>
      <c r="F881" s="154">
        <v>3</v>
      </c>
      <c r="G881">
        <v>445</v>
      </c>
      <c r="H881">
        <v>466</v>
      </c>
      <c r="I881">
        <v>464</v>
      </c>
      <c r="J881">
        <v>474</v>
      </c>
      <c r="K881">
        <v>441</v>
      </c>
      <c r="L881" s="54">
        <f t="shared" si="74"/>
        <v>458</v>
      </c>
      <c r="M881">
        <v>2.5882999999999998</v>
      </c>
      <c r="N881">
        <v>2.1499999999999998E-2</v>
      </c>
      <c r="O881">
        <v>10</v>
      </c>
      <c r="P881">
        <v>101.62</v>
      </c>
      <c r="Q881">
        <v>36</v>
      </c>
      <c r="R881" s="54">
        <f t="shared" si="75"/>
        <v>254.70379846486907</v>
      </c>
      <c r="S881" s="54">
        <f t="shared" si="76"/>
        <v>0.55612183070932109</v>
      </c>
      <c r="T881" s="54">
        <f t="shared" si="77"/>
        <v>2.8227777777777781</v>
      </c>
      <c r="U881">
        <v>4.7714999999999996</v>
      </c>
      <c r="V881">
        <v>4.3410000000000002</v>
      </c>
      <c r="W881">
        <v>3.1027</v>
      </c>
      <c r="X881" s="54">
        <f>U881/V881</f>
        <v>1.0991706979958533</v>
      </c>
      <c r="Y881">
        <v>65.025673268364244</v>
      </c>
      <c r="Z881">
        <v>768</v>
      </c>
      <c r="AA881">
        <v>1038</v>
      </c>
      <c r="AB881">
        <v>0.73988439306358378</v>
      </c>
    </row>
    <row r="882" spans="1:28" hidden="1" x14ac:dyDescent="0.25">
      <c r="A882" t="s">
        <v>144</v>
      </c>
      <c r="B882">
        <v>490299</v>
      </c>
      <c r="C882" t="s">
        <v>33</v>
      </c>
      <c r="D882" t="s">
        <v>348</v>
      </c>
      <c r="E882" t="s">
        <v>30</v>
      </c>
      <c r="F882">
        <v>4</v>
      </c>
      <c r="G882">
        <v>381</v>
      </c>
      <c r="H882">
        <v>357</v>
      </c>
      <c r="I882">
        <v>355</v>
      </c>
      <c r="J882">
        <v>338</v>
      </c>
      <c r="K882">
        <v>361</v>
      </c>
      <c r="L882" s="54">
        <f t="shared" si="74"/>
        <v>358.4</v>
      </c>
      <c r="M882">
        <v>1.9765999999999999</v>
      </c>
      <c r="N882">
        <v>2.4500000000000001E-2</v>
      </c>
      <c r="O882">
        <v>10</v>
      </c>
      <c r="P882">
        <v>86.98</v>
      </c>
      <c r="Q882">
        <v>31</v>
      </c>
      <c r="R882" s="54">
        <f t="shared" si="75"/>
        <v>227.24764313635316</v>
      </c>
      <c r="S882" s="54">
        <f t="shared" si="76"/>
        <v>0.63406150428669972</v>
      </c>
      <c r="T882" s="54">
        <f t="shared" si="77"/>
        <v>2.8058064516129035</v>
      </c>
      <c r="Z882">
        <v>768</v>
      </c>
      <c r="AA882">
        <v>1038</v>
      </c>
      <c r="AB882">
        <v>0.73988439306358378</v>
      </c>
    </row>
    <row r="883" spans="1:28" hidden="1" x14ac:dyDescent="0.25">
      <c r="A883" t="s">
        <v>144</v>
      </c>
      <c r="B883">
        <v>490299</v>
      </c>
      <c r="C883" t="s">
        <v>33</v>
      </c>
      <c r="D883" t="s">
        <v>349</v>
      </c>
      <c r="E883" t="s">
        <v>29</v>
      </c>
      <c r="F883" s="154">
        <v>4</v>
      </c>
      <c r="G883">
        <v>367</v>
      </c>
      <c r="H883">
        <v>422</v>
      </c>
      <c r="I883">
        <v>430</v>
      </c>
      <c r="J883">
        <v>330</v>
      </c>
      <c r="K883">
        <v>319</v>
      </c>
      <c r="L883" s="54">
        <f t="shared" si="74"/>
        <v>373.6</v>
      </c>
      <c r="M883">
        <v>1.4117999999999999</v>
      </c>
      <c r="N883">
        <v>2.18E-2</v>
      </c>
      <c r="O883">
        <v>10</v>
      </c>
      <c r="P883">
        <v>62.92</v>
      </c>
      <c r="Q883">
        <v>24</v>
      </c>
      <c r="R883" s="54">
        <f t="shared" si="75"/>
        <v>224.38016528925618</v>
      </c>
      <c r="S883" s="54">
        <f t="shared" si="76"/>
        <v>0.6005893075194223</v>
      </c>
      <c r="T883" s="54">
        <f t="shared" si="77"/>
        <v>2.6216666666666666</v>
      </c>
      <c r="U883">
        <v>2.585</v>
      </c>
      <c r="V883">
        <v>2.3730000000000002</v>
      </c>
      <c r="W883">
        <v>1.5911999999999999</v>
      </c>
      <c r="X883" s="54">
        <f>U883/V883</f>
        <v>1.0893383902233458</v>
      </c>
      <c r="Y883">
        <v>61.555125725338492</v>
      </c>
      <c r="Z883">
        <v>768</v>
      </c>
      <c r="AA883">
        <v>1038</v>
      </c>
      <c r="AB883">
        <v>0.73988439306358378</v>
      </c>
    </row>
    <row r="884" spans="1:28" hidden="1" x14ac:dyDescent="0.25">
      <c r="A884" t="s">
        <v>144</v>
      </c>
      <c r="B884">
        <v>490299</v>
      </c>
      <c r="C884" t="s">
        <v>33</v>
      </c>
      <c r="D884" t="s">
        <v>348</v>
      </c>
      <c r="E884" t="s">
        <v>30</v>
      </c>
      <c r="F884">
        <v>5</v>
      </c>
      <c r="G884">
        <v>475</v>
      </c>
      <c r="H884">
        <v>670</v>
      </c>
      <c r="I884">
        <v>401</v>
      </c>
      <c r="J884">
        <v>506</v>
      </c>
      <c r="K884">
        <v>380</v>
      </c>
      <c r="L884" s="54">
        <f t="shared" si="74"/>
        <v>486.4</v>
      </c>
      <c r="M884">
        <v>4.7007000000000003</v>
      </c>
      <c r="N884">
        <v>3.73E-2</v>
      </c>
      <c r="O884">
        <v>10</v>
      </c>
      <c r="P884">
        <v>236.78</v>
      </c>
      <c r="Q884">
        <v>32</v>
      </c>
      <c r="R884" s="54">
        <f t="shared" si="75"/>
        <v>198.52605794408311</v>
      </c>
      <c r="S884" s="54">
        <f t="shared" si="76"/>
        <v>0.40815390202319718</v>
      </c>
      <c r="T884" s="54">
        <f t="shared" si="77"/>
        <v>7.399375</v>
      </c>
      <c r="Z884">
        <v>768</v>
      </c>
      <c r="AA884">
        <v>1038</v>
      </c>
      <c r="AB884">
        <v>0.73988439306358378</v>
      </c>
    </row>
    <row r="885" spans="1:28" hidden="1" x14ac:dyDescent="0.25">
      <c r="A885" t="s">
        <v>144</v>
      </c>
      <c r="B885">
        <v>490299</v>
      </c>
      <c r="C885" t="s">
        <v>33</v>
      </c>
      <c r="D885" t="s">
        <v>349</v>
      </c>
      <c r="E885" t="s">
        <v>29</v>
      </c>
      <c r="F885" s="154">
        <v>5</v>
      </c>
      <c r="G885">
        <v>440</v>
      </c>
      <c r="H885">
        <v>461</v>
      </c>
      <c r="I885">
        <v>389</v>
      </c>
      <c r="J885">
        <v>419</v>
      </c>
      <c r="K885">
        <v>362</v>
      </c>
      <c r="L885" s="54">
        <f t="shared" si="74"/>
        <v>414.2</v>
      </c>
      <c r="M885">
        <v>3.9188999999999998</v>
      </c>
      <c r="N885">
        <v>3.3700000000000001E-2</v>
      </c>
      <c r="O885">
        <v>10</v>
      </c>
      <c r="P885">
        <v>190.29</v>
      </c>
      <c r="Q885">
        <v>31</v>
      </c>
      <c r="R885" s="54">
        <f t="shared" si="75"/>
        <v>205.94355982973354</v>
      </c>
      <c r="S885" s="54">
        <f t="shared" si="76"/>
        <v>0.49720801504039969</v>
      </c>
      <c r="T885" s="54">
        <f t="shared" si="77"/>
        <v>6.1383870967741929</v>
      </c>
      <c r="U885">
        <v>5.4305000000000003</v>
      </c>
      <c r="V885">
        <v>5.1688000000000001</v>
      </c>
      <c r="W885">
        <v>3.4245000000000001</v>
      </c>
      <c r="X885" s="54">
        <f>U885/V885</f>
        <v>1.0506307073208483</v>
      </c>
      <c r="Y885">
        <v>63.060491667433936</v>
      </c>
      <c r="Z885">
        <v>768</v>
      </c>
      <c r="AA885">
        <v>1038</v>
      </c>
      <c r="AB885">
        <v>0.73988439306358378</v>
      </c>
    </row>
    <row r="886" spans="1:28" hidden="1" x14ac:dyDescent="0.25">
      <c r="A886" t="s">
        <v>144</v>
      </c>
      <c r="B886">
        <v>490300</v>
      </c>
      <c r="C886" t="s">
        <v>33</v>
      </c>
      <c r="D886" t="s">
        <v>348</v>
      </c>
      <c r="E886" t="s">
        <v>30</v>
      </c>
      <c r="F886">
        <v>1</v>
      </c>
      <c r="G886">
        <v>467</v>
      </c>
      <c r="H886">
        <v>490</v>
      </c>
      <c r="I886">
        <v>479</v>
      </c>
      <c r="J886">
        <v>449</v>
      </c>
      <c r="K886">
        <v>451</v>
      </c>
      <c r="L886" s="54">
        <f t="shared" si="74"/>
        <v>467.2</v>
      </c>
      <c r="M886">
        <v>4.5373000000000001</v>
      </c>
      <c r="N886">
        <v>2.5999999999999999E-2</v>
      </c>
      <c r="O886">
        <v>10</v>
      </c>
      <c r="P886">
        <v>212.04</v>
      </c>
      <c r="Q886">
        <v>44</v>
      </c>
      <c r="R886" s="54">
        <f t="shared" si="75"/>
        <v>213.98321071495943</v>
      </c>
      <c r="S886" s="54">
        <f t="shared" si="76"/>
        <v>0.45801200923578644</v>
      </c>
      <c r="T886" s="54">
        <f t="shared" si="77"/>
        <v>4.8190909090909093</v>
      </c>
      <c r="Z886">
        <v>754</v>
      </c>
      <c r="AA886">
        <v>1043</v>
      </c>
      <c r="AB886">
        <v>0.72291466922339409</v>
      </c>
    </row>
    <row r="887" spans="1:28" hidden="1" x14ac:dyDescent="0.25">
      <c r="A887" t="s">
        <v>144</v>
      </c>
      <c r="B887">
        <v>490300</v>
      </c>
      <c r="C887" t="s">
        <v>33</v>
      </c>
      <c r="D887" t="s">
        <v>349</v>
      </c>
      <c r="E887" t="s">
        <v>29</v>
      </c>
      <c r="F887" s="154">
        <v>1</v>
      </c>
      <c r="G887">
        <v>461</v>
      </c>
      <c r="H887">
        <v>459</v>
      </c>
      <c r="I887">
        <v>436</v>
      </c>
      <c r="J887">
        <v>439</v>
      </c>
      <c r="K887">
        <v>431</v>
      </c>
      <c r="L887" s="54">
        <f t="shared" si="74"/>
        <v>445.2</v>
      </c>
      <c r="M887">
        <v>2.5002</v>
      </c>
      <c r="N887">
        <v>2.29E-2</v>
      </c>
      <c r="O887">
        <v>10</v>
      </c>
      <c r="P887">
        <v>113.85</v>
      </c>
      <c r="Q887">
        <v>32</v>
      </c>
      <c r="R887" s="54">
        <f t="shared" si="75"/>
        <v>219.60474308300397</v>
      </c>
      <c r="S887" s="54">
        <f t="shared" si="76"/>
        <v>0.49327210935086246</v>
      </c>
      <c r="T887" s="54">
        <f t="shared" si="77"/>
        <v>3.5578124999999998</v>
      </c>
      <c r="U887">
        <v>4.5377999999999998</v>
      </c>
      <c r="V887">
        <v>4.2770000000000001</v>
      </c>
      <c r="W887">
        <v>2.5533999999999999</v>
      </c>
      <c r="X887" s="54">
        <f>U887/V887</f>
        <v>1.0609773205517885</v>
      </c>
      <c r="Y887">
        <v>56.269557935563483</v>
      </c>
      <c r="Z887">
        <v>754</v>
      </c>
      <c r="AA887">
        <v>1043</v>
      </c>
      <c r="AB887">
        <v>0.72291466922339409</v>
      </c>
    </row>
    <row r="888" spans="1:28" hidden="1" x14ac:dyDescent="0.25">
      <c r="A888" t="s">
        <v>144</v>
      </c>
      <c r="B888">
        <v>490300</v>
      </c>
      <c r="C888" t="s">
        <v>33</v>
      </c>
      <c r="D888" t="s">
        <v>336</v>
      </c>
      <c r="F888">
        <v>1</v>
      </c>
      <c r="G888">
        <v>574</v>
      </c>
      <c r="H888">
        <v>631</v>
      </c>
      <c r="I888">
        <v>494</v>
      </c>
      <c r="J888">
        <v>544</v>
      </c>
      <c r="K888">
        <v>606</v>
      </c>
      <c r="L888" s="54">
        <f t="shared" si="74"/>
        <v>569.79999999999995</v>
      </c>
      <c r="M888">
        <v>2.3418999999999999</v>
      </c>
      <c r="N888">
        <v>9.9000000000000008E-3</v>
      </c>
      <c r="O888">
        <v>10</v>
      </c>
      <c r="P888">
        <v>105.78</v>
      </c>
      <c r="Q888">
        <v>33</v>
      </c>
      <c r="R888" s="54">
        <f t="shared" si="75"/>
        <v>221.39345812062768</v>
      </c>
      <c r="S888" s="54">
        <f t="shared" si="76"/>
        <v>0.38854590754760915</v>
      </c>
      <c r="T888" s="54">
        <f t="shared" si="77"/>
        <v>3.2054545454545456</v>
      </c>
      <c r="U888">
        <v>1.7551000000000001</v>
      </c>
      <c r="V888">
        <v>1.645</v>
      </c>
      <c r="W888">
        <v>1.0168999999999999</v>
      </c>
      <c r="X888" s="54">
        <f>U888/V888</f>
        <v>1.0669300911854105</v>
      </c>
      <c r="Y888">
        <v>57.939718534556427</v>
      </c>
      <c r="Z888">
        <v>754</v>
      </c>
      <c r="AA888">
        <v>1043</v>
      </c>
      <c r="AB888">
        <v>0.72291466922339409</v>
      </c>
    </row>
    <row r="889" spans="1:28" hidden="1" x14ac:dyDescent="0.25">
      <c r="A889" t="s">
        <v>144</v>
      </c>
      <c r="B889">
        <v>490300</v>
      </c>
      <c r="C889" t="s">
        <v>33</v>
      </c>
      <c r="D889" t="s">
        <v>348</v>
      </c>
      <c r="E889" t="s">
        <v>30</v>
      </c>
      <c r="F889">
        <v>2</v>
      </c>
      <c r="G889">
        <v>468</v>
      </c>
      <c r="H889">
        <v>464</v>
      </c>
      <c r="I889">
        <v>497</v>
      </c>
      <c r="J889">
        <v>472</v>
      </c>
      <c r="K889">
        <v>470</v>
      </c>
      <c r="L889" s="54">
        <f t="shared" si="74"/>
        <v>474.2</v>
      </c>
      <c r="M889">
        <v>3.2054999999999998</v>
      </c>
      <c r="N889">
        <v>2.5700000000000001E-2</v>
      </c>
      <c r="O889">
        <v>10</v>
      </c>
      <c r="P889">
        <v>146.74</v>
      </c>
      <c r="Q889">
        <v>40</v>
      </c>
      <c r="R889" s="54">
        <f t="shared" si="75"/>
        <v>218.44759438462583</v>
      </c>
      <c r="S889" s="54">
        <f t="shared" si="76"/>
        <v>0.46066553012363104</v>
      </c>
      <c r="T889" s="54">
        <f t="shared" si="77"/>
        <v>3.6685000000000003</v>
      </c>
      <c r="Z889">
        <v>754</v>
      </c>
      <c r="AA889">
        <v>1043</v>
      </c>
      <c r="AB889">
        <v>0.72291466922339409</v>
      </c>
    </row>
    <row r="890" spans="1:28" hidden="1" x14ac:dyDescent="0.25">
      <c r="A890" t="s">
        <v>144</v>
      </c>
      <c r="B890">
        <v>490300</v>
      </c>
      <c r="C890" t="s">
        <v>33</v>
      </c>
      <c r="D890" t="s">
        <v>349</v>
      </c>
      <c r="E890" t="s">
        <v>29</v>
      </c>
      <c r="F890" s="154">
        <v>2</v>
      </c>
      <c r="G890">
        <v>472</v>
      </c>
      <c r="H890">
        <v>486</v>
      </c>
      <c r="I890">
        <v>463</v>
      </c>
      <c r="J890">
        <v>447</v>
      </c>
      <c r="K890">
        <v>475</v>
      </c>
      <c r="L890" s="54">
        <f t="shared" si="74"/>
        <v>468.6</v>
      </c>
      <c r="M890">
        <v>1.5803</v>
      </c>
      <c r="N890">
        <v>1.89E-2</v>
      </c>
      <c r="O890">
        <v>10</v>
      </c>
      <c r="P890">
        <v>73.290000000000006</v>
      </c>
      <c r="Q890">
        <v>29</v>
      </c>
      <c r="R890" s="54">
        <f t="shared" si="75"/>
        <v>215.62286805839813</v>
      </c>
      <c r="S890" s="54">
        <f t="shared" si="76"/>
        <v>0.46014269752112275</v>
      </c>
      <c r="T890" s="54">
        <f t="shared" si="77"/>
        <v>2.527241379310345</v>
      </c>
      <c r="U890">
        <v>5.0236000000000001</v>
      </c>
      <c r="V890">
        <v>4.6124000000000001</v>
      </c>
      <c r="W890">
        <v>2.9234</v>
      </c>
      <c r="X890" s="54">
        <f>U890/V890</f>
        <v>1.0891509843031828</v>
      </c>
      <c r="Y890">
        <v>58.19332749422724</v>
      </c>
      <c r="Z890">
        <v>754</v>
      </c>
      <c r="AA890">
        <v>1043</v>
      </c>
      <c r="AB890">
        <v>0.72291466922339409</v>
      </c>
    </row>
    <row r="891" spans="1:28" hidden="1" x14ac:dyDescent="0.25">
      <c r="A891" t="s">
        <v>144</v>
      </c>
      <c r="B891">
        <v>490300</v>
      </c>
      <c r="C891" t="s">
        <v>33</v>
      </c>
      <c r="D891" t="s">
        <v>336</v>
      </c>
      <c r="F891">
        <v>2</v>
      </c>
      <c r="G891">
        <v>534</v>
      </c>
      <c r="H891">
        <v>537</v>
      </c>
      <c r="I891">
        <v>569</v>
      </c>
      <c r="J891">
        <v>599</v>
      </c>
      <c r="K891">
        <v>549</v>
      </c>
      <c r="L891" s="54">
        <f t="shared" si="74"/>
        <v>557.6</v>
      </c>
      <c r="M891">
        <v>1.0327999999999999</v>
      </c>
      <c r="N891">
        <v>9.4000000000000004E-3</v>
      </c>
      <c r="O891">
        <v>10</v>
      </c>
      <c r="P891">
        <v>93.94</v>
      </c>
      <c r="Q891">
        <v>32</v>
      </c>
      <c r="R891" s="54">
        <f t="shared" si="75"/>
        <v>109.94251649989354</v>
      </c>
      <c r="S891" s="54">
        <f t="shared" si="76"/>
        <v>0.19717094063825957</v>
      </c>
      <c r="T891" s="54">
        <f t="shared" si="77"/>
        <v>2.9356249999999999</v>
      </c>
      <c r="U891">
        <v>2.6082000000000001</v>
      </c>
      <c r="V891">
        <v>2.3464</v>
      </c>
      <c r="W891">
        <v>1.5343</v>
      </c>
      <c r="X891" s="54">
        <f>U891/V891</f>
        <v>1.1115751789976134</v>
      </c>
      <c r="Y891">
        <v>58.826010275285633</v>
      </c>
      <c r="Z891">
        <v>754</v>
      </c>
      <c r="AA891">
        <v>1043</v>
      </c>
      <c r="AB891">
        <v>0.72291466922339409</v>
      </c>
    </row>
    <row r="892" spans="1:28" hidden="1" x14ac:dyDescent="0.25">
      <c r="A892" t="s">
        <v>144</v>
      </c>
      <c r="B892">
        <v>490300</v>
      </c>
      <c r="C892" t="s">
        <v>33</v>
      </c>
      <c r="D892" t="s">
        <v>348</v>
      </c>
      <c r="E892" t="s">
        <v>30</v>
      </c>
      <c r="F892">
        <v>3</v>
      </c>
      <c r="G892">
        <v>486</v>
      </c>
      <c r="H892">
        <v>467</v>
      </c>
      <c r="I892">
        <v>521</v>
      </c>
      <c r="J892">
        <v>474</v>
      </c>
      <c r="K892">
        <v>495</v>
      </c>
      <c r="L892" s="54">
        <f t="shared" si="74"/>
        <v>488.6</v>
      </c>
      <c r="M892">
        <v>4.0045000000000002</v>
      </c>
      <c r="N892">
        <v>2.2100000000000002E-2</v>
      </c>
      <c r="O892">
        <v>10</v>
      </c>
      <c r="P892">
        <v>184.63</v>
      </c>
      <c r="Q892">
        <v>40</v>
      </c>
      <c r="R892" s="54">
        <f t="shared" si="75"/>
        <v>216.89324595136219</v>
      </c>
      <c r="S892" s="54">
        <f t="shared" si="76"/>
        <v>0.44390758483700815</v>
      </c>
      <c r="T892" s="54">
        <f t="shared" si="77"/>
        <v>4.6157500000000002</v>
      </c>
      <c r="Z892">
        <v>754</v>
      </c>
      <c r="AA892">
        <v>1043</v>
      </c>
      <c r="AB892">
        <v>0.72291466922339409</v>
      </c>
    </row>
    <row r="893" spans="1:28" hidden="1" x14ac:dyDescent="0.25">
      <c r="A893" t="s">
        <v>144</v>
      </c>
      <c r="B893">
        <v>490300</v>
      </c>
      <c r="C893" t="s">
        <v>33</v>
      </c>
      <c r="D893" t="s">
        <v>349</v>
      </c>
      <c r="E893" t="s">
        <v>29</v>
      </c>
      <c r="F893" s="154">
        <v>3</v>
      </c>
      <c r="G893">
        <v>436</v>
      </c>
      <c r="H893">
        <v>478</v>
      </c>
      <c r="I893">
        <v>446</v>
      </c>
      <c r="J893">
        <v>471</v>
      </c>
      <c r="K893">
        <v>445</v>
      </c>
      <c r="L893" s="54">
        <f t="shared" si="74"/>
        <v>455.2</v>
      </c>
      <c r="M893">
        <v>2.2408999999999999</v>
      </c>
      <c r="N893">
        <v>1.9800000000000002E-2</v>
      </c>
      <c r="O893">
        <v>10</v>
      </c>
      <c r="P893">
        <v>106.15</v>
      </c>
      <c r="Q893">
        <v>43</v>
      </c>
      <c r="R893" s="54">
        <f t="shared" si="75"/>
        <v>211.10692416391896</v>
      </c>
      <c r="S893" s="54">
        <f t="shared" si="76"/>
        <v>0.46376740809296785</v>
      </c>
      <c r="T893" s="54">
        <f t="shared" si="77"/>
        <v>2.4686046511627908</v>
      </c>
      <c r="U893">
        <v>7.6456</v>
      </c>
      <c r="V893">
        <v>7.1539999999999999</v>
      </c>
      <c r="W893">
        <v>4.6219999999999999</v>
      </c>
      <c r="X893" s="54">
        <f>U893/V893</f>
        <v>1.0687168017892088</v>
      </c>
      <c r="Y893">
        <v>60.45307104739981</v>
      </c>
      <c r="Z893">
        <v>754</v>
      </c>
      <c r="AA893">
        <v>1043</v>
      </c>
      <c r="AB893">
        <v>0.72291466922339409</v>
      </c>
    </row>
    <row r="894" spans="1:28" hidden="1" x14ac:dyDescent="0.25">
      <c r="A894" t="s">
        <v>144</v>
      </c>
      <c r="B894">
        <v>490300</v>
      </c>
      <c r="C894" t="s">
        <v>33</v>
      </c>
      <c r="D894" t="s">
        <v>336</v>
      </c>
      <c r="F894">
        <v>3</v>
      </c>
      <c r="G894">
        <v>470</v>
      </c>
      <c r="H894">
        <v>547</v>
      </c>
      <c r="I894">
        <v>489</v>
      </c>
      <c r="J894">
        <v>513</v>
      </c>
      <c r="K894">
        <v>490</v>
      </c>
      <c r="L894" s="54">
        <f t="shared" si="74"/>
        <v>501.8</v>
      </c>
      <c r="M894">
        <v>2.3115999999999999</v>
      </c>
      <c r="N894">
        <v>1.8800000000000001E-2</v>
      </c>
      <c r="O894">
        <v>10</v>
      </c>
      <c r="P894">
        <v>119.5</v>
      </c>
      <c r="Q894">
        <v>30</v>
      </c>
      <c r="R894" s="54">
        <f t="shared" si="75"/>
        <v>193.43933054393304</v>
      </c>
      <c r="S894" s="54">
        <f t="shared" si="76"/>
        <v>0.38549089386993429</v>
      </c>
      <c r="T894" s="54">
        <f t="shared" si="77"/>
        <v>3.9833333333333334</v>
      </c>
      <c r="U894">
        <v>2.6217999999999999</v>
      </c>
      <c r="V894">
        <v>2.3454999999999999</v>
      </c>
      <c r="W894">
        <v>1.5185</v>
      </c>
      <c r="X894" s="54">
        <f>U894/V894</f>
        <v>1.1178000426348327</v>
      </c>
      <c r="Y894">
        <v>57.918224120833017</v>
      </c>
      <c r="Z894">
        <v>754</v>
      </c>
      <c r="AA894">
        <v>1043</v>
      </c>
      <c r="AB894">
        <v>0.72291466922339409</v>
      </c>
    </row>
    <row r="895" spans="1:28" hidden="1" x14ac:dyDescent="0.25">
      <c r="A895" t="s">
        <v>144</v>
      </c>
      <c r="B895">
        <v>490300</v>
      </c>
      <c r="C895" t="s">
        <v>33</v>
      </c>
      <c r="D895" t="s">
        <v>336</v>
      </c>
      <c r="F895">
        <v>4</v>
      </c>
      <c r="G895">
        <v>651</v>
      </c>
      <c r="H895">
        <v>571</v>
      </c>
      <c r="I895">
        <v>595</v>
      </c>
      <c r="J895">
        <v>514</v>
      </c>
      <c r="K895">
        <v>626</v>
      </c>
      <c r="L895" s="54">
        <f t="shared" si="74"/>
        <v>591.4</v>
      </c>
      <c r="M895">
        <v>3.0348000000000002</v>
      </c>
      <c r="N895">
        <v>1.32E-2</v>
      </c>
      <c r="O895">
        <v>10</v>
      </c>
      <c r="P895">
        <v>126.07</v>
      </c>
      <c r="Q895">
        <v>40</v>
      </c>
      <c r="R895" s="54">
        <f t="shared" si="75"/>
        <v>240.72340763068138</v>
      </c>
      <c r="S895" s="54">
        <f t="shared" si="76"/>
        <v>0.40703991821217683</v>
      </c>
      <c r="T895" s="54">
        <f t="shared" si="77"/>
        <v>3.1517499999999998</v>
      </c>
      <c r="U895">
        <v>3.7214</v>
      </c>
      <c r="V895">
        <v>3.4203000000000001</v>
      </c>
      <c r="W895">
        <v>2.1905000000000001</v>
      </c>
      <c r="X895" s="54">
        <f>U895/V895</f>
        <v>1.0880332134608075</v>
      </c>
      <c r="Y895">
        <v>58.862256140162309</v>
      </c>
      <c r="Z895">
        <v>754</v>
      </c>
      <c r="AA895">
        <v>1043</v>
      </c>
      <c r="AB895">
        <v>0.72291466922339409</v>
      </c>
    </row>
    <row r="896" spans="1:28" hidden="1" x14ac:dyDescent="0.25">
      <c r="A896" t="s">
        <v>144</v>
      </c>
      <c r="B896">
        <v>490300</v>
      </c>
      <c r="C896" t="s">
        <v>33</v>
      </c>
      <c r="D896" t="s">
        <v>348</v>
      </c>
      <c r="E896" t="s">
        <v>30</v>
      </c>
      <c r="F896">
        <v>5</v>
      </c>
      <c r="G896">
        <v>448</v>
      </c>
      <c r="H896">
        <v>478</v>
      </c>
      <c r="I896">
        <v>464</v>
      </c>
      <c r="J896">
        <v>463</v>
      </c>
      <c r="K896">
        <v>484</v>
      </c>
      <c r="L896" s="54">
        <f t="shared" si="74"/>
        <v>467.4</v>
      </c>
      <c r="M896">
        <v>3.3776000000000002</v>
      </c>
      <c r="N896">
        <v>2.1700000000000001E-2</v>
      </c>
      <c r="O896">
        <v>10</v>
      </c>
      <c r="P896">
        <v>165.5</v>
      </c>
      <c r="Q896">
        <v>44</v>
      </c>
      <c r="R896" s="54">
        <f t="shared" si="75"/>
        <v>204.08459214501514</v>
      </c>
      <c r="S896" s="54">
        <f t="shared" si="76"/>
        <v>0.43663798062690445</v>
      </c>
      <c r="T896" s="54">
        <f t="shared" si="77"/>
        <v>3.7613636363636362</v>
      </c>
      <c r="Z896">
        <v>754</v>
      </c>
      <c r="AA896">
        <v>1043</v>
      </c>
      <c r="AB896">
        <v>0.72291466922339409</v>
      </c>
    </row>
    <row r="897" spans="1:28" hidden="1" x14ac:dyDescent="0.25">
      <c r="A897" t="s">
        <v>144</v>
      </c>
      <c r="B897">
        <v>490300</v>
      </c>
      <c r="C897" t="s">
        <v>33</v>
      </c>
      <c r="D897" t="s">
        <v>349</v>
      </c>
      <c r="E897" t="s">
        <v>29</v>
      </c>
      <c r="F897" s="154">
        <v>5</v>
      </c>
      <c r="G897">
        <v>479</v>
      </c>
      <c r="H897">
        <v>447</v>
      </c>
      <c r="I897">
        <v>469</v>
      </c>
      <c r="J897">
        <v>467</v>
      </c>
      <c r="K897">
        <v>465</v>
      </c>
      <c r="L897" s="54">
        <f t="shared" si="74"/>
        <v>465.4</v>
      </c>
      <c r="M897">
        <v>2.2231000000000001</v>
      </c>
      <c r="N897">
        <v>2.3599999999999999E-2</v>
      </c>
      <c r="O897">
        <v>10</v>
      </c>
      <c r="P897">
        <v>99.05</v>
      </c>
      <c r="Q897">
        <v>33</v>
      </c>
      <c r="R897" s="54">
        <f t="shared" si="75"/>
        <v>224.44220090863203</v>
      </c>
      <c r="S897" s="54">
        <f t="shared" si="76"/>
        <v>0.48225655545473151</v>
      </c>
      <c r="T897" s="54">
        <f t="shared" si="77"/>
        <v>3.0015151515151515</v>
      </c>
      <c r="U897">
        <v>8.3254999999999999</v>
      </c>
      <c r="V897">
        <v>7.6260000000000003</v>
      </c>
      <c r="W897">
        <v>4.7195999999999998</v>
      </c>
      <c r="X897" s="54">
        <f>U897/V897</f>
        <v>1.0917256753212692</v>
      </c>
      <c r="Y897">
        <v>56.688487177947266</v>
      </c>
      <c r="Z897">
        <v>754</v>
      </c>
      <c r="AA897">
        <v>1043</v>
      </c>
      <c r="AB897">
        <v>0.72291466922339409</v>
      </c>
    </row>
    <row r="898" spans="1:28" hidden="1" x14ac:dyDescent="0.25">
      <c r="A898" t="s">
        <v>144</v>
      </c>
      <c r="B898">
        <v>490300</v>
      </c>
      <c r="C898" t="s">
        <v>33</v>
      </c>
      <c r="D898" t="s">
        <v>348</v>
      </c>
      <c r="E898" t="s">
        <v>30</v>
      </c>
      <c r="F898">
        <v>6</v>
      </c>
      <c r="G898">
        <v>484</v>
      </c>
      <c r="H898">
        <v>493</v>
      </c>
      <c r="I898">
        <v>485</v>
      </c>
      <c r="J898">
        <v>466</v>
      </c>
      <c r="K898">
        <v>526</v>
      </c>
      <c r="L898" s="54">
        <f t="shared" si="74"/>
        <v>490.8</v>
      </c>
      <c r="M898">
        <v>3.4037999999999999</v>
      </c>
      <c r="N898">
        <v>1.9199999999999998E-2</v>
      </c>
      <c r="O898">
        <v>10</v>
      </c>
      <c r="P898">
        <v>148.6</v>
      </c>
      <c r="Q898">
        <v>45</v>
      </c>
      <c r="R898" s="54">
        <f t="shared" si="75"/>
        <v>229.0578734858681</v>
      </c>
      <c r="S898" s="54">
        <f t="shared" si="76"/>
        <v>0.46670308371203767</v>
      </c>
      <c r="T898" s="54">
        <f t="shared" si="77"/>
        <v>3.3022222222222219</v>
      </c>
      <c r="Z898">
        <v>754</v>
      </c>
      <c r="AA898">
        <v>1043</v>
      </c>
      <c r="AB898">
        <v>0.72291466922339409</v>
      </c>
    </row>
    <row r="899" spans="1:28" hidden="1" x14ac:dyDescent="0.25">
      <c r="A899" t="s">
        <v>144</v>
      </c>
      <c r="B899">
        <v>490300</v>
      </c>
      <c r="C899" t="s">
        <v>33</v>
      </c>
      <c r="D899" t="s">
        <v>349</v>
      </c>
      <c r="E899" t="s">
        <v>29</v>
      </c>
      <c r="F899" s="154">
        <v>6</v>
      </c>
      <c r="G899">
        <v>465</v>
      </c>
      <c r="H899">
        <v>475</v>
      </c>
      <c r="I899">
        <v>468</v>
      </c>
      <c r="J899">
        <v>453</v>
      </c>
      <c r="K899">
        <v>474</v>
      </c>
      <c r="L899" s="54">
        <f t="shared" si="74"/>
        <v>467</v>
      </c>
      <c r="M899">
        <v>3.6109</v>
      </c>
      <c r="N899">
        <v>2.4199999999999999E-2</v>
      </c>
      <c r="O899">
        <v>10</v>
      </c>
      <c r="P899">
        <v>149.47</v>
      </c>
      <c r="Q899">
        <v>48</v>
      </c>
      <c r="R899" s="54">
        <f t="shared" si="75"/>
        <v>241.58025021743492</v>
      </c>
      <c r="S899" s="54">
        <f t="shared" si="76"/>
        <v>0.51730246299236604</v>
      </c>
      <c r="T899" s="54">
        <f t="shared" si="77"/>
        <v>3.1139583333333332</v>
      </c>
      <c r="U899">
        <v>10.76</v>
      </c>
      <c r="V899">
        <v>9.7377000000000002</v>
      </c>
      <c r="W899">
        <v>6.0911999999999997</v>
      </c>
      <c r="X899" s="54">
        <f>U899/V899</f>
        <v>1.1049837230557524</v>
      </c>
      <c r="Y899">
        <v>56.609665427509292</v>
      </c>
      <c r="Z899">
        <v>754</v>
      </c>
      <c r="AA899">
        <v>1043</v>
      </c>
      <c r="AB899">
        <v>0.72291466922339409</v>
      </c>
    </row>
    <row r="900" spans="1:28" hidden="1" x14ac:dyDescent="0.25">
      <c r="A900" t="s">
        <v>144</v>
      </c>
      <c r="B900">
        <v>490525</v>
      </c>
      <c r="C900" t="s">
        <v>33</v>
      </c>
      <c r="D900" t="s">
        <v>336</v>
      </c>
      <c r="F900">
        <v>1</v>
      </c>
      <c r="G900">
        <v>358</v>
      </c>
      <c r="H900">
        <v>329</v>
      </c>
      <c r="I900">
        <v>343</v>
      </c>
      <c r="J900">
        <v>329</v>
      </c>
      <c r="K900">
        <v>323</v>
      </c>
      <c r="L900" s="54">
        <f t="shared" si="74"/>
        <v>336.4</v>
      </c>
      <c r="M900">
        <v>1.4269000000000001</v>
      </c>
      <c r="N900">
        <v>1.4200000000000001E-2</v>
      </c>
      <c r="O900">
        <v>10</v>
      </c>
      <c r="P900">
        <v>68.37</v>
      </c>
      <c r="Q900">
        <v>25</v>
      </c>
      <c r="R900" s="54">
        <f t="shared" si="75"/>
        <v>208.7026473599532</v>
      </c>
      <c r="S900" s="54">
        <f t="shared" si="76"/>
        <v>0.62040025969070511</v>
      </c>
      <c r="T900" s="54">
        <f t="shared" si="77"/>
        <v>2.7348000000000003</v>
      </c>
      <c r="U900">
        <v>2.6084000000000001</v>
      </c>
      <c r="V900">
        <v>2.2330000000000001</v>
      </c>
      <c r="W900">
        <v>1.659</v>
      </c>
      <c r="X900" s="54">
        <f>U900/V900</f>
        <v>1.1681146439767129</v>
      </c>
      <c r="Y900">
        <v>63.602208250268369</v>
      </c>
      <c r="Z900">
        <v>761</v>
      </c>
      <c r="AA900">
        <v>1041</v>
      </c>
      <c r="AB900">
        <v>0.73102785782901059</v>
      </c>
    </row>
    <row r="901" spans="1:28" hidden="1" x14ac:dyDescent="0.25">
      <c r="A901" t="s">
        <v>144</v>
      </c>
      <c r="B901">
        <v>490525</v>
      </c>
      <c r="C901" s="54" t="s">
        <v>33</v>
      </c>
      <c r="D901" t="s">
        <v>348</v>
      </c>
      <c r="E901" t="s">
        <v>30</v>
      </c>
      <c r="F901">
        <v>2</v>
      </c>
      <c r="G901">
        <v>384</v>
      </c>
      <c r="H901">
        <v>420</v>
      </c>
      <c r="I901">
        <v>399</v>
      </c>
      <c r="J901">
        <v>419</v>
      </c>
      <c r="K901">
        <v>388</v>
      </c>
      <c r="L901" s="54">
        <f t="shared" si="74"/>
        <v>402</v>
      </c>
      <c r="M901">
        <v>2.9190999999999998</v>
      </c>
      <c r="N901">
        <v>2.63E-2</v>
      </c>
      <c r="O901">
        <v>10</v>
      </c>
      <c r="P901">
        <v>135.83000000000001</v>
      </c>
      <c r="Q901">
        <v>50</v>
      </c>
      <c r="R901" s="54">
        <f t="shared" si="75"/>
        <v>214.90834130898915</v>
      </c>
      <c r="S901" s="54">
        <f t="shared" si="76"/>
        <v>0.53459786395270936</v>
      </c>
      <c r="T901" s="54">
        <f t="shared" si="77"/>
        <v>2.7166000000000001</v>
      </c>
      <c r="Z901">
        <v>761</v>
      </c>
      <c r="AA901">
        <v>1041</v>
      </c>
      <c r="AB901">
        <v>0.73102785782901059</v>
      </c>
    </row>
    <row r="902" spans="1:28" hidden="1" x14ac:dyDescent="0.25">
      <c r="A902" t="s">
        <v>144</v>
      </c>
      <c r="B902">
        <v>490525</v>
      </c>
      <c r="C902" s="54" t="s">
        <v>33</v>
      </c>
      <c r="D902" t="s">
        <v>349</v>
      </c>
      <c r="E902" t="s">
        <v>29</v>
      </c>
      <c r="F902" s="154">
        <v>2</v>
      </c>
      <c r="G902">
        <v>393</v>
      </c>
      <c r="H902">
        <v>488</v>
      </c>
      <c r="I902">
        <v>392</v>
      </c>
      <c r="J902">
        <v>364</v>
      </c>
      <c r="K902">
        <v>381</v>
      </c>
      <c r="L902" s="54">
        <f t="shared" si="74"/>
        <v>403.6</v>
      </c>
      <c r="M902">
        <v>3.3729</v>
      </c>
      <c r="N902">
        <v>3.3700000000000001E-2</v>
      </c>
      <c r="O902">
        <v>10</v>
      </c>
      <c r="P902">
        <v>147.99</v>
      </c>
      <c r="Q902">
        <v>44</v>
      </c>
      <c r="R902" s="54">
        <f t="shared" si="75"/>
        <v>227.91404824650311</v>
      </c>
      <c r="S902" s="54">
        <f t="shared" si="76"/>
        <v>0.56470279545714341</v>
      </c>
      <c r="T902" s="54">
        <f t="shared" si="77"/>
        <v>3.3634090909090912</v>
      </c>
      <c r="U902">
        <v>3.6175000000000002</v>
      </c>
      <c r="V902">
        <v>3.2054</v>
      </c>
      <c r="W902">
        <v>2.3650000000000002</v>
      </c>
      <c r="X902" s="54">
        <f>U902/V902</f>
        <v>1.128564297747551</v>
      </c>
      <c r="Y902">
        <v>65.376641326883217</v>
      </c>
      <c r="Z902">
        <v>761</v>
      </c>
      <c r="AA902">
        <v>1041</v>
      </c>
      <c r="AB902">
        <v>0.73102785782901059</v>
      </c>
    </row>
    <row r="903" spans="1:28" hidden="1" x14ac:dyDescent="0.25">
      <c r="A903" t="s">
        <v>144</v>
      </c>
      <c r="B903">
        <v>490525</v>
      </c>
      <c r="C903" s="54" t="s">
        <v>33</v>
      </c>
      <c r="D903" t="s">
        <v>336</v>
      </c>
      <c r="F903">
        <v>2</v>
      </c>
      <c r="G903">
        <v>311</v>
      </c>
      <c r="H903">
        <v>302</v>
      </c>
      <c r="I903">
        <v>313</v>
      </c>
      <c r="J903">
        <v>280</v>
      </c>
      <c r="K903">
        <v>339</v>
      </c>
      <c r="L903" s="54">
        <f t="shared" si="74"/>
        <v>309</v>
      </c>
      <c r="M903">
        <v>1.4268000000000001</v>
      </c>
      <c r="N903">
        <v>1.7600000000000001E-2</v>
      </c>
      <c r="O903">
        <v>10</v>
      </c>
      <c r="P903">
        <v>75.53</v>
      </c>
      <c r="Q903">
        <v>19</v>
      </c>
      <c r="R903" s="54">
        <f t="shared" si="75"/>
        <v>188.90507083278169</v>
      </c>
      <c r="S903" s="54">
        <f t="shared" si="76"/>
        <v>0.61134327130350063</v>
      </c>
      <c r="T903" s="54">
        <f t="shared" si="77"/>
        <v>3.9752631578947368</v>
      </c>
      <c r="U903">
        <v>2.4222000000000001</v>
      </c>
      <c r="V903">
        <v>1.8644000000000001</v>
      </c>
      <c r="W903">
        <v>1.4379999999999999</v>
      </c>
      <c r="X903" s="54">
        <f>U903/V903</f>
        <v>1.2991847243080885</v>
      </c>
      <c r="Y903">
        <v>59.367517133184698</v>
      </c>
      <c r="Z903">
        <v>761</v>
      </c>
      <c r="AA903">
        <v>1041</v>
      </c>
      <c r="AB903">
        <v>0.73102785782901059</v>
      </c>
    </row>
    <row r="904" spans="1:28" hidden="1" x14ac:dyDescent="0.25">
      <c r="A904" t="s">
        <v>144</v>
      </c>
      <c r="B904">
        <v>490525</v>
      </c>
      <c r="C904" s="54" t="s">
        <v>33</v>
      </c>
      <c r="D904" t="s">
        <v>348</v>
      </c>
      <c r="E904" t="s">
        <v>30</v>
      </c>
      <c r="F904">
        <v>3</v>
      </c>
      <c r="G904">
        <v>451</v>
      </c>
      <c r="H904">
        <v>434</v>
      </c>
      <c r="I904">
        <v>432</v>
      </c>
      <c r="J904">
        <v>400</v>
      </c>
      <c r="K904">
        <v>424</v>
      </c>
      <c r="L904" s="54">
        <f t="shared" si="74"/>
        <v>428.2</v>
      </c>
      <c r="M904">
        <v>2.7635999999999998</v>
      </c>
      <c r="N904">
        <v>2.6599999999999999E-2</v>
      </c>
      <c r="O904">
        <v>10</v>
      </c>
      <c r="P904">
        <v>125.04</v>
      </c>
      <c r="Q904">
        <v>44</v>
      </c>
      <c r="R904" s="54">
        <f t="shared" si="75"/>
        <v>221.01727447216888</v>
      </c>
      <c r="S904" s="54">
        <f t="shared" si="76"/>
        <v>0.5161543075015621</v>
      </c>
      <c r="T904" s="54">
        <f t="shared" si="77"/>
        <v>2.8418181818181818</v>
      </c>
      <c r="Z904">
        <v>761</v>
      </c>
      <c r="AA904">
        <v>1041</v>
      </c>
      <c r="AB904">
        <v>0.73102785782901059</v>
      </c>
    </row>
    <row r="905" spans="1:28" hidden="1" x14ac:dyDescent="0.25">
      <c r="A905" t="s">
        <v>144</v>
      </c>
      <c r="B905">
        <v>490525</v>
      </c>
      <c r="C905" t="s">
        <v>33</v>
      </c>
      <c r="D905" t="s">
        <v>349</v>
      </c>
      <c r="E905" t="s">
        <v>29</v>
      </c>
      <c r="F905" s="154">
        <v>3</v>
      </c>
      <c r="G905">
        <v>419</v>
      </c>
      <c r="H905">
        <v>249</v>
      </c>
      <c r="I905">
        <v>422</v>
      </c>
      <c r="J905">
        <v>411</v>
      </c>
      <c r="K905">
        <v>424</v>
      </c>
      <c r="L905" s="54">
        <f t="shared" si="74"/>
        <v>385</v>
      </c>
      <c r="M905">
        <v>1.3008</v>
      </c>
      <c r="N905">
        <v>2.18E-2</v>
      </c>
      <c r="O905">
        <v>10</v>
      </c>
      <c r="P905">
        <v>57.51</v>
      </c>
      <c r="Q905">
        <v>26</v>
      </c>
      <c r="R905" s="54">
        <f t="shared" si="75"/>
        <v>226.18675013041209</v>
      </c>
      <c r="S905" s="54">
        <f t="shared" si="76"/>
        <v>0.58749805228678464</v>
      </c>
      <c r="T905" s="54">
        <f t="shared" si="77"/>
        <v>2.2119230769230769</v>
      </c>
      <c r="U905">
        <v>4.8914999999999997</v>
      </c>
      <c r="V905">
        <v>4.2912999999999997</v>
      </c>
      <c r="W905">
        <v>3.2494999999999998</v>
      </c>
      <c r="X905" s="54">
        <f>U905/V905</f>
        <v>1.1398643767622865</v>
      </c>
      <c r="Y905">
        <v>66.431564959623842</v>
      </c>
      <c r="Z905">
        <v>761</v>
      </c>
      <c r="AA905">
        <v>1041</v>
      </c>
      <c r="AB905">
        <v>0.73102785782901059</v>
      </c>
    </row>
    <row r="906" spans="1:28" hidden="1" x14ac:dyDescent="0.25">
      <c r="A906" t="s">
        <v>144</v>
      </c>
      <c r="B906">
        <v>490525</v>
      </c>
      <c r="C906" t="s">
        <v>33</v>
      </c>
      <c r="D906" t="s">
        <v>336</v>
      </c>
      <c r="F906">
        <v>3</v>
      </c>
      <c r="G906">
        <v>307</v>
      </c>
      <c r="H906">
        <v>301</v>
      </c>
      <c r="I906">
        <v>313</v>
      </c>
      <c r="J906">
        <v>314</v>
      </c>
      <c r="K906">
        <v>286</v>
      </c>
      <c r="L906" s="54">
        <f t="shared" si="74"/>
        <v>304.2</v>
      </c>
      <c r="M906">
        <v>1.0031000000000001</v>
      </c>
      <c r="N906">
        <v>1.55E-2</v>
      </c>
      <c r="O906">
        <v>10</v>
      </c>
      <c r="P906">
        <v>51.54</v>
      </c>
      <c r="Q906">
        <v>16</v>
      </c>
      <c r="R906" s="54">
        <f t="shared" si="75"/>
        <v>194.62553356616223</v>
      </c>
      <c r="S906" s="54">
        <f t="shared" si="76"/>
        <v>0.63979465340618746</v>
      </c>
      <c r="T906" s="54">
        <f t="shared" si="77"/>
        <v>3.2212499999999999</v>
      </c>
      <c r="U906">
        <v>2.0165000000000002</v>
      </c>
      <c r="V906">
        <v>1.7050000000000001</v>
      </c>
      <c r="W906">
        <v>1.1980999999999999</v>
      </c>
      <c r="X906" s="54">
        <f>U906/V906</f>
        <v>1.1826979472140764</v>
      </c>
      <c r="Y906">
        <v>59.414827671708395</v>
      </c>
      <c r="Z906">
        <v>761</v>
      </c>
      <c r="AA906">
        <v>1041</v>
      </c>
      <c r="AB906">
        <v>0.73102785782901059</v>
      </c>
    </row>
    <row r="907" spans="1:28" hidden="1" x14ac:dyDescent="0.25">
      <c r="A907" t="s">
        <v>144</v>
      </c>
      <c r="B907">
        <v>490525</v>
      </c>
      <c r="C907" t="s">
        <v>33</v>
      </c>
      <c r="D907" t="s">
        <v>336</v>
      </c>
      <c r="F907">
        <v>4</v>
      </c>
      <c r="G907">
        <v>364</v>
      </c>
      <c r="H907">
        <v>352</v>
      </c>
      <c r="I907">
        <v>405</v>
      </c>
      <c r="J907">
        <v>410</v>
      </c>
      <c r="K907">
        <v>379</v>
      </c>
      <c r="L907" s="54">
        <f t="shared" si="74"/>
        <v>382</v>
      </c>
      <c r="M907">
        <v>1.98</v>
      </c>
      <c r="N907">
        <v>1.34E-2</v>
      </c>
      <c r="O907">
        <v>10</v>
      </c>
      <c r="P907">
        <v>92.94</v>
      </c>
      <c r="Q907">
        <v>25</v>
      </c>
      <c r="R907" s="54">
        <f t="shared" si="75"/>
        <v>213.04067140090379</v>
      </c>
      <c r="S907" s="54">
        <f t="shared" si="76"/>
        <v>0.55769809267252302</v>
      </c>
      <c r="T907" s="54">
        <f t="shared" si="77"/>
        <v>3.7176</v>
      </c>
      <c r="U907">
        <v>0.81179999999999997</v>
      </c>
      <c r="V907">
        <v>0.66969999999999996</v>
      </c>
      <c r="W907">
        <v>0.49020000000000002</v>
      </c>
      <c r="X907" s="54">
        <f>U907/V907</f>
        <v>1.2121845602508585</v>
      </c>
      <c r="Y907">
        <v>60.384331116038439</v>
      </c>
      <c r="Z907">
        <v>761</v>
      </c>
      <c r="AA907">
        <v>1041</v>
      </c>
      <c r="AB907">
        <v>0.73102785782901059</v>
      </c>
    </row>
    <row r="908" spans="1:28" hidden="1" x14ac:dyDescent="0.25">
      <c r="A908" t="s">
        <v>144</v>
      </c>
      <c r="B908">
        <v>490525</v>
      </c>
      <c r="C908" t="s">
        <v>33</v>
      </c>
      <c r="D908" t="s">
        <v>348</v>
      </c>
      <c r="E908" t="s">
        <v>30</v>
      </c>
      <c r="F908">
        <v>5</v>
      </c>
      <c r="G908">
        <v>446</v>
      </c>
      <c r="H908">
        <v>496</v>
      </c>
      <c r="I908">
        <v>494</v>
      </c>
      <c r="J908">
        <v>506</v>
      </c>
      <c r="K908">
        <v>439</v>
      </c>
      <c r="L908" s="54">
        <f t="shared" si="74"/>
        <v>476.2</v>
      </c>
      <c r="M908">
        <v>3.4190999999999998</v>
      </c>
      <c r="N908">
        <v>3.15E-2</v>
      </c>
      <c r="O908">
        <v>10</v>
      </c>
      <c r="P908">
        <v>142.63999999999999</v>
      </c>
      <c r="Q908">
        <v>44</v>
      </c>
      <c r="R908" s="54">
        <f t="shared" si="75"/>
        <v>239.70134604598991</v>
      </c>
      <c r="S908" s="54">
        <f t="shared" si="76"/>
        <v>0.50336275944138997</v>
      </c>
      <c r="T908" s="54">
        <f t="shared" si="77"/>
        <v>3.2418181818181817</v>
      </c>
      <c r="Z908">
        <v>761</v>
      </c>
      <c r="AA908">
        <v>1041</v>
      </c>
      <c r="AB908">
        <v>0.73102785782901059</v>
      </c>
    </row>
    <row r="909" spans="1:28" hidden="1" x14ac:dyDescent="0.25">
      <c r="A909" t="s">
        <v>144</v>
      </c>
      <c r="B909">
        <v>490525</v>
      </c>
      <c r="C909" t="s">
        <v>33</v>
      </c>
      <c r="D909" t="s">
        <v>349</v>
      </c>
      <c r="E909" t="s">
        <v>29</v>
      </c>
      <c r="F909" s="154">
        <v>5</v>
      </c>
      <c r="G909">
        <v>412</v>
      </c>
      <c r="H909">
        <v>433</v>
      </c>
      <c r="I909">
        <v>457</v>
      </c>
      <c r="J909">
        <v>441</v>
      </c>
      <c r="K909">
        <v>453</v>
      </c>
      <c r="L909" s="54">
        <f t="shared" si="74"/>
        <v>439.2</v>
      </c>
      <c r="M909">
        <v>1.5751999999999999</v>
      </c>
      <c r="N909">
        <v>2.87E-2</v>
      </c>
      <c r="O909">
        <v>10</v>
      </c>
      <c r="P909">
        <v>69.05</v>
      </c>
      <c r="Q909">
        <v>23</v>
      </c>
      <c r="R909" s="54">
        <f t="shared" si="75"/>
        <v>228.12454742939897</v>
      </c>
      <c r="S909" s="54">
        <f t="shared" si="76"/>
        <v>0.51940926099589935</v>
      </c>
      <c r="T909" s="54">
        <f t="shared" si="77"/>
        <v>3.0021739130434781</v>
      </c>
      <c r="U909">
        <v>4.3228</v>
      </c>
      <c r="V909">
        <v>3.9205999999999999</v>
      </c>
      <c r="W909">
        <v>2.8795999999999999</v>
      </c>
      <c r="X909" s="54">
        <f>U909/V909</f>
        <v>1.10258633882569</v>
      </c>
      <c r="Y909">
        <v>66.614231516609607</v>
      </c>
      <c r="Z909">
        <v>761</v>
      </c>
      <c r="AA909">
        <v>1041</v>
      </c>
      <c r="AB909">
        <v>0.73102785782901059</v>
      </c>
    </row>
    <row r="910" spans="1:28" hidden="1" x14ac:dyDescent="0.25">
      <c r="A910" t="s">
        <v>144</v>
      </c>
      <c r="B910">
        <v>490525</v>
      </c>
      <c r="C910" t="s">
        <v>33</v>
      </c>
      <c r="D910" t="s">
        <v>348</v>
      </c>
      <c r="E910" t="s">
        <v>30</v>
      </c>
      <c r="F910">
        <v>6</v>
      </c>
      <c r="G910">
        <v>424</v>
      </c>
      <c r="H910">
        <v>452</v>
      </c>
      <c r="I910">
        <v>443</v>
      </c>
      <c r="J910">
        <v>432</v>
      </c>
      <c r="K910">
        <v>486</v>
      </c>
      <c r="L910" s="54">
        <f t="shared" si="74"/>
        <v>447.4</v>
      </c>
      <c r="M910">
        <v>3.4670000000000001</v>
      </c>
      <c r="N910">
        <v>3.73E-2</v>
      </c>
      <c r="O910">
        <v>10</v>
      </c>
      <c r="P910">
        <v>145.69999999999999</v>
      </c>
      <c r="Q910">
        <v>52</v>
      </c>
      <c r="R910" s="54">
        <f t="shared" si="75"/>
        <v>237.95470144131778</v>
      </c>
      <c r="S910" s="54">
        <f t="shared" si="76"/>
        <v>0.53186120125462177</v>
      </c>
      <c r="T910" s="54">
        <f t="shared" si="77"/>
        <v>2.8019230769230767</v>
      </c>
      <c r="Z910">
        <v>761</v>
      </c>
      <c r="AA910">
        <v>1041</v>
      </c>
      <c r="AB910">
        <v>0.73102785782901059</v>
      </c>
    </row>
    <row r="911" spans="1:28" hidden="1" x14ac:dyDescent="0.25">
      <c r="A911" t="s">
        <v>144</v>
      </c>
      <c r="B911">
        <v>490525</v>
      </c>
      <c r="C911" t="s">
        <v>33</v>
      </c>
      <c r="D911" t="s">
        <v>349</v>
      </c>
      <c r="E911" t="s">
        <v>29</v>
      </c>
      <c r="F911" s="154">
        <v>6</v>
      </c>
      <c r="G911">
        <v>410</v>
      </c>
      <c r="H911">
        <v>409</v>
      </c>
      <c r="I911">
        <v>437</v>
      </c>
      <c r="J911">
        <v>419</v>
      </c>
      <c r="K911">
        <v>408</v>
      </c>
      <c r="L911" s="54">
        <f t="shared" si="74"/>
        <v>416.6</v>
      </c>
      <c r="M911">
        <v>3.26</v>
      </c>
      <c r="N911">
        <v>2.8000000000000001E-2</v>
      </c>
      <c r="O911">
        <v>10</v>
      </c>
      <c r="P911">
        <v>133.81</v>
      </c>
      <c r="Q911">
        <v>43</v>
      </c>
      <c r="R911" s="54">
        <f t="shared" si="75"/>
        <v>243.62902623122335</v>
      </c>
      <c r="S911" s="54">
        <f t="shared" si="76"/>
        <v>0.58480323147197155</v>
      </c>
      <c r="T911" s="54">
        <f t="shared" si="77"/>
        <v>3.1118604651162793</v>
      </c>
      <c r="U911">
        <v>5.1577999999999999</v>
      </c>
      <c r="V911">
        <v>4.5483000000000002</v>
      </c>
      <c r="W911">
        <v>3.2705000000000002</v>
      </c>
      <c r="X911" s="54">
        <f>U911/V911</f>
        <v>1.1340061121737792</v>
      </c>
      <c r="Y911">
        <v>63.408817712978404</v>
      </c>
      <c r="Z911">
        <v>761</v>
      </c>
      <c r="AA911">
        <v>1041</v>
      </c>
      <c r="AB911">
        <v>0.73102785782901059</v>
      </c>
    </row>
    <row r="912" spans="1:28" hidden="1" x14ac:dyDescent="0.25">
      <c r="A912" t="s">
        <v>144</v>
      </c>
      <c r="B912">
        <v>490525</v>
      </c>
      <c r="C912" t="s">
        <v>33</v>
      </c>
      <c r="D912" t="s">
        <v>348</v>
      </c>
      <c r="E912" t="s">
        <v>30</v>
      </c>
      <c r="F912">
        <v>8</v>
      </c>
      <c r="G912">
        <v>398</v>
      </c>
      <c r="H912">
        <v>379</v>
      </c>
      <c r="I912">
        <v>392</v>
      </c>
      <c r="J912">
        <v>376</v>
      </c>
      <c r="K912">
        <v>374</v>
      </c>
      <c r="L912" s="54">
        <f t="shared" si="74"/>
        <v>383.8</v>
      </c>
      <c r="M912">
        <v>3.3359000000000001</v>
      </c>
      <c r="N912">
        <v>4.5600000000000002E-2</v>
      </c>
      <c r="O912">
        <v>10</v>
      </c>
      <c r="P912">
        <v>146.86000000000001</v>
      </c>
      <c r="Q912">
        <v>26</v>
      </c>
      <c r="R912" s="54">
        <f t="shared" si="75"/>
        <v>227.14830450769441</v>
      </c>
      <c r="S912" s="54">
        <f t="shared" si="76"/>
        <v>0.59184029314146536</v>
      </c>
      <c r="T912" s="54">
        <f t="shared" si="77"/>
        <v>5.6484615384615386</v>
      </c>
      <c r="Z912">
        <v>761</v>
      </c>
      <c r="AA912">
        <v>1041</v>
      </c>
      <c r="AB912">
        <v>0.73102785782901059</v>
      </c>
    </row>
    <row r="913" spans="1:28" hidden="1" x14ac:dyDescent="0.25">
      <c r="A913" t="s">
        <v>144</v>
      </c>
      <c r="B913">
        <v>490525</v>
      </c>
      <c r="C913" t="s">
        <v>33</v>
      </c>
      <c r="D913" t="s">
        <v>349</v>
      </c>
      <c r="E913" t="s">
        <v>29</v>
      </c>
      <c r="F913" s="154">
        <v>8</v>
      </c>
      <c r="G913">
        <v>382</v>
      </c>
      <c r="H913">
        <v>423</v>
      </c>
      <c r="I913">
        <v>421</v>
      </c>
      <c r="J913">
        <v>399</v>
      </c>
      <c r="K913">
        <v>345</v>
      </c>
      <c r="L913" s="54">
        <f t="shared" si="74"/>
        <v>394</v>
      </c>
      <c r="M913">
        <v>2.7881999999999998</v>
      </c>
      <c r="N913">
        <v>4.4200000000000003E-2</v>
      </c>
      <c r="O913">
        <v>10</v>
      </c>
      <c r="P913">
        <v>119.71</v>
      </c>
      <c r="Q913">
        <v>20</v>
      </c>
      <c r="R913" s="54">
        <f t="shared" si="75"/>
        <v>232.91287277587503</v>
      </c>
      <c r="S913" s="54">
        <f t="shared" si="76"/>
        <v>0.59114942328902287</v>
      </c>
      <c r="T913" s="54">
        <f t="shared" si="77"/>
        <v>5.9855</v>
      </c>
      <c r="U913">
        <v>3.6339000000000001</v>
      </c>
      <c r="V913">
        <v>3.3130000000000002</v>
      </c>
      <c r="W913">
        <v>2.3336000000000001</v>
      </c>
      <c r="X913" s="54">
        <f>U913/V913</f>
        <v>1.0968608511922728</v>
      </c>
      <c r="Y913">
        <v>64.217507361237239</v>
      </c>
      <c r="Z913">
        <v>761</v>
      </c>
      <c r="AA913">
        <v>1041</v>
      </c>
      <c r="AB913">
        <v>0.73102785782901059</v>
      </c>
    </row>
    <row r="914" spans="1:28" hidden="1" x14ac:dyDescent="0.25">
      <c r="A914" t="s">
        <v>144</v>
      </c>
      <c r="B914">
        <v>490813</v>
      </c>
      <c r="C914" t="s">
        <v>33</v>
      </c>
      <c r="D914" t="s">
        <v>336</v>
      </c>
      <c r="F914">
        <v>1</v>
      </c>
      <c r="G914">
        <v>337</v>
      </c>
      <c r="H914">
        <v>313</v>
      </c>
      <c r="I914">
        <v>321</v>
      </c>
      <c r="J914">
        <v>287</v>
      </c>
      <c r="K914">
        <v>338</v>
      </c>
      <c r="L914" s="54">
        <f t="shared" si="74"/>
        <v>319.2</v>
      </c>
      <c r="M914">
        <v>2.1450999999999998</v>
      </c>
      <c r="N914">
        <v>0.03</v>
      </c>
      <c r="O914">
        <v>10</v>
      </c>
      <c r="P914">
        <v>133.99</v>
      </c>
      <c r="Q914">
        <v>17</v>
      </c>
      <c r="R914" s="54">
        <f t="shared" si="75"/>
        <v>160.09403686842299</v>
      </c>
      <c r="S914" s="54">
        <f t="shared" si="76"/>
        <v>0.5015477345501973</v>
      </c>
      <c r="T914" s="54">
        <f t="shared" si="77"/>
        <v>7.8817647058823539</v>
      </c>
      <c r="U914">
        <v>0.94179999999999997</v>
      </c>
      <c r="V914">
        <v>0.84450000000000003</v>
      </c>
      <c r="W914">
        <v>0.42970000000000003</v>
      </c>
      <c r="X914" s="54">
        <f>U914/V914</f>
        <v>1.1152161042036708</v>
      </c>
      <c r="Y914">
        <v>45.625398173709918</v>
      </c>
      <c r="Z914">
        <v>867</v>
      </c>
      <c r="AA914">
        <v>1064</v>
      </c>
      <c r="AB914">
        <v>0.81484962406015038</v>
      </c>
    </row>
    <row r="915" spans="1:28" hidden="1" x14ac:dyDescent="0.25">
      <c r="A915" t="s">
        <v>144</v>
      </c>
      <c r="B915">
        <v>490813</v>
      </c>
      <c r="C915" t="s">
        <v>33</v>
      </c>
      <c r="D915" t="s">
        <v>336</v>
      </c>
      <c r="F915">
        <v>2</v>
      </c>
      <c r="G915">
        <v>306</v>
      </c>
      <c r="H915">
        <v>289</v>
      </c>
      <c r="I915">
        <v>331</v>
      </c>
      <c r="J915">
        <v>272</v>
      </c>
      <c r="K915">
        <v>350</v>
      </c>
      <c r="L915" s="54">
        <f t="shared" si="74"/>
        <v>309.60000000000002</v>
      </c>
      <c r="M915">
        <v>1.78</v>
      </c>
      <c r="N915">
        <v>1.7299999999999999E-2</v>
      </c>
      <c r="O915">
        <v>10</v>
      </c>
      <c r="P915">
        <v>113.47</v>
      </c>
      <c r="Q915">
        <v>34</v>
      </c>
      <c r="R915" s="54">
        <f t="shared" si="75"/>
        <v>156.86965717810875</v>
      </c>
      <c r="S915" s="54">
        <f t="shared" si="76"/>
        <v>0.50668493920577762</v>
      </c>
      <c r="T915" s="54">
        <f t="shared" si="77"/>
        <v>3.3373529411764706</v>
      </c>
      <c r="U915">
        <v>1.9034</v>
      </c>
      <c r="V915">
        <v>1.6989000000000001</v>
      </c>
      <c r="W915">
        <v>1.0671999999999999</v>
      </c>
      <c r="X915" s="54">
        <f>U915/V915</f>
        <v>1.1203720054152686</v>
      </c>
      <c r="Y915">
        <v>56.068088683408632</v>
      </c>
      <c r="Z915">
        <v>867</v>
      </c>
      <c r="AA915">
        <v>1064</v>
      </c>
      <c r="AB915">
        <v>0.81484962406015038</v>
      </c>
    </row>
    <row r="916" spans="1:28" hidden="1" x14ac:dyDescent="0.25">
      <c r="A916" t="s">
        <v>144</v>
      </c>
      <c r="B916">
        <v>490813</v>
      </c>
      <c r="C916" t="s">
        <v>33</v>
      </c>
      <c r="D916" t="s">
        <v>336</v>
      </c>
      <c r="F916">
        <v>3</v>
      </c>
      <c r="G916">
        <v>303</v>
      </c>
      <c r="H916">
        <v>305</v>
      </c>
      <c r="I916">
        <v>296</v>
      </c>
      <c r="J916">
        <v>286</v>
      </c>
      <c r="K916">
        <v>320</v>
      </c>
      <c r="L916" s="54">
        <f t="shared" si="74"/>
        <v>302</v>
      </c>
      <c r="M916">
        <v>1.6433</v>
      </c>
      <c r="N916">
        <v>1.6400000000000001E-2</v>
      </c>
      <c r="O916">
        <v>10</v>
      </c>
      <c r="P916">
        <v>101.85</v>
      </c>
      <c r="Q916">
        <v>32</v>
      </c>
      <c r="R916" s="54">
        <f t="shared" si="75"/>
        <v>161.34511536573393</v>
      </c>
      <c r="S916" s="54">
        <f t="shared" si="76"/>
        <v>0.53425534889315873</v>
      </c>
      <c r="T916" s="54">
        <f t="shared" si="77"/>
        <v>3.1828124999999998</v>
      </c>
      <c r="U916">
        <v>2.2873000000000001</v>
      </c>
      <c r="V916">
        <v>1.9774</v>
      </c>
      <c r="W916">
        <v>1.3525</v>
      </c>
      <c r="X916" s="54">
        <f>U916/V916</f>
        <v>1.1567209466976838</v>
      </c>
      <c r="Y916">
        <v>59.130852970751533</v>
      </c>
      <c r="Z916">
        <v>867</v>
      </c>
      <c r="AA916">
        <v>1064</v>
      </c>
      <c r="AB916">
        <v>0.81484962406015038</v>
      </c>
    </row>
    <row r="917" spans="1:28" hidden="1" x14ac:dyDescent="0.25">
      <c r="A917" t="s">
        <v>144</v>
      </c>
      <c r="B917">
        <v>490813</v>
      </c>
      <c r="C917" t="s">
        <v>33</v>
      </c>
      <c r="D917" t="s">
        <v>336</v>
      </c>
      <c r="F917">
        <v>4</v>
      </c>
      <c r="G917">
        <v>348</v>
      </c>
      <c r="H917">
        <v>373</v>
      </c>
      <c r="I917">
        <v>445</v>
      </c>
      <c r="J917">
        <v>365</v>
      </c>
      <c r="K917">
        <v>355</v>
      </c>
      <c r="L917" s="54">
        <f t="shared" si="74"/>
        <v>377.2</v>
      </c>
      <c r="M917">
        <v>2.4809999999999999</v>
      </c>
      <c r="N917">
        <v>2.1100000000000001E-2</v>
      </c>
      <c r="O917">
        <v>10</v>
      </c>
      <c r="P917">
        <v>120.58</v>
      </c>
      <c r="Q917">
        <v>38</v>
      </c>
      <c r="R917" s="54">
        <f t="shared" si="75"/>
        <v>205.75551501078124</v>
      </c>
      <c r="S917" s="54">
        <f t="shared" si="76"/>
        <v>0.545481216889664</v>
      </c>
      <c r="T917" s="54">
        <f t="shared" si="77"/>
        <v>3.1731578947368422</v>
      </c>
      <c r="U917">
        <v>2.5034000000000001</v>
      </c>
      <c r="V917">
        <v>2.1533000000000002</v>
      </c>
      <c r="W917">
        <v>1.3754</v>
      </c>
      <c r="X917" s="54">
        <f>U917/V917</f>
        <v>1.1625876561556681</v>
      </c>
      <c r="Y917">
        <v>54.941279859391223</v>
      </c>
      <c r="Z917">
        <v>867</v>
      </c>
      <c r="AA917">
        <v>1064</v>
      </c>
      <c r="AB917">
        <v>0.81484962406015038</v>
      </c>
    </row>
    <row r="918" spans="1:28" hidden="1" x14ac:dyDescent="0.25">
      <c r="A918" t="s">
        <v>144</v>
      </c>
      <c r="B918">
        <v>490813</v>
      </c>
      <c r="C918" t="s">
        <v>33</v>
      </c>
      <c r="D918" t="s">
        <v>348</v>
      </c>
      <c r="E918" t="s">
        <v>30</v>
      </c>
      <c r="F918">
        <v>5</v>
      </c>
      <c r="G918">
        <v>498</v>
      </c>
      <c r="H918">
        <v>523</v>
      </c>
      <c r="I918">
        <v>496</v>
      </c>
      <c r="J918">
        <v>503</v>
      </c>
      <c r="K918">
        <v>493</v>
      </c>
      <c r="L918" s="54">
        <f t="shared" si="74"/>
        <v>502.6</v>
      </c>
      <c r="M918">
        <v>3.1642999999999999</v>
      </c>
      <c r="N918">
        <v>2.86E-2</v>
      </c>
      <c r="O918">
        <v>10</v>
      </c>
      <c r="P918">
        <v>173.53</v>
      </c>
      <c r="Q918">
        <v>37</v>
      </c>
      <c r="R918" s="54">
        <f t="shared" si="75"/>
        <v>182.34887339364951</v>
      </c>
      <c r="S918" s="54">
        <f t="shared" si="76"/>
        <v>0.36281112891693096</v>
      </c>
      <c r="T918" s="54">
        <f t="shared" si="77"/>
        <v>4.6900000000000004</v>
      </c>
      <c r="Z918">
        <v>867</v>
      </c>
      <c r="AA918">
        <v>1064</v>
      </c>
      <c r="AB918">
        <v>0.81484962406015038</v>
      </c>
    </row>
    <row r="919" spans="1:28" hidden="1" x14ac:dyDescent="0.25">
      <c r="A919" t="s">
        <v>144</v>
      </c>
      <c r="B919">
        <v>490813</v>
      </c>
      <c r="C919" t="s">
        <v>33</v>
      </c>
      <c r="D919" t="s">
        <v>349</v>
      </c>
      <c r="E919" t="s">
        <v>29</v>
      </c>
      <c r="F919" s="154">
        <v>5</v>
      </c>
      <c r="G919">
        <v>489</v>
      </c>
      <c r="H919">
        <v>472</v>
      </c>
      <c r="I919">
        <v>437</v>
      </c>
      <c r="J919">
        <v>448</v>
      </c>
      <c r="K919">
        <v>447</v>
      </c>
      <c r="L919" s="54">
        <f t="shared" si="74"/>
        <v>458.6</v>
      </c>
      <c r="M919">
        <v>2.8574999999999999</v>
      </c>
      <c r="N919">
        <v>2.98E-2</v>
      </c>
      <c r="O919">
        <v>10</v>
      </c>
      <c r="P919">
        <v>218.25</v>
      </c>
      <c r="Q919">
        <v>44</v>
      </c>
      <c r="R919" s="54">
        <f t="shared" si="75"/>
        <v>130.9278350515464</v>
      </c>
      <c r="S919" s="54">
        <f t="shared" si="76"/>
        <v>0.2854946250578857</v>
      </c>
      <c r="T919" s="54">
        <f t="shared" si="77"/>
        <v>4.9602272727272725</v>
      </c>
      <c r="U919">
        <v>5.0273000000000003</v>
      </c>
      <c r="V919">
        <v>4.55</v>
      </c>
      <c r="W919">
        <v>4.2549000000000001</v>
      </c>
      <c r="X919" s="54">
        <f>U919/V919</f>
        <v>1.104901098901099</v>
      </c>
      <c r="Y919">
        <v>84.635888051240229</v>
      </c>
      <c r="Z919">
        <v>867</v>
      </c>
      <c r="AA919">
        <v>1064</v>
      </c>
      <c r="AB919">
        <v>0.81484962406015038</v>
      </c>
    </row>
    <row r="920" spans="1:28" hidden="1" x14ac:dyDescent="0.25">
      <c r="A920" t="s">
        <v>144</v>
      </c>
      <c r="B920">
        <v>490813</v>
      </c>
      <c r="C920" t="s">
        <v>33</v>
      </c>
      <c r="D920" t="s">
        <v>348</v>
      </c>
      <c r="E920" t="s">
        <v>30</v>
      </c>
      <c r="F920">
        <v>6</v>
      </c>
      <c r="G920">
        <v>453</v>
      </c>
      <c r="H920">
        <v>511</v>
      </c>
      <c r="I920">
        <v>446</v>
      </c>
      <c r="J920">
        <v>451</v>
      </c>
      <c r="K920">
        <v>489</v>
      </c>
      <c r="L920" s="54">
        <f t="shared" si="74"/>
        <v>470</v>
      </c>
      <c r="M920">
        <v>2.9264000000000001</v>
      </c>
      <c r="N920">
        <v>3.1600000000000003E-2</v>
      </c>
      <c r="O920">
        <v>10</v>
      </c>
      <c r="P920">
        <v>178.49</v>
      </c>
      <c r="Q920">
        <v>39</v>
      </c>
      <c r="R920" s="54">
        <f t="shared" si="75"/>
        <v>163.95316264216484</v>
      </c>
      <c r="S920" s="54">
        <f t="shared" si="76"/>
        <v>0.34883651625992518</v>
      </c>
      <c r="T920" s="54">
        <f t="shared" si="77"/>
        <v>4.5766666666666671</v>
      </c>
      <c r="Z920">
        <v>867</v>
      </c>
      <c r="AA920">
        <v>1064</v>
      </c>
      <c r="AB920">
        <v>0.81484962406015038</v>
      </c>
    </row>
    <row r="921" spans="1:28" hidden="1" x14ac:dyDescent="0.25">
      <c r="A921" t="s">
        <v>144</v>
      </c>
      <c r="B921">
        <v>490813</v>
      </c>
      <c r="C921" t="s">
        <v>33</v>
      </c>
      <c r="D921" t="s">
        <v>349</v>
      </c>
      <c r="E921" t="s">
        <v>29</v>
      </c>
      <c r="F921" s="154">
        <v>6</v>
      </c>
      <c r="G921">
        <v>494</v>
      </c>
      <c r="H921">
        <v>456</v>
      </c>
      <c r="I921">
        <v>504</v>
      </c>
      <c r="J921">
        <v>445</v>
      </c>
      <c r="K921">
        <v>432</v>
      </c>
      <c r="L921" s="54">
        <f t="shared" si="74"/>
        <v>466.2</v>
      </c>
      <c r="M921">
        <v>3.8662000000000001</v>
      </c>
      <c r="N921">
        <v>3.32E-2</v>
      </c>
      <c r="O921">
        <v>10</v>
      </c>
      <c r="P921">
        <v>214.98</v>
      </c>
      <c r="Q921">
        <v>39</v>
      </c>
      <c r="R921" s="54">
        <f t="shared" si="75"/>
        <v>179.8399851148944</v>
      </c>
      <c r="S921" s="54">
        <f t="shared" si="76"/>
        <v>0.38575715382860232</v>
      </c>
      <c r="T921" s="54">
        <f t="shared" si="77"/>
        <v>5.5123076923076919</v>
      </c>
      <c r="U921">
        <v>3.6141999999999999</v>
      </c>
      <c r="V921">
        <v>3.2986</v>
      </c>
      <c r="W921">
        <v>2.0966</v>
      </c>
      <c r="X921" s="54">
        <f>U921/V921</f>
        <v>1.095676953859213</v>
      </c>
      <c r="Y921">
        <v>58.010071385092147</v>
      </c>
      <c r="Z921">
        <v>867</v>
      </c>
      <c r="AA921">
        <v>1064</v>
      </c>
      <c r="AB921">
        <v>0.81484962406015038</v>
      </c>
    </row>
    <row r="922" spans="1:28" hidden="1" x14ac:dyDescent="0.25">
      <c r="A922" t="s">
        <v>144</v>
      </c>
      <c r="B922">
        <v>490813</v>
      </c>
      <c r="C922" t="s">
        <v>33</v>
      </c>
      <c r="D922" t="s">
        <v>348</v>
      </c>
      <c r="E922" t="s">
        <v>30</v>
      </c>
      <c r="F922">
        <v>7</v>
      </c>
      <c r="G922">
        <v>429</v>
      </c>
      <c r="H922">
        <v>436</v>
      </c>
      <c r="I922">
        <v>438</v>
      </c>
      <c r="J922">
        <v>455</v>
      </c>
      <c r="K922">
        <v>467</v>
      </c>
      <c r="L922" s="54">
        <f t="shared" si="74"/>
        <v>445</v>
      </c>
      <c r="M922">
        <v>3.0026999999999999</v>
      </c>
      <c r="N922">
        <v>3.2099999999999997E-2</v>
      </c>
      <c r="O922">
        <v>10</v>
      </c>
      <c r="P922">
        <v>189.7</v>
      </c>
      <c r="Q922">
        <v>34</v>
      </c>
      <c r="R922" s="54">
        <f t="shared" si="75"/>
        <v>158.28676858197156</v>
      </c>
      <c r="S922" s="54">
        <f t="shared" si="76"/>
        <v>0.35570060355499228</v>
      </c>
      <c r="T922" s="54">
        <f t="shared" si="77"/>
        <v>5.5794117647058821</v>
      </c>
      <c r="Z922">
        <v>867</v>
      </c>
      <c r="AA922">
        <v>1064</v>
      </c>
      <c r="AB922">
        <v>0.81484962406015038</v>
      </c>
    </row>
    <row r="923" spans="1:28" hidden="1" x14ac:dyDescent="0.25">
      <c r="A923" t="s">
        <v>144</v>
      </c>
      <c r="B923">
        <v>490813</v>
      </c>
      <c r="C923" t="s">
        <v>33</v>
      </c>
      <c r="D923" t="s">
        <v>349</v>
      </c>
      <c r="E923" t="s">
        <v>29</v>
      </c>
      <c r="F923" s="154">
        <v>7</v>
      </c>
      <c r="G923">
        <v>410</v>
      </c>
      <c r="H923">
        <v>437</v>
      </c>
      <c r="I923">
        <v>465</v>
      </c>
      <c r="J923">
        <v>468</v>
      </c>
      <c r="K923">
        <v>385</v>
      </c>
      <c r="L923" s="54">
        <f t="shared" si="74"/>
        <v>433</v>
      </c>
      <c r="M923">
        <v>2.6797</v>
      </c>
      <c r="N923">
        <v>2.6800000000000001E-2</v>
      </c>
      <c r="O923">
        <v>10</v>
      </c>
      <c r="P923">
        <v>154.26</v>
      </c>
      <c r="Q923">
        <v>36</v>
      </c>
      <c r="R923" s="54">
        <f t="shared" si="75"/>
        <v>173.71321146116946</v>
      </c>
      <c r="S923" s="54">
        <f t="shared" si="76"/>
        <v>0.40118524586875165</v>
      </c>
      <c r="T923" s="54">
        <f t="shared" si="77"/>
        <v>4.2850000000000001</v>
      </c>
      <c r="U923">
        <v>3.4102999999999999</v>
      </c>
      <c r="V923">
        <v>3.2166999999999999</v>
      </c>
      <c r="W923">
        <v>1.9505999999999999</v>
      </c>
      <c r="X923" s="54">
        <f>U923/V923</f>
        <v>1.0601859048092765</v>
      </c>
      <c r="Y923">
        <v>57.197314019294488</v>
      </c>
      <c r="Z923">
        <v>867</v>
      </c>
      <c r="AA923">
        <v>1064</v>
      </c>
      <c r="AB923">
        <v>0.81484962406015038</v>
      </c>
    </row>
    <row r="924" spans="1:28" hidden="1" x14ac:dyDescent="0.25">
      <c r="A924" t="s">
        <v>144</v>
      </c>
      <c r="B924">
        <v>490813</v>
      </c>
      <c r="C924" t="s">
        <v>33</v>
      </c>
      <c r="D924" t="s">
        <v>348</v>
      </c>
      <c r="E924" t="s">
        <v>30</v>
      </c>
      <c r="F924">
        <v>8</v>
      </c>
      <c r="G924">
        <v>345</v>
      </c>
      <c r="H924">
        <v>361</v>
      </c>
      <c r="I924">
        <v>319</v>
      </c>
      <c r="J924">
        <v>350</v>
      </c>
      <c r="K924">
        <v>324</v>
      </c>
      <c r="L924" s="54">
        <f t="shared" ref="L924:L927" si="78">AVERAGE(G924:K924)</f>
        <v>339.8</v>
      </c>
      <c r="M924">
        <v>2.6688999999999998</v>
      </c>
      <c r="N924">
        <v>2.06E-2</v>
      </c>
      <c r="O924">
        <v>10</v>
      </c>
      <c r="P924">
        <v>169.91</v>
      </c>
      <c r="Q924">
        <v>38</v>
      </c>
      <c r="R924" s="54">
        <f t="shared" si="75"/>
        <v>157.07727620504974</v>
      </c>
      <c r="S924" s="54">
        <f t="shared" ref="S924:S927" si="79">R924/L924</f>
        <v>0.46226390878472551</v>
      </c>
      <c r="T924" s="54">
        <f t="shared" si="77"/>
        <v>4.4713157894736844</v>
      </c>
      <c r="Z924">
        <v>867</v>
      </c>
      <c r="AA924">
        <v>1064</v>
      </c>
      <c r="AB924">
        <v>0.81484962406015038</v>
      </c>
    </row>
    <row r="925" spans="1:28" hidden="1" x14ac:dyDescent="0.25">
      <c r="A925" t="s">
        <v>144</v>
      </c>
      <c r="B925">
        <v>490813</v>
      </c>
      <c r="C925" t="s">
        <v>33</v>
      </c>
      <c r="D925" t="s">
        <v>349</v>
      </c>
      <c r="E925" t="s">
        <v>29</v>
      </c>
      <c r="F925" s="154">
        <v>8</v>
      </c>
      <c r="G925">
        <v>381</v>
      </c>
      <c r="H925">
        <v>404</v>
      </c>
      <c r="I925">
        <v>430</v>
      </c>
      <c r="J925">
        <v>360</v>
      </c>
      <c r="K925">
        <v>337</v>
      </c>
      <c r="L925" s="54">
        <f t="shared" si="78"/>
        <v>382.4</v>
      </c>
      <c r="M925">
        <v>3.1686000000000001</v>
      </c>
      <c r="N925">
        <v>2.1999999999999999E-2</v>
      </c>
      <c r="O925">
        <v>10</v>
      </c>
      <c r="P925">
        <v>172.75</v>
      </c>
      <c r="Q925">
        <v>33</v>
      </c>
      <c r="R925" s="54">
        <f t="shared" si="75"/>
        <v>183.42112879884229</v>
      </c>
      <c r="S925" s="54">
        <f t="shared" si="79"/>
        <v>0.47965776359529888</v>
      </c>
      <c r="T925" s="54">
        <f t="shared" si="77"/>
        <v>5.2348484848484844</v>
      </c>
      <c r="U925">
        <v>4.3921999999999999</v>
      </c>
      <c r="V925">
        <v>3.8740999999999999</v>
      </c>
      <c r="W925">
        <v>2.4245000000000001</v>
      </c>
      <c r="X925" s="54">
        <f>U925/V925</f>
        <v>1.1337342866730338</v>
      </c>
      <c r="Y925">
        <v>55.20012749874779</v>
      </c>
      <c r="Z925">
        <v>867</v>
      </c>
      <c r="AA925">
        <v>1064</v>
      </c>
      <c r="AB925">
        <v>0.81484962406015038</v>
      </c>
    </row>
    <row r="926" spans="1:28" hidden="1" x14ac:dyDescent="0.25">
      <c r="A926" t="s">
        <v>144</v>
      </c>
      <c r="B926">
        <v>490813</v>
      </c>
      <c r="C926" t="s">
        <v>33</v>
      </c>
      <c r="D926" t="s">
        <v>348</v>
      </c>
      <c r="E926" t="s">
        <v>30</v>
      </c>
      <c r="F926">
        <v>10</v>
      </c>
      <c r="G926">
        <v>503</v>
      </c>
      <c r="H926">
        <v>470</v>
      </c>
      <c r="I926">
        <v>486</v>
      </c>
      <c r="J926">
        <v>465</v>
      </c>
      <c r="K926">
        <v>629</v>
      </c>
      <c r="L926" s="54">
        <f t="shared" si="78"/>
        <v>510.6</v>
      </c>
      <c r="M926">
        <v>3.9293</v>
      </c>
      <c r="N926">
        <v>2.7300000000000001E-2</v>
      </c>
      <c r="O926">
        <v>10</v>
      </c>
      <c r="P926">
        <v>158.66</v>
      </c>
      <c r="Q926">
        <v>44</v>
      </c>
      <c r="R926" s="54">
        <f t="shared" si="75"/>
        <v>247.6553636707425</v>
      </c>
      <c r="S926" s="54">
        <f t="shared" si="79"/>
        <v>0.48502813096502645</v>
      </c>
      <c r="T926" s="54">
        <f t="shared" si="77"/>
        <v>3.605909090909091</v>
      </c>
      <c r="Z926">
        <v>867</v>
      </c>
      <c r="AA926">
        <v>1064</v>
      </c>
      <c r="AB926">
        <v>0.81484962406015038</v>
      </c>
    </row>
    <row r="927" spans="1:28" hidden="1" x14ac:dyDescent="0.25">
      <c r="A927" t="s">
        <v>144</v>
      </c>
      <c r="B927">
        <v>490813</v>
      </c>
      <c r="C927" s="54" t="s">
        <v>33</v>
      </c>
      <c r="D927" t="s">
        <v>349</v>
      </c>
      <c r="E927" t="s">
        <v>29</v>
      </c>
      <c r="F927" s="154">
        <v>10</v>
      </c>
      <c r="G927">
        <v>435</v>
      </c>
      <c r="H927">
        <v>489</v>
      </c>
      <c r="I927">
        <v>570</v>
      </c>
      <c r="J927">
        <v>416</v>
      </c>
      <c r="K927">
        <v>506</v>
      </c>
      <c r="L927" s="54">
        <f t="shared" si="78"/>
        <v>483.2</v>
      </c>
      <c r="M927">
        <v>4.1872999999999996</v>
      </c>
      <c r="N927">
        <v>2.98E-2</v>
      </c>
      <c r="O927">
        <v>10</v>
      </c>
      <c r="P927">
        <v>158.38</v>
      </c>
      <c r="Q927">
        <v>44</v>
      </c>
      <c r="R927" s="54">
        <f t="shared" si="75"/>
        <v>264.38312918297765</v>
      </c>
      <c r="S927" s="54">
        <f t="shared" si="79"/>
        <v>0.54715051569324846</v>
      </c>
      <c r="T927" s="54">
        <f t="shared" si="77"/>
        <v>3.5995454545454546</v>
      </c>
      <c r="U927">
        <v>3.36</v>
      </c>
      <c r="V927">
        <v>3.1320999999999999</v>
      </c>
      <c r="W927">
        <v>2.0007999999999999</v>
      </c>
      <c r="X927" s="54">
        <f>U927/V927</f>
        <v>1.0727626831838064</v>
      </c>
      <c r="Y927">
        <v>59.547619047619051</v>
      </c>
      <c r="Z927">
        <v>867</v>
      </c>
      <c r="AA927">
        <v>1064</v>
      </c>
      <c r="AB927">
        <v>0.81484962406015038</v>
      </c>
    </row>
    <row r="928" spans="1:28" hidden="1" x14ac:dyDescent="0.25">
      <c r="A928" t="s">
        <v>144</v>
      </c>
      <c r="B928">
        <v>490125</v>
      </c>
      <c r="C928" s="54" t="s">
        <v>147</v>
      </c>
      <c r="D928" t="s">
        <v>405</v>
      </c>
      <c r="E928" t="s">
        <v>29</v>
      </c>
      <c r="F928">
        <v>1</v>
      </c>
      <c r="G928">
        <v>359</v>
      </c>
      <c r="H928">
        <v>229</v>
      </c>
      <c r="I928">
        <v>386</v>
      </c>
      <c r="J928">
        <v>368</v>
      </c>
      <c r="K928">
        <v>284</v>
      </c>
      <c r="L928" s="54">
        <f t="shared" ref="L928:L963" si="80">AVERAGE(G928:K928)</f>
        <v>325.2</v>
      </c>
      <c r="M928">
        <v>1.7684</v>
      </c>
      <c r="N928">
        <v>8.3500000000000005E-2</v>
      </c>
      <c r="O928">
        <v>10</v>
      </c>
      <c r="P928">
        <v>165.99</v>
      </c>
      <c r="Q928">
        <v>8</v>
      </c>
      <c r="R928" s="54">
        <f t="shared" ref="R928:R969" si="81">M928/(P928/10000)</f>
        <v>106.53653834568345</v>
      </c>
      <c r="S928" s="54">
        <f t="shared" ref="S928:S963" si="82">R928/L928</f>
        <v>0.3276031314442911</v>
      </c>
      <c r="T928" s="54">
        <f t="shared" ref="T928:T969" si="83">P928/Q928</f>
        <v>20.748750000000001</v>
      </c>
      <c r="U928">
        <v>5.0631000000000004</v>
      </c>
      <c r="V928">
        <v>4.6360000000000001</v>
      </c>
      <c r="W928">
        <v>2.8719000000000001</v>
      </c>
      <c r="X928" s="54">
        <f t="shared" ref="X928:X958" si="84">U928/V928</f>
        <v>1.0921268334771355</v>
      </c>
      <c r="Y928">
        <v>56.722166261776387</v>
      </c>
      <c r="Z928">
        <v>812</v>
      </c>
      <c r="AA928">
        <v>1016</v>
      </c>
      <c r="AB928">
        <v>0.79921259842519687</v>
      </c>
    </row>
    <row r="929" spans="1:29" hidden="1" x14ac:dyDescent="0.25">
      <c r="A929" t="s">
        <v>144</v>
      </c>
      <c r="B929">
        <v>490125</v>
      </c>
      <c r="C929" s="54" t="s">
        <v>147</v>
      </c>
      <c r="D929" t="s">
        <v>405</v>
      </c>
      <c r="E929" t="s">
        <v>29</v>
      </c>
      <c r="F929">
        <v>2</v>
      </c>
      <c r="G929">
        <v>407</v>
      </c>
      <c r="H929">
        <v>230</v>
      </c>
      <c r="I929">
        <v>214</v>
      </c>
      <c r="J929">
        <v>307</v>
      </c>
      <c r="K929">
        <v>403</v>
      </c>
      <c r="L929" s="54">
        <f t="shared" si="80"/>
        <v>312.2</v>
      </c>
      <c r="M929">
        <v>2.0127999999999999</v>
      </c>
      <c r="N929">
        <v>0.1113</v>
      </c>
      <c r="O929">
        <v>10</v>
      </c>
      <c r="P929">
        <v>183.01</v>
      </c>
      <c r="Q929">
        <v>7</v>
      </c>
      <c r="R929" s="54">
        <f t="shared" si="81"/>
        <v>109.98306103491613</v>
      </c>
      <c r="S929" s="54">
        <f t="shared" si="82"/>
        <v>0.3522839879401542</v>
      </c>
      <c r="T929" s="54">
        <f t="shared" si="83"/>
        <v>26.144285714285711</v>
      </c>
      <c r="U929">
        <v>7.3891999999999998</v>
      </c>
      <c r="V929">
        <v>6.6609999999999996</v>
      </c>
      <c r="W929">
        <v>4.1597</v>
      </c>
      <c r="X929" s="54">
        <f t="shared" si="84"/>
        <v>1.1093229244858129</v>
      </c>
      <c r="Y929">
        <v>56.294321442104689</v>
      </c>
      <c r="Z929">
        <v>812</v>
      </c>
      <c r="AA929">
        <v>1016</v>
      </c>
      <c r="AB929">
        <v>0.79921259842519687</v>
      </c>
    </row>
    <row r="930" spans="1:29" hidden="1" x14ac:dyDescent="0.25">
      <c r="A930" t="s">
        <v>69</v>
      </c>
      <c r="B930">
        <v>272850</v>
      </c>
      <c r="C930" s="54" t="s">
        <v>82</v>
      </c>
      <c r="D930" t="s">
        <v>412</v>
      </c>
      <c r="E930" t="s">
        <v>29</v>
      </c>
      <c r="F930">
        <v>1</v>
      </c>
      <c r="G930">
        <v>273</v>
      </c>
      <c r="H930">
        <v>276</v>
      </c>
      <c r="I930">
        <v>287</v>
      </c>
      <c r="J930">
        <v>319</v>
      </c>
      <c r="K930">
        <v>363</v>
      </c>
      <c r="L930" s="54">
        <f t="shared" si="80"/>
        <v>303.60000000000002</v>
      </c>
      <c r="M930">
        <v>2.3883999999999999</v>
      </c>
      <c r="N930">
        <v>3.6299999999999999E-2</v>
      </c>
      <c r="O930">
        <v>10</v>
      </c>
      <c r="P930">
        <v>166.61</v>
      </c>
      <c r="Q930">
        <v>16</v>
      </c>
      <c r="R930" s="54">
        <f t="shared" si="81"/>
        <v>143.35273993157671</v>
      </c>
      <c r="S930" s="54">
        <f t="shared" si="82"/>
        <v>0.47217635023575988</v>
      </c>
      <c r="T930" s="54">
        <f t="shared" si="83"/>
        <v>10.413125000000001</v>
      </c>
      <c r="U930">
        <v>3.6960999999999999</v>
      </c>
      <c r="V930">
        <v>3.1545000000000001</v>
      </c>
      <c r="W930">
        <v>2.0335000000000001</v>
      </c>
      <c r="X930" s="54">
        <f t="shared" si="84"/>
        <v>1.1716912347440165</v>
      </c>
      <c r="Y930">
        <v>55.017450826546899</v>
      </c>
      <c r="Z930">
        <v>1582</v>
      </c>
      <c r="AA930">
        <v>978</v>
      </c>
      <c r="AB930">
        <v>1.6175869120654396</v>
      </c>
    </row>
    <row r="931" spans="1:29" hidden="1" x14ac:dyDescent="0.25">
      <c r="A931" t="s">
        <v>131</v>
      </c>
      <c r="B931">
        <v>450265</v>
      </c>
      <c r="C931" t="s">
        <v>139</v>
      </c>
      <c r="D931" t="s">
        <v>412</v>
      </c>
      <c r="E931" t="s">
        <v>29</v>
      </c>
      <c r="F931">
        <v>1</v>
      </c>
      <c r="G931">
        <v>325</v>
      </c>
      <c r="H931">
        <v>312</v>
      </c>
      <c r="I931">
        <v>475</v>
      </c>
      <c r="J931">
        <v>382</v>
      </c>
      <c r="K931">
        <v>332</v>
      </c>
      <c r="L931" s="54">
        <f t="shared" si="80"/>
        <v>365.2</v>
      </c>
      <c r="M931">
        <v>2.7677</v>
      </c>
      <c r="N931">
        <v>3.56E-2</v>
      </c>
      <c r="O931">
        <v>10</v>
      </c>
      <c r="P931">
        <v>159.56</v>
      </c>
      <c r="Q931">
        <v>29</v>
      </c>
      <c r="R931" s="54">
        <f t="shared" si="81"/>
        <v>173.45826021559287</v>
      </c>
      <c r="S931" s="54">
        <f t="shared" si="82"/>
        <v>0.47496785382144818</v>
      </c>
      <c r="T931" s="54">
        <f t="shared" si="83"/>
        <v>5.5020689655172417</v>
      </c>
      <c r="U931">
        <v>2.7208000000000001</v>
      </c>
      <c r="V931">
        <v>2.6278999999999999</v>
      </c>
      <c r="W931">
        <v>1.7062999999999999</v>
      </c>
      <c r="X931" s="54">
        <f t="shared" si="84"/>
        <v>1.0353514212869592</v>
      </c>
      <c r="Y931">
        <v>62.713172596295195</v>
      </c>
      <c r="Z931">
        <v>370</v>
      </c>
      <c r="AA931">
        <v>1167</v>
      </c>
      <c r="AB931">
        <v>0.31705227077977721</v>
      </c>
      <c r="AC931" t="s">
        <v>141</v>
      </c>
    </row>
    <row r="932" spans="1:29" hidden="1" x14ac:dyDescent="0.25">
      <c r="A932" t="s">
        <v>26</v>
      </c>
      <c r="B932">
        <v>110397</v>
      </c>
      <c r="C932" t="s">
        <v>53</v>
      </c>
      <c r="D932" t="s">
        <v>54</v>
      </c>
      <c r="F932">
        <v>1</v>
      </c>
      <c r="G932">
        <v>212</v>
      </c>
      <c r="H932">
        <v>227</v>
      </c>
      <c r="I932">
        <v>208</v>
      </c>
      <c r="J932">
        <v>194</v>
      </c>
      <c r="K932">
        <v>206</v>
      </c>
      <c r="L932" s="54">
        <f t="shared" si="80"/>
        <v>209.4</v>
      </c>
      <c r="M932">
        <v>0.46450000000000002</v>
      </c>
      <c r="N932">
        <v>1.0200000000000001E-2</v>
      </c>
      <c r="O932">
        <v>10</v>
      </c>
      <c r="P932">
        <v>36.340000000000003</v>
      </c>
      <c r="Q932">
        <v>18</v>
      </c>
      <c r="R932" s="54">
        <f t="shared" si="81"/>
        <v>127.82058337919646</v>
      </c>
      <c r="S932" s="54">
        <f t="shared" si="82"/>
        <v>0.61041348318622957</v>
      </c>
      <c r="T932" s="54">
        <f t="shared" si="83"/>
        <v>2.0188888888888892</v>
      </c>
      <c r="U932">
        <v>0.96879999999999999</v>
      </c>
      <c r="V932">
        <v>0.83330000000000004</v>
      </c>
      <c r="W932">
        <v>0.64259999999999995</v>
      </c>
      <c r="X932" s="54">
        <f t="shared" si="84"/>
        <v>1.1626065042601703</v>
      </c>
      <c r="Y932">
        <v>66.329479768786129</v>
      </c>
      <c r="Z932">
        <v>727</v>
      </c>
      <c r="AA932">
        <v>1061</v>
      </c>
      <c r="AB932">
        <v>0.68520263901979261</v>
      </c>
    </row>
    <row r="933" spans="1:29" hidden="1" x14ac:dyDescent="0.25">
      <c r="A933" t="s">
        <v>26</v>
      </c>
      <c r="B933">
        <v>110397</v>
      </c>
      <c r="C933" t="s">
        <v>53</v>
      </c>
      <c r="D933" t="s">
        <v>54</v>
      </c>
      <c r="F933">
        <v>2</v>
      </c>
      <c r="G933">
        <v>101</v>
      </c>
      <c r="H933">
        <v>103</v>
      </c>
      <c r="I933">
        <v>86</v>
      </c>
      <c r="J933">
        <v>63</v>
      </c>
      <c r="K933">
        <v>93</v>
      </c>
      <c r="L933" s="54">
        <f t="shared" si="80"/>
        <v>89.2</v>
      </c>
      <c r="M933">
        <v>0.1191</v>
      </c>
      <c r="N933">
        <v>5.7999999999999996E-3</v>
      </c>
      <c r="O933">
        <v>10</v>
      </c>
      <c r="P933">
        <v>16.41</v>
      </c>
      <c r="Q933">
        <v>13</v>
      </c>
      <c r="R933" s="54">
        <f t="shared" si="81"/>
        <v>72.57769652650822</v>
      </c>
      <c r="S933" s="54">
        <f t="shared" si="82"/>
        <v>0.81365130635098903</v>
      </c>
      <c r="T933" s="54">
        <f t="shared" si="83"/>
        <v>1.2623076923076924</v>
      </c>
      <c r="U933">
        <v>0.34499999999999997</v>
      </c>
      <c r="V933">
        <v>0.30769999999999997</v>
      </c>
      <c r="W933">
        <v>0.23419999999999999</v>
      </c>
      <c r="X933" s="54">
        <f t="shared" si="84"/>
        <v>1.1212219694507637</v>
      </c>
      <c r="Y933">
        <v>67.884057971014499</v>
      </c>
      <c r="Z933">
        <v>727</v>
      </c>
      <c r="AA933">
        <v>1061</v>
      </c>
      <c r="AB933">
        <v>0.68520263901979261</v>
      </c>
    </row>
    <row r="934" spans="1:29" hidden="1" x14ac:dyDescent="0.25">
      <c r="A934" t="s">
        <v>26</v>
      </c>
      <c r="B934">
        <v>110397</v>
      </c>
      <c r="C934" t="s">
        <v>53</v>
      </c>
      <c r="D934" t="s">
        <v>54</v>
      </c>
      <c r="F934">
        <v>3</v>
      </c>
      <c r="G934">
        <v>190</v>
      </c>
      <c r="H934">
        <v>181</v>
      </c>
      <c r="I934">
        <v>128</v>
      </c>
      <c r="J934">
        <v>156</v>
      </c>
      <c r="K934">
        <v>188</v>
      </c>
      <c r="L934" s="54">
        <f t="shared" si="80"/>
        <v>168.6</v>
      </c>
      <c r="M934">
        <v>0.44429999999999997</v>
      </c>
      <c r="N934">
        <v>1.37E-2</v>
      </c>
      <c r="O934">
        <v>10</v>
      </c>
      <c r="P934">
        <v>38.22</v>
      </c>
      <c r="Q934">
        <v>28</v>
      </c>
      <c r="R934" s="54">
        <f t="shared" si="81"/>
        <v>116.2480376766091</v>
      </c>
      <c r="S934" s="54">
        <f t="shared" si="82"/>
        <v>0.68949014043065904</v>
      </c>
      <c r="T934" s="54">
        <f t="shared" si="83"/>
        <v>1.365</v>
      </c>
      <c r="U934">
        <v>1.1293</v>
      </c>
      <c r="V934">
        <v>0.98050000000000004</v>
      </c>
      <c r="W934">
        <v>0.73350000000000004</v>
      </c>
      <c r="X934" s="54">
        <f t="shared" si="84"/>
        <v>1.1517593064762874</v>
      </c>
      <c r="Y934">
        <v>64.95174001593908</v>
      </c>
      <c r="Z934">
        <v>727</v>
      </c>
      <c r="AA934">
        <v>1061</v>
      </c>
      <c r="AB934">
        <v>0.68520263901979261</v>
      </c>
    </row>
    <row r="935" spans="1:29" hidden="1" x14ac:dyDescent="0.25">
      <c r="A935" t="s">
        <v>26</v>
      </c>
      <c r="B935">
        <v>110397</v>
      </c>
      <c r="C935" t="s">
        <v>53</v>
      </c>
      <c r="D935" t="s">
        <v>54</v>
      </c>
      <c r="F935">
        <v>4</v>
      </c>
      <c r="G935">
        <v>176</v>
      </c>
      <c r="H935">
        <v>199</v>
      </c>
      <c r="I935">
        <v>181</v>
      </c>
      <c r="J935">
        <v>172</v>
      </c>
      <c r="K935">
        <v>188</v>
      </c>
      <c r="L935" s="54">
        <f t="shared" si="80"/>
        <v>183.2</v>
      </c>
      <c r="M935">
        <v>0.31</v>
      </c>
      <c r="N935">
        <v>7.6E-3</v>
      </c>
      <c r="O935">
        <v>10</v>
      </c>
      <c r="P935">
        <v>29.5</v>
      </c>
      <c r="Q935">
        <v>22</v>
      </c>
      <c r="R935" s="54">
        <f t="shared" si="81"/>
        <v>105.08474576271186</v>
      </c>
      <c r="S935" s="54">
        <f t="shared" si="82"/>
        <v>0.57360669084449711</v>
      </c>
      <c r="T935" s="54">
        <f t="shared" si="83"/>
        <v>1.3409090909090908</v>
      </c>
      <c r="U935">
        <v>1.0053000000000001</v>
      </c>
      <c r="V935">
        <v>0.87109999999999999</v>
      </c>
      <c r="W935">
        <v>0.68659999999999999</v>
      </c>
      <c r="X935" s="54">
        <f t="shared" si="84"/>
        <v>1.1540580874756057</v>
      </c>
      <c r="Y935">
        <v>68.29802049139559</v>
      </c>
      <c r="Z935">
        <v>727</v>
      </c>
      <c r="AA935">
        <v>1061</v>
      </c>
      <c r="AB935">
        <v>0.68520263901979261</v>
      </c>
    </row>
    <row r="936" spans="1:29" hidden="1" x14ac:dyDescent="0.25">
      <c r="A936" t="s">
        <v>55</v>
      </c>
      <c r="B936">
        <v>141353</v>
      </c>
      <c r="C936" t="s">
        <v>53</v>
      </c>
      <c r="D936" t="s">
        <v>54</v>
      </c>
      <c r="F936">
        <v>1</v>
      </c>
      <c r="G936">
        <v>231</v>
      </c>
      <c r="H936">
        <v>223</v>
      </c>
      <c r="I936">
        <v>215</v>
      </c>
      <c r="J936">
        <v>210</v>
      </c>
      <c r="K936">
        <v>215</v>
      </c>
      <c r="L936" s="54">
        <f t="shared" si="80"/>
        <v>218.8</v>
      </c>
      <c r="M936">
        <v>0.51690000000000003</v>
      </c>
      <c r="P936">
        <v>63.3</v>
      </c>
      <c r="Q936">
        <v>30</v>
      </c>
      <c r="R936" s="54">
        <f t="shared" si="81"/>
        <v>81.658767772511851</v>
      </c>
      <c r="S936" s="54">
        <f t="shared" si="82"/>
        <v>0.37321191852153496</v>
      </c>
      <c r="T936" s="54">
        <f t="shared" si="83"/>
        <v>2.11</v>
      </c>
      <c r="U936">
        <v>0.69299999999999995</v>
      </c>
      <c r="V936">
        <v>0.58440000000000003</v>
      </c>
      <c r="W936">
        <v>0.33710000000000001</v>
      </c>
      <c r="X936" s="54">
        <f t="shared" si="84"/>
        <v>1.1858316221765912</v>
      </c>
      <c r="Y936">
        <v>48.64357864357865</v>
      </c>
      <c r="Z936">
        <v>554</v>
      </c>
      <c r="AA936">
        <v>1317</v>
      </c>
      <c r="AB936">
        <v>0.42065299924069854</v>
      </c>
    </row>
    <row r="937" spans="1:29" hidden="1" x14ac:dyDescent="0.25">
      <c r="A937" t="s">
        <v>55</v>
      </c>
      <c r="B937">
        <v>141353</v>
      </c>
      <c r="C937" t="s">
        <v>53</v>
      </c>
      <c r="D937" t="s">
        <v>54</v>
      </c>
      <c r="F937">
        <v>2</v>
      </c>
      <c r="G937">
        <v>194</v>
      </c>
      <c r="H937">
        <v>150</v>
      </c>
      <c r="I937">
        <v>176</v>
      </c>
      <c r="J937">
        <v>205</v>
      </c>
      <c r="K937">
        <v>202</v>
      </c>
      <c r="L937" s="54">
        <f t="shared" si="80"/>
        <v>185.4</v>
      </c>
      <c r="M937">
        <v>0.45129999999999998</v>
      </c>
      <c r="P937">
        <v>57.85</v>
      </c>
      <c r="Q937">
        <v>53</v>
      </c>
      <c r="R937" s="54">
        <f t="shared" si="81"/>
        <v>78.012100259291259</v>
      </c>
      <c r="S937" s="54">
        <f t="shared" si="82"/>
        <v>0.42077723980200249</v>
      </c>
      <c r="T937" s="54">
        <f t="shared" si="83"/>
        <v>1.0915094339622642</v>
      </c>
      <c r="U937">
        <v>0.64270000000000005</v>
      </c>
      <c r="V937">
        <v>0.50800000000000001</v>
      </c>
      <c r="W937">
        <v>0.34510000000000002</v>
      </c>
      <c r="X937" s="54">
        <f t="shared" si="84"/>
        <v>1.2651574803149608</v>
      </c>
      <c r="Y937">
        <v>53.695347751672628</v>
      </c>
      <c r="Z937">
        <v>554</v>
      </c>
      <c r="AA937">
        <v>1317</v>
      </c>
      <c r="AB937">
        <v>0.42065299924069854</v>
      </c>
    </row>
    <row r="938" spans="1:29" hidden="1" x14ac:dyDescent="0.25">
      <c r="A938" t="s">
        <v>55</v>
      </c>
      <c r="B938">
        <v>141353</v>
      </c>
      <c r="C938" t="s">
        <v>53</v>
      </c>
      <c r="D938" t="s">
        <v>54</v>
      </c>
      <c r="F938">
        <v>3</v>
      </c>
      <c r="G938">
        <v>236</v>
      </c>
      <c r="H938">
        <v>231</v>
      </c>
      <c r="I938">
        <v>229</v>
      </c>
      <c r="J938">
        <v>227</v>
      </c>
      <c r="K938">
        <v>220</v>
      </c>
      <c r="L938" s="54">
        <f t="shared" si="80"/>
        <v>228.6</v>
      </c>
      <c r="M938">
        <v>0.40600000000000003</v>
      </c>
      <c r="P938">
        <v>46.39</v>
      </c>
      <c r="Q938">
        <v>31</v>
      </c>
      <c r="R938" s="54">
        <f t="shared" si="81"/>
        <v>87.5188618236689</v>
      </c>
      <c r="S938" s="54">
        <f t="shared" si="82"/>
        <v>0.38284716458297857</v>
      </c>
      <c r="T938" s="54">
        <f t="shared" si="83"/>
        <v>1.4964516129032259</v>
      </c>
      <c r="U938">
        <v>0.45400000000000001</v>
      </c>
      <c r="V938">
        <v>0.38009999999999999</v>
      </c>
      <c r="W938">
        <v>0.23050000000000001</v>
      </c>
      <c r="X938" s="54">
        <f t="shared" si="84"/>
        <v>1.1944225203893712</v>
      </c>
      <c r="Y938">
        <v>50.770925110132161</v>
      </c>
      <c r="Z938">
        <v>554</v>
      </c>
      <c r="AA938">
        <v>1317</v>
      </c>
      <c r="AB938">
        <v>0.42065299924069854</v>
      </c>
    </row>
    <row r="939" spans="1:29" hidden="1" x14ac:dyDescent="0.25">
      <c r="A939" t="s">
        <v>55</v>
      </c>
      <c r="B939">
        <v>141353</v>
      </c>
      <c r="C939" t="s">
        <v>53</v>
      </c>
      <c r="D939" t="s">
        <v>54</v>
      </c>
      <c r="F939">
        <v>4</v>
      </c>
      <c r="G939">
        <v>212</v>
      </c>
      <c r="H939">
        <v>211</v>
      </c>
      <c r="I939">
        <v>205</v>
      </c>
      <c r="J939">
        <v>192</v>
      </c>
      <c r="K939">
        <v>191</v>
      </c>
      <c r="L939" s="54">
        <f t="shared" si="80"/>
        <v>202.2</v>
      </c>
      <c r="M939">
        <v>0.44779999999999998</v>
      </c>
      <c r="N939">
        <v>6.4000000000000003E-3</v>
      </c>
      <c r="O939">
        <v>10</v>
      </c>
      <c r="P939">
        <v>50.36</v>
      </c>
      <c r="Q939">
        <v>36</v>
      </c>
      <c r="R939" s="54">
        <f t="shared" si="81"/>
        <v>88.919777601270852</v>
      </c>
      <c r="S939" s="54">
        <f t="shared" si="82"/>
        <v>0.43976151138116149</v>
      </c>
      <c r="T939" s="54">
        <f t="shared" si="83"/>
        <v>1.3988888888888888</v>
      </c>
      <c r="U939">
        <v>0.34089999999999998</v>
      </c>
      <c r="V939">
        <v>0.26400000000000001</v>
      </c>
      <c r="W939">
        <v>0.18360000000000001</v>
      </c>
      <c r="X939" s="54">
        <f t="shared" si="84"/>
        <v>1.2912878787878788</v>
      </c>
      <c r="Y939">
        <v>53.857436198298622</v>
      </c>
      <c r="Z939">
        <v>554</v>
      </c>
      <c r="AA939">
        <v>1317</v>
      </c>
      <c r="AB939">
        <v>0.42065299924069854</v>
      </c>
    </row>
    <row r="940" spans="1:29" hidden="1" x14ac:dyDescent="0.25">
      <c r="A940" t="s">
        <v>131</v>
      </c>
      <c r="B940">
        <v>450203</v>
      </c>
      <c r="C940" t="s">
        <v>137</v>
      </c>
      <c r="D940" t="s">
        <v>138</v>
      </c>
      <c r="F940">
        <v>1</v>
      </c>
      <c r="G940">
        <v>448</v>
      </c>
      <c r="H940">
        <v>396</v>
      </c>
      <c r="I940">
        <v>394</v>
      </c>
      <c r="J940">
        <v>474</v>
      </c>
      <c r="K940">
        <v>405</v>
      </c>
      <c r="L940" s="54">
        <f t="shared" si="80"/>
        <v>423.4</v>
      </c>
      <c r="M940">
        <v>0.66479999999999995</v>
      </c>
      <c r="P940">
        <v>27.4</v>
      </c>
      <c r="Q940">
        <v>132</v>
      </c>
      <c r="R940" s="54">
        <f t="shared" si="81"/>
        <v>242.62773722627736</v>
      </c>
      <c r="S940" s="54">
        <f t="shared" si="82"/>
        <v>0.57304614366149598</v>
      </c>
      <c r="T940" s="54">
        <f t="shared" si="83"/>
        <v>0.20757575757575755</v>
      </c>
      <c r="U940">
        <v>1.3329</v>
      </c>
      <c r="V940">
        <v>1.2479</v>
      </c>
      <c r="W940">
        <v>0.90300000000000002</v>
      </c>
      <c r="X940" s="54">
        <f t="shared" si="84"/>
        <v>1.0681144322461735</v>
      </c>
      <c r="Y940">
        <v>67.747017780778748</v>
      </c>
      <c r="Z940">
        <v>370</v>
      </c>
      <c r="AA940">
        <v>1202</v>
      </c>
      <c r="AB940">
        <v>0.30782029950083195</v>
      </c>
    </row>
    <row r="941" spans="1:29" hidden="1" x14ac:dyDescent="0.25">
      <c r="A941" t="s">
        <v>131</v>
      </c>
      <c r="B941">
        <v>450203</v>
      </c>
      <c r="C941" t="s">
        <v>137</v>
      </c>
      <c r="D941" t="s">
        <v>138</v>
      </c>
      <c r="F941">
        <v>2</v>
      </c>
      <c r="G941">
        <v>393</v>
      </c>
      <c r="H941">
        <v>437</v>
      </c>
      <c r="I941">
        <v>451</v>
      </c>
      <c r="J941">
        <v>417</v>
      </c>
      <c r="K941">
        <v>410</v>
      </c>
      <c r="L941" s="54">
        <f t="shared" si="80"/>
        <v>421.6</v>
      </c>
      <c r="M941">
        <v>0.56720000000000004</v>
      </c>
      <c r="P941">
        <v>37.33</v>
      </c>
      <c r="Q941">
        <v>129</v>
      </c>
      <c r="R941" s="54">
        <f t="shared" si="81"/>
        <v>151.94213769086528</v>
      </c>
      <c r="S941" s="54">
        <f t="shared" si="82"/>
        <v>0.36039406473165386</v>
      </c>
      <c r="T941" s="54">
        <f t="shared" si="83"/>
        <v>0.28937984496124031</v>
      </c>
      <c r="U941">
        <v>1.9215</v>
      </c>
      <c r="V941">
        <v>1.7562</v>
      </c>
      <c r="W941">
        <v>1.2676000000000001</v>
      </c>
      <c r="X941" s="54">
        <f t="shared" si="84"/>
        <v>1.0941236761188931</v>
      </c>
      <c r="Y941">
        <v>65.969294821753849</v>
      </c>
      <c r="Z941">
        <v>370</v>
      </c>
      <c r="AA941">
        <v>1202</v>
      </c>
      <c r="AB941">
        <v>0.30782029950083195</v>
      </c>
    </row>
    <row r="942" spans="1:29" hidden="1" x14ac:dyDescent="0.25">
      <c r="A942" t="s">
        <v>131</v>
      </c>
      <c r="B942">
        <v>450203</v>
      </c>
      <c r="C942" t="s">
        <v>137</v>
      </c>
      <c r="D942" t="s">
        <v>138</v>
      </c>
      <c r="F942">
        <v>3</v>
      </c>
      <c r="G942">
        <v>394</v>
      </c>
      <c r="H942">
        <v>422</v>
      </c>
      <c r="I942">
        <v>365</v>
      </c>
      <c r="J942">
        <v>393</v>
      </c>
      <c r="K942">
        <v>392</v>
      </c>
      <c r="L942" s="54">
        <f t="shared" si="80"/>
        <v>393.2</v>
      </c>
      <c r="M942">
        <v>0.52380000000000004</v>
      </c>
      <c r="P942">
        <v>27.66</v>
      </c>
      <c r="Q942">
        <v>164</v>
      </c>
      <c r="R942" s="54">
        <f t="shared" si="81"/>
        <v>189.3709327548807</v>
      </c>
      <c r="S942" s="54">
        <f t="shared" si="82"/>
        <v>0.48161478320162948</v>
      </c>
      <c r="T942" s="54">
        <f t="shared" si="83"/>
        <v>0.16865853658536586</v>
      </c>
      <c r="U942">
        <v>1.573</v>
      </c>
      <c r="V942">
        <v>1.5409999999999999</v>
      </c>
      <c r="W942">
        <v>1.0363</v>
      </c>
      <c r="X942" s="54">
        <f t="shared" si="84"/>
        <v>1.0207657365347178</v>
      </c>
      <c r="Y942">
        <v>65.88048315321042</v>
      </c>
      <c r="Z942">
        <v>370</v>
      </c>
      <c r="AA942">
        <v>1202</v>
      </c>
      <c r="AB942">
        <v>0.30782029950083195</v>
      </c>
    </row>
    <row r="943" spans="1:29" hidden="1" x14ac:dyDescent="0.25">
      <c r="A943" t="s">
        <v>131</v>
      </c>
      <c r="B943">
        <v>450203</v>
      </c>
      <c r="C943" t="s">
        <v>137</v>
      </c>
      <c r="D943" t="s">
        <v>138</v>
      </c>
      <c r="F943">
        <v>4</v>
      </c>
      <c r="G943">
        <v>534</v>
      </c>
      <c r="H943">
        <v>421</v>
      </c>
      <c r="I943">
        <v>437</v>
      </c>
      <c r="J943">
        <v>570</v>
      </c>
      <c r="K943">
        <v>478</v>
      </c>
      <c r="L943" s="54">
        <f t="shared" si="80"/>
        <v>488</v>
      </c>
      <c r="M943">
        <v>0.47970000000000002</v>
      </c>
      <c r="P943">
        <v>20.97</v>
      </c>
      <c r="Q943">
        <v>93</v>
      </c>
      <c r="R943" s="54">
        <f t="shared" si="81"/>
        <v>228.75536480686696</v>
      </c>
      <c r="S943" s="54">
        <f t="shared" si="82"/>
        <v>0.46876099345669459</v>
      </c>
      <c r="T943" s="54">
        <f t="shared" si="83"/>
        <v>0.22548387096774192</v>
      </c>
      <c r="U943">
        <v>2.0705</v>
      </c>
      <c r="V943">
        <v>2.0386000000000002</v>
      </c>
      <c r="W943">
        <v>1.2615000000000001</v>
      </c>
      <c r="X943" s="54">
        <f t="shared" si="84"/>
        <v>1.0156479937211811</v>
      </c>
      <c r="Y943">
        <v>60.927312243419465</v>
      </c>
      <c r="Z943">
        <v>370</v>
      </c>
      <c r="AA943">
        <v>1202</v>
      </c>
      <c r="AB943">
        <v>0.30782029950083195</v>
      </c>
    </row>
    <row r="944" spans="1:29" hidden="1" x14ac:dyDescent="0.25">
      <c r="A944" t="s">
        <v>131</v>
      </c>
      <c r="B944">
        <v>450265</v>
      </c>
      <c r="C944" t="s">
        <v>137</v>
      </c>
      <c r="D944" t="s">
        <v>138</v>
      </c>
      <c r="F944">
        <v>1</v>
      </c>
      <c r="G944">
        <v>422</v>
      </c>
      <c r="H944">
        <v>496</v>
      </c>
      <c r="I944">
        <v>416</v>
      </c>
      <c r="J944">
        <v>386</v>
      </c>
      <c r="K944">
        <v>374</v>
      </c>
      <c r="L944" s="54">
        <f t="shared" si="80"/>
        <v>418.8</v>
      </c>
      <c r="M944">
        <v>0.4869</v>
      </c>
      <c r="P944">
        <v>20.45</v>
      </c>
      <c r="Q944">
        <v>106</v>
      </c>
      <c r="R944" s="54">
        <f t="shared" si="81"/>
        <v>238.09290953545232</v>
      </c>
      <c r="S944" s="54">
        <f t="shared" si="82"/>
        <v>0.56851220041894057</v>
      </c>
      <c r="T944" s="54">
        <f t="shared" si="83"/>
        <v>0.19292452830188678</v>
      </c>
      <c r="U944">
        <v>1.3418000000000001</v>
      </c>
      <c r="V944">
        <v>1.2748999999999999</v>
      </c>
      <c r="W944">
        <v>0.92479999999999996</v>
      </c>
      <c r="X944" s="54">
        <f t="shared" si="84"/>
        <v>1.0524747038983451</v>
      </c>
      <c r="Y944">
        <v>68.922343121180489</v>
      </c>
      <c r="Z944">
        <v>370</v>
      </c>
      <c r="AA944">
        <v>1167</v>
      </c>
      <c r="AB944">
        <v>0.31705227077977721</v>
      </c>
    </row>
    <row r="945" spans="1:29" hidden="1" x14ac:dyDescent="0.25">
      <c r="A945" t="s">
        <v>131</v>
      </c>
      <c r="B945">
        <v>450265</v>
      </c>
      <c r="C945" t="s">
        <v>137</v>
      </c>
      <c r="D945" t="s">
        <v>138</v>
      </c>
      <c r="F945">
        <v>2</v>
      </c>
      <c r="G945">
        <v>399</v>
      </c>
      <c r="H945">
        <v>351</v>
      </c>
      <c r="I945">
        <v>390</v>
      </c>
      <c r="J945">
        <v>363</v>
      </c>
      <c r="K945">
        <v>392</v>
      </c>
      <c r="L945" s="54">
        <f t="shared" si="80"/>
        <v>379</v>
      </c>
      <c r="M945">
        <v>0.54079999999999995</v>
      </c>
      <c r="P945">
        <v>25.11</v>
      </c>
      <c r="Q945">
        <v>102</v>
      </c>
      <c r="R945" s="54">
        <f t="shared" si="81"/>
        <v>215.37236160892076</v>
      </c>
      <c r="S945" s="54">
        <f t="shared" si="82"/>
        <v>0.56826480635599141</v>
      </c>
      <c r="T945" s="54">
        <f t="shared" si="83"/>
        <v>0.2461764705882353</v>
      </c>
      <c r="U945">
        <v>1.9089</v>
      </c>
      <c r="V945">
        <v>1.7685</v>
      </c>
      <c r="W945">
        <v>1.2850999999999999</v>
      </c>
      <c r="X945" s="54">
        <f t="shared" si="84"/>
        <v>1.0793893129770993</v>
      </c>
      <c r="Y945">
        <v>67.321494054167317</v>
      </c>
      <c r="Z945">
        <v>370</v>
      </c>
      <c r="AA945">
        <v>1167</v>
      </c>
      <c r="AB945">
        <v>0.31705227077977721</v>
      </c>
    </row>
    <row r="946" spans="1:29" hidden="1" x14ac:dyDescent="0.25">
      <c r="A946" t="s">
        <v>131</v>
      </c>
      <c r="B946">
        <v>450265</v>
      </c>
      <c r="C946" t="s">
        <v>137</v>
      </c>
      <c r="D946" t="s">
        <v>138</v>
      </c>
      <c r="F946">
        <v>3</v>
      </c>
      <c r="G946">
        <v>372</v>
      </c>
      <c r="H946">
        <v>376</v>
      </c>
      <c r="I946">
        <v>354</v>
      </c>
      <c r="J946">
        <v>374</v>
      </c>
      <c r="K946">
        <v>349</v>
      </c>
      <c r="L946" s="54">
        <f t="shared" si="80"/>
        <v>365</v>
      </c>
      <c r="M946">
        <v>0.51359999999999995</v>
      </c>
      <c r="P946">
        <v>26.02</v>
      </c>
      <c r="Q946">
        <v>84</v>
      </c>
      <c r="R946" s="54">
        <f t="shared" si="81"/>
        <v>197.38662567255955</v>
      </c>
      <c r="S946" s="54">
        <f t="shared" si="82"/>
        <v>0.54078527581523161</v>
      </c>
      <c r="T946" s="54">
        <f t="shared" si="83"/>
        <v>0.30976190476190474</v>
      </c>
      <c r="U946">
        <v>1.3424</v>
      </c>
      <c r="V946">
        <v>1.2859</v>
      </c>
      <c r="W946">
        <v>0.86890000000000001</v>
      </c>
      <c r="X946" s="54">
        <f t="shared" si="84"/>
        <v>1.0439380978303134</v>
      </c>
      <c r="Y946">
        <v>64.72735399284862</v>
      </c>
      <c r="Z946">
        <v>370</v>
      </c>
      <c r="AA946">
        <v>1167</v>
      </c>
      <c r="AB946">
        <v>0.31705227077977721</v>
      </c>
    </row>
    <row r="947" spans="1:29" hidden="1" x14ac:dyDescent="0.25">
      <c r="A947" t="s">
        <v>131</v>
      </c>
      <c r="B947">
        <v>450265</v>
      </c>
      <c r="C947" t="s">
        <v>137</v>
      </c>
      <c r="D947" t="s">
        <v>138</v>
      </c>
      <c r="F947">
        <v>4</v>
      </c>
      <c r="G947">
        <v>425</v>
      </c>
      <c r="H947">
        <v>432</v>
      </c>
      <c r="I947">
        <v>372</v>
      </c>
      <c r="J947">
        <v>388</v>
      </c>
      <c r="K947">
        <v>371</v>
      </c>
      <c r="L947" s="54">
        <f t="shared" si="80"/>
        <v>397.6</v>
      </c>
      <c r="M947">
        <v>0.46329999999999999</v>
      </c>
      <c r="P947">
        <v>20.88</v>
      </c>
      <c r="Q947">
        <v>89</v>
      </c>
      <c r="R947" s="54">
        <f t="shared" si="81"/>
        <v>221.88697318007661</v>
      </c>
      <c r="S947" s="54">
        <f t="shared" si="82"/>
        <v>0.55806582791769765</v>
      </c>
      <c r="T947" s="54">
        <f t="shared" si="83"/>
        <v>0.23460674157303368</v>
      </c>
      <c r="U947">
        <v>1.2371000000000001</v>
      </c>
      <c r="V947">
        <v>1.1837</v>
      </c>
      <c r="W947">
        <v>0.82989999999999997</v>
      </c>
      <c r="X947" s="54">
        <f t="shared" si="84"/>
        <v>1.0451127819548873</v>
      </c>
      <c r="Y947">
        <v>67.084310080025858</v>
      </c>
      <c r="Z947">
        <v>370</v>
      </c>
      <c r="AA947">
        <v>1167</v>
      </c>
      <c r="AB947">
        <v>0.31705227077977721</v>
      </c>
    </row>
    <row r="948" spans="1:29" hidden="1" x14ac:dyDescent="0.25">
      <c r="A948" t="s">
        <v>131</v>
      </c>
      <c r="B948">
        <v>451383</v>
      </c>
      <c r="C948" t="s">
        <v>137</v>
      </c>
      <c r="D948" t="s">
        <v>138</v>
      </c>
      <c r="F948">
        <v>1</v>
      </c>
      <c r="G948">
        <v>438</v>
      </c>
      <c r="H948">
        <v>456</v>
      </c>
      <c r="I948">
        <v>430</v>
      </c>
      <c r="J948">
        <v>424</v>
      </c>
      <c r="K948">
        <v>456</v>
      </c>
      <c r="L948" s="54">
        <f t="shared" si="80"/>
        <v>440.8</v>
      </c>
      <c r="M948">
        <v>0.38500000000000001</v>
      </c>
      <c r="P948">
        <v>14.62</v>
      </c>
      <c r="Q948">
        <v>65</v>
      </c>
      <c r="R948" s="54">
        <f t="shared" si="81"/>
        <v>263.33789329685362</v>
      </c>
      <c r="S948" s="54">
        <f t="shared" si="82"/>
        <v>0.5974090138313376</v>
      </c>
      <c r="T948" s="54">
        <f t="shared" si="83"/>
        <v>0.22492307692307692</v>
      </c>
      <c r="U948">
        <v>0.78290000000000004</v>
      </c>
      <c r="V948">
        <v>0.72899999999999998</v>
      </c>
      <c r="W948">
        <v>0.52990000000000004</v>
      </c>
      <c r="X948" s="54">
        <f t="shared" si="84"/>
        <v>1.0739368998628258</v>
      </c>
      <c r="Y948">
        <v>67.68425086217907</v>
      </c>
      <c r="Z948">
        <v>413</v>
      </c>
      <c r="AA948">
        <v>1197</v>
      </c>
      <c r="AB948">
        <v>0.34502923976608185</v>
      </c>
    </row>
    <row r="949" spans="1:29" hidden="1" x14ac:dyDescent="0.25">
      <c r="A949" t="s">
        <v>131</v>
      </c>
      <c r="B949">
        <v>451383</v>
      </c>
      <c r="C949" t="s">
        <v>137</v>
      </c>
      <c r="D949" t="s">
        <v>138</v>
      </c>
      <c r="F949">
        <v>2</v>
      </c>
      <c r="G949">
        <v>375</v>
      </c>
      <c r="H949">
        <v>360</v>
      </c>
      <c r="I949">
        <v>368</v>
      </c>
      <c r="J949">
        <v>402</v>
      </c>
      <c r="K949">
        <v>388</v>
      </c>
      <c r="L949" s="54">
        <f t="shared" si="80"/>
        <v>378.6</v>
      </c>
      <c r="M949">
        <v>0.28249999999999997</v>
      </c>
      <c r="P949">
        <v>11.57</v>
      </c>
      <c r="Q949">
        <v>61</v>
      </c>
      <c r="R949" s="54">
        <f t="shared" si="81"/>
        <v>244.16594641313739</v>
      </c>
      <c r="S949" s="54">
        <f t="shared" si="82"/>
        <v>0.64491797784769511</v>
      </c>
      <c r="T949" s="54">
        <f t="shared" si="83"/>
        <v>0.189672131147541</v>
      </c>
      <c r="U949">
        <v>0.7359</v>
      </c>
      <c r="V949">
        <v>0.67700000000000005</v>
      </c>
      <c r="W949">
        <v>0.50780000000000003</v>
      </c>
      <c r="X949" s="54">
        <f t="shared" si="84"/>
        <v>1.0870014771048744</v>
      </c>
      <c r="Y949">
        <v>69.003940752819688</v>
      </c>
      <c r="Z949">
        <v>413</v>
      </c>
      <c r="AA949">
        <v>1197</v>
      </c>
      <c r="AB949">
        <v>0.34502923976608185</v>
      </c>
    </row>
    <row r="950" spans="1:29" hidden="1" x14ac:dyDescent="0.25">
      <c r="A950" t="s">
        <v>131</v>
      </c>
      <c r="B950">
        <v>451383</v>
      </c>
      <c r="C950" t="s">
        <v>137</v>
      </c>
      <c r="D950" t="s">
        <v>138</v>
      </c>
      <c r="F950">
        <v>3</v>
      </c>
      <c r="G950">
        <v>437</v>
      </c>
      <c r="H950">
        <v>416</v>
      </c>
      <c r="I950">
        <v>439</v>
      </c>
      <c r="J950">
        <v>406</v>
      </c>
      <c r="K950">
        <v>432</v>
      </c>
      <c r="L950" s="54">
        <f t="shared" si="80"/>
        <v>426</v>
      </c>
      <c r="M950">
        <v>0.31169999999999998</v>
      </c>
      <c r="P950">
        <v>11.94</v>
      </c>
      <c r="Q950">
        <v>47</v>
      </c>
      <c r="R950" s="54">
        <f t="shared" si="81"/>
        <v>261.05527638190955</v>
      </c>
      <c r="S950" s="54">
        <f t="shared" si="82"/>
        <v>0.61280581310307403</v>
      </c>
      <c r="T950" s="54">
        <f t="shared" si="83"/>
        <v>0.25404255319148933</v>
      </c>
      <c r="U950">
        <v>1.2212000000000001</v>
      </c>
      <c r="V950">
        <v>1.1557999999999999</v>
      </c>
      <c r="W950">
        <v>0.80569999999999997</v>
      </c>
      <c r="X950" s="54">
        <f t="shared" si="84"/>
        <v>1.0565841841148989</v>
      </c>
      <c r="Y950">
        <v>65.976089092695702</v>
      </c>
      <c r="Z950">
        <v>413</v>
      </c>
      <c r="AA950">
        <v>1197</v>
      </c>
      <c r="AB950">
        <v>0.34502923976608185</v>
      </c>
    </row>
    <row r="951" spans="1:29" hidden="1" x14ac:dyDescent="0.25">
      <c r="A951" t="s">
        <v>131</v>
      </c>
      <c r="B951">
        <v>451383</v>
      </c>
      <c r="C951" t="s">
        <v>137</v>
      </c>
      <c r="D951" t="s">
        <v>138</v>
      </c>
      <c r="F951">
        <v>4</v>
      </c>
      <c r="G951">
        <v>435</v>
      </c>
      <c r="H951">
        <v>427</v>
      </c>
      <c r="I951">
        <v>428</v>
      </c>
      <c r="J951">
        <v>446</v>
      </c>
      <c r="K951">
        <v>377</v>
      </c>
      <c r="L951" s="54">
        <f t="shared" si="80"/>
        <v>422.6</v>
      </c>
      <c r="M951">
        <v>0.27410000000000001</v>
      </c>
      <c r="P951">
        <v>10.63</v>
      </c>
      <c r="Q951">
        <v>48</v>
      </c>
      <c r="R951" s="54">
        <f t="shared" si="81"/>
        <v>257.85512699905922</v>
      </c>
      <c r="S951" s="54">
        <f t="shared" si="82"/>
        <v>0.61016357548286604</v>
      </c>
      <c r="T951" s="54">
        <f t="shared" si="83"/>
        <v>0.22145833333333334</v>
      </c>
      <c r="U951">
        <v>0.83489999999999998</v>
      </c>
      <c r="V951">
        <v>0.77500000000000002</v>
      </c>
      <c r="W951">
        <v>0.55020000000000002</v>
      </c>
      <c r="X951" s="54">
        <f t="shared" si="84"/>
        <v>1.0772903225806452</v>
      </c>
      <c r="Y951">
        <v>65.900107797341008</v>
      </c>
      <c r="Z951">
        <v>413</v>
      </c>
      <c r="AA951">
        <v>1197</v>
      </c>
      <c r="AB951">
        <v>0.34502923976608185</v>
      </c>
    </row>
    <row r="952" spans="1:29" hidden="1" x14ac:dyDescent="0.25">
      <c r="A952" t="s">
        <v>69</v>
      </c>
      <c r="B952">
        <v>272850</v>
      </c>
      <c r="C952" t="s">
        <v>84</v>
      </c>
      <c r="D952" t="s">
        <v>85</v>
      </c>
      <c r="F952">
        <v>1</v>
      </c>
      <c r="G952">
        <v>257</v>
      </c>
      <c r="H952">
        <v>223</v>
      </c>
      <c r="I952">
        <v>205</v>
      </c>
      <c r="J952">
        <v>229</v>
      </c>
      <c r="K952">
        <v>170</v>
      </c>
      <c r="L952" s="54">
        <f t="shared" si="80"/>
        <v>216.8</v>
      </c>
      <c r="M952">
        <v>0.69130000000000003</v>
      </c>
      <c r="N952">
        <v>0.1022</v>
      </c>
      <c r="O952">
        <v>8</v>
      </c>
      <c r="P952">
        <v>71.650000000000006</v>
      </c>
      <c r="Q952">
        <v>22</v>
      </c>
      <c r="R952" s="54">
        <f t="shared" si="81"/>
        <v>96.482903000697831</v>
      </c>
      <c r="S952" s="54">
        <f t="shared" si="82"/>
        <v>0.4450318404091228</v>
      </c>
      <c r="T952" s="54">
        <f t="shared" si="83"/>
        <v>3.2568181818181823</v>
      </c>
      <c r="U952">
        <v>0.43559999999999999</v>
      </c>
      <c r="V952">
        <v>0.52429999999999999</v>
      </c>
      <c r="W952">
        <v>0.22600000000000001</v>
      </c>
      <c r="X952" s="54">
        <f t="shared" si="84"/>
        <v>0.83082204844554641</v>
      </c>
      <c r="Y952">
        <v>51.882460973370073</v>
      </c>
      <c r="Z952">
        <v>1582</v>
      </c>
      <c r="AA952">
        <v>978</v>
      </c>
      <c r="AB952">
        <v>1.6175869120654396</v>
      </c>
    </row>
    <row r="953" spans="1:29" hidden="1" x14ac:dyDescent="0.25">
      <c r="A953" t="s">
        <v>69</v>
      </c>
      <c r="B953">
        <v>272850</v>
      </c>
      <c r="C953" t="s">
        <v>84</v>
      </c>
      <c r="D953" t="s">
        <v>85</v>
      </c>
      <c r="F953">
        <v>2</v>
      </c>
      <c r="G953">
        <v>191</v>
      </c>
      <c r="H953">
        <v>192</v>
      </c>
      <c r="I953">
        <v>186</v>
      </c>
      <c r="J953">
        <v>176</v>
      </c>
      <c r="K953">
        <v>212</v>
      </c>
      <c r="L953" s="54">
        <f t="shared" si="80"/>
        <v>191.4</v>
      </c>
      <c r="M953">
        <v>0.75739999999999996</v>
      </c>
      <c r="P953">
        <v>132.68</v>
      </c>
      <c r="Q953">
        <v>14</v>
      </c>
      <c r="R953" s="54">
        <f t="shared" si="81"/>
        <v>57.084715104009646</v>
      </c>
      <c r="S953" s="54">
        <f t="shared" si="82"/>
        <v>0.29824825028218205</v>
      </c>
      <c r="T953" s="54">
        <f t="shared" si="83"/>
        <v>9.4771428571428569</v>
      </c>
      <c r="U953">
        <v>0.92730000000000001</v>
      </c>
      <c r="V953">
        <v>1.2356</v>
      </c>
      <c r="W953">
        <v>0.43340000000000001</v>
      </c>
      <c r="X953" s="54">
        <f t="shared" si="84"/>
        <v>0.75048559404337978</v>
      </c>
      <c r="Y953">
        <v>46.737841043890867</v>
      </c>
      <c r="Z953">
        <v>1582</v>
      </c>
      <c r="AA953">
        <v>978</v>
      </c>
      <c r="AB953">
        <v>1.6175869120654396</v>
      </c>
    </row>
    <row r="954" spans="1:29" hidden="1" x14ac:dyDescent="0.25">
      <c r="A954" t="s">
        <v>69</v>
      </c>
      <c r="B954">
        <v>272850</v>
      </c>
      <c r="C954" t="s">
        <v>84</v>
      </c>
      <c r="D954" t="s">
        <v>85</v>
      </c>
      <c r="F954">
        <v>3</v>
      </c>
      <c r="G954">
        <v>243</v>
      </c>
      <c r="H954">
        <v>217</v>
      </c>
      <c r="I954">
        <v>251</v>
      </c>
      <c r="J954">
        <v>202</v>
      </c>
      <c r="K954">
        <v>224</v>
      </c>
      <c r="L954" s="54">
        <f t="shared" si="80"/>
        <v>227.4</v>
      </c>
      <c r="M954">
        <v>1.0785</v>
      </c>
      <c r="N954">
        <v>0.34139999999999998</v>
      </c>
      <c r="O954">
        <v>10</v>
      </c>
      <c r="P954">
        <v>119.81</v>
      </c>
      <c r="Q954">
        <v>16</v>
      </c>
      <c r="R954" s="54">
        <f t="shared" si="81"/>
        <v>90.017527752274432</v>
      </c>
      <c r="S954" s="54">
        <f t="shared" si="82"/>
        <v>0.39585544306189285</v>
      </c>
      <c r="T954" s="54">
        <f t="shared" si="83"/>
        <v>7.4881250000000001</v>
      </c>
      <c r="U954">
        <v>1.5027999999999999</v>
      </c>
      <c r="V954">
        <v>1.7898000000000001</v>
      </c>
      <c r="W954">
        <v>0.71599999999999997</v>
      </c>
      <c r="X954" s="54">
        <f t="shared" si="84"/>
        <v>0.83964688792043796</v>
      </c>
      <c r="Y954">
        <v>47.644397125365984</v>
      </c>
      <c r="Z954">
        <v>1582</v>
      </c>
      <c r="AA954">
        <v>978</v>
      </c>
      <c r="AB954">
        <v>1.6175869120654396</v>
      </c>
    </row>
    <row r="955" spans="1:29" hidden="1" x14ac:dyDescent="0.25">
      <c r="A955" t="s">
        <v>69</v>
      </c>
      <c r="B955">
        <v>272850</v>
      </c>
      <c r="C955" t="s">
        <v>84</v>
      </c>
      <c r="D955" t="s">
        <v>85</v>
      </c>
      <c r="F955">
        <v>4</v>
      </c>
      <c r="G955">
        <v>340</v>
      </c>
      <c r="H955">
        <v>271</v>
      </c>
      <c r="I955">
        <v>270</v>
      </c>
      <c r="J955">
        <v>370</v>
      </c>
      <c r="K955">
        <v>329</v>
      </c>
      <c r="L955" s="54">
        <f t="shared" si="80"/>
        <v>316</v>
      </c>
      <c r="M955">
        <v>0.88639999999999997</v>
      </c>
      <c r="N955">
        <v>0.26450000000000001</v>
      </c>
      <c r="O955">
        <v>4</v>
      </c>
      <c r="P955">
        <v>65.69</v>
      </c>
      <c r="Q955">
        <v>10</v>
      </c>
      <c r="R955" s="54">
        <f t="shared" si="81"/>
        <v>134.93682447861164</v>
      </c>
      <c r="S955" s="54">
        <f t="shared" si="82"/>
        <v>0.4270152673373786</v>
      </c>
      <c r="T955" s="54">
        <f t="shared" si="83"/>
        <v>6.569</v>
      </c>
      <c r="U955">
        <v>2.0699999999999998</v>
      </c>
      <c r="V955">
        <v>2.4693000000000001</v>
      </c>
      <c r="W955">
        <v>0.9214</v>
      </c>
      <c r="X955" s="54">
        <f t="shared" si="84"/>
        <v>0.8382942534321467</v>
      </c>
      <c r="Y955">
        <v>44.512077294685994</v>
      </c>
      <c r="Z955">
        <v>1582</v>
      </c>
      <c r="AA955">
        <v>978</v>
      </c>
      <c r="AB955">
        <v>1.6175869120654396</v>
      </c>
    </row>
    <row r="956" spans="1:29" hidden="1" x14ac:dyDescent="0.25">
      <c r="A956" t="s">
        <v>69</v>
      </c>
      <c r="B956">
        <v>320580</v>
      </c>
      <c r="C956" t="s">
        <v>84</v>
      </c>
      <c r="D956" t="s">
        <v>85</v>
      </c>
      <c r="F956">
        <v>1</v>
      </c>
      <c r="G956">
        <v>175</v>
      </c>
      <c r="H956">
        <v>235</v>
      </c>
      <c r="I956">
        <v>202</v>
      </c>
      <c r="J956">
        <v>156</v>
      </c>
      <c r="K956">
        <v>155</v>
      </c>
      <c r="L956" s="54">
        <f t="shared" si="80"/>
        <v>184.6</v>
      </c>
      <c r="M956">
        <v>0.77110000000000001</v>
      </c>
      <c r="P956">
        <v>128.32</v>
      </c>
      <c r="Q956">
        <v>10</v>
      </c>
      <c r="R956" s="54">
        <f t="shared" si="81"/>
        <v>60.091957605985037</v>
      </c>
      <c r="S956" s="54">
        <f t="shared" si="82"/>
        <v>0.32552523080165241</v>
      </c>
      <c r="T956" s="54">
        <f t="shared" si="83"/>
        <v>12.831999999999999</v>
      </c>
      <c r="U956">
        <v>0.5504</v>
      </c>
      <c r="V956">
        <v>0.64249999999999996</v>
      </c>
      <c r="W956">
        <v>0.29920000000000002</v>
      </c>
      <c r="X956" s="54">
        <f t="shared" si="84"/>
        <v>0.85665369649805456</v>
      </c>
      <c r="Y956">
        <v>54.36046511627908</v>
      </c>
      <c r="Z956">
        <v>1470</v>
      </c>
      <c r="AA956">
        <v>992</v>
      </c>
      <c r="AB956">
        <v>1.4818548387096775</v>
      </c>
      <c r="AC956" t="s">
        <v>117</v>
      </c>
    </row>
    <row r="957" spans="1:29" hidden="1" x14ac:dyDescent="0.25">
      <c r="A957" t="s">
        <v>69</v>
      </c>
      <c r="B957">
        <v>320580</v>
      </c>
      <c r="C957" t="s">
        <v>84</v>
      </c>
      <c r="D957" t="s">
        <v>85</v>
      </c>
      <c r="F957">
        <v>2</v>
      </c>
      <c r="G957">
        <v>223</v>
      </c>
      <c r="H957">
        <v>164</v>
      </c>
      <c r="I957">
        <v>170</v>
      </c>
      <c r="J957">
        <v>294</v>
      </c>
      <c r="K957">
        <v>146</v>
      </c>
      <c r="L957" s="54">
        <f t="shared" si="80"/>
        <v>199.4</v>
      </c>
      <c r="M957">
        <v>0.77270000000000005</v>
      </c>
      <c r="P957">
        <v>114.46</v>
      </c>
      <c r="Q957">
        <v>6</v>
      </c>
      <c r="R957" s="54">
        <f t="shared" si="81"/>
        <v>67.508299842739831</v>
      </c>
      <c r="S957" s="54">
        <f t="shared" si="82"/>
        <v>0.33855717072587677</v>
      </c>
      <c r="T957" s="54">
        <f t="shared" si="83"/>
        <v>19.076666666666664</v>
      </c>
      <c r="U957">
        <v>0.626</v>
      </c>
      <c r="V957">
        <v>0.77480000000000004</v>
      </c>
      <c r="W957">
        <v>0.33350000000000002</v>
      </c>
      <c r="X957" s="54">
        <f t="shared" si="84"/>
        <v>0.80795043882292195</v>
      </c>
      <c r="Y957">
        <v>53.274760383386585</v>
      </c>
      <c r="Z957">
        <v>1470</v>
      </c>
      <c r="AA957">
        <v>992</v>
      </c>
      <c r="AB957">
        <v>1.4818548387096775</v>
      </c>
      <c r="AC957" t="s">
        <v>117</v>
      </c>
    </row>
    <row r="958" spans="1:29" hidden="1" x14ac:dyDescent="0.25">
      <c r="A958" t="s">
        <v>69</v>
      </c>
      <c r="B958">
        <v>320580</v>
      </c>
      <c r="C958" t="s">
        <v>84</v>
      </c>
      <c r="D958" t="s">
        <v>85</v>
      </c>
      <c r="F958">
        <v>3</v>
      </c>
      <c r="G958">
        <v>193</v>
      </c>
      <c r="H958">
        <v>230</v>
      </c>
      <c r="I958">
        <v>224</v>
      </c>
      <c r="J958">
        <v>192</v>
      </c>
      <c r="K958">
        <v>198</v>
      </c>
      <c r="L958" s="54">
        <f t="shared" si="80"/>
        <v>207.4</v>
      </c>
      <c r="M958">
        <v>0.40310000000000001</v>
      </c>
      <c r="P958">
        <v>57.85</v>
      </c>
      <c r="Q958">
        <v>9</v>
      </c>
      <c r="R958" s="54">
        <f t="shared" si="81"/>
        <v>69.68020743301642</v>
      </c>
      <c r="S958" s="54">
        <f t="shared" si="82"/>
        <v>0.33597014191425467</v>
      </c>
      <c r="T958" s="54">
        <f t="shared" si="83"/>
        <v>6.427777777777778</v>
      </c>
      <c r="U958">
        <v>0.313</v>
      </c>
      <c r="V958">
        <v>0.34410000000000002</v>
      </c>
      <c r="W958">
        <v>0.15959999999999999</v>
      </c>
      <c r="X958" s="54">
        <f t="shared" si="84"/>
        <v>0.90961929671607089</v>
      </c>
      <c r="Y958">
        <v>50.990415335463254</v>
      </c>
      <c r="Z958">
        <v>1470</v>
      </c>
      <c r="AA958">
        <v>992</v>
      </c>
      <c r="AB958">
        <v>1.4818548387096775</v>
      </c>
      <c r="AC958" t="s">
        <v>117</v>
      </c>
    </row>
    <row r="959" spans="1:29" hidden="1" x14ac:dyDescent="0.25">
      <c r="A959" t="s">
        <v>69</v>
      </c>
      <c r="B959">
        <v>320580</v>
      </c>
      <c r="C959" t="s">
        <v>84</v>
      </c>
      <c r="D959" t="s">
        <v>85</v>
      </c>
      <c r="F959">
        <v>4</v>
      </c>
      <c r="G959">
        <v>187</v>
      </c>
      <c r="H959">
        <v>176</v>
      </c>
      <c r="I959">
        <v>161</v>
      </c>
      <c r="J959">
        <v>185</v>
      </c>
      <c r="K959">
        <v>165</v>
      </c>
      <c r="L959" s="54">
        <f t="shared" si="80"/>
        <v>174.8</v>
      </c>
      <c r="M959">
        <v>0.48299999999999998</v>
      </c>
      <c r="P959">
        <v>73.63</v>
      </c>
      <c r="Q959">
        <v>13</v>
      </c>
      <c r="R959" s="54">
        <f t="shared" si="81"/>
        <v>65.598261578161072</v>
      </c>
      <c r="S959" s="54">
        <f t="shared" si="82"/>
        <v>0.37527609598490314</v>
      </c>
      <c r="T959" s="54">
        <f t="shared" si="83"/>
        <v>5.6638461538461531</v>
      </c>
      <c r="U959">
        <v>0.32650000000000001</v>
      </c>
      <c r="V959">
        <v>0.3735</v>
      </c>
      <c r="W959">
        <v>0.17580000000000001</v>
      </c>
      <c r="X959" s="54">
        <f t="shared" ref="X959:X990" si="85">U959/V959</f>
        <v>0.87416331994645247</v>
      </c>
      <c r="Y959">
        <v>53.843797856049001</v>
      </c>
      <c r="Z959">
        <v>1470</v>
      </c>
      <c r="AA959">
        <v>992</v>
      </c>
      <c r="AB959">
        <v>1.4818548387096775</v>
      </c>
      <c r="AC959" t="s">
        <v>117</v>
      </c>
    </row>
    <row r="960" spans="1:29" hidden="1" x14ac:dyDescent="0.25">
      <c r="A960" t="s">
        <v>69</v>
      </c>
      <c r="B960">
        <v>320575</v>
      </c>
      <c r="C960" t="s">
        <v>104</v>
      </c>
      <c r="D960" t="s">
        <v>105</v>
      </c>
      <c r="F960">
        <v>1</v>
      </c>
      <c r="G960">
        <v>255</v>
      </c>
      <c r="H960">
        <v>234</v>
      </c>
      <c r="I960">
        <v>266</v>
      </c>
      <c r="J960">
        <v>238</v>
      </c>
      <c r="K960">
        <v>223</v>
      </c>
      <c r="L960" s="54">
        <f t="shared" si="80"/>
        <v>243.2</v>
      </c>
      <c r="M960">
        <v>0.53610000000000002</v>
      </c>
      <c r="P960">
        <v>70.59</v>
      </c>
      <c r="Q960">
        <v>47</v>
      </c>
      <c r="R960" s="54">
        <f t="shared" si="81"/>
        <v>75.945601359966005</v>
      </c>
      <c r="S960" s="54">
        <f t="shared" si="82"/>
        <v>0.31227632138143918</v>
      </c>
      <c r="T960" s="54">
        <f t="shared" si="83"/>
        <v>1.5019148936170212</v>
      </c>
      <c r="U960">
        <v>0.83919999999999995</v>
      </c>
      <c r="V960">
        <v>0.79300000000000004</v>
      </c>
      <c r="W960">
        <v>0.34100000000000003</v>
      </c>
      <c r="X960" s="54">
        <f t="shared" si="85"/>
        <v>1.0582597730138712</v>
      </c>
      <c r="Y960">
        <v>40.633937082936136</v>
      </c>
      <c r="Z960">
        <v>1252</v>
      </c>
      <c r="AA960">
        <v>985</v>
      </c>
      <c r="AB960">
        <v>1.2710659898477157</v>
      </c>
    </row>
    <row r="961" spans="1:28" hidden="1" x14ac:dyDescent="0.25">
      <c r="A961" t="s">
        <v>69</v>
      </c>
      <c r="B961">
        <v>320575</v>
      </c>
      <c r="C961" s="54" t="s">
        <v>104</v>
      </c>
      <c r="D961" t="s">
        <v>105</v>
      </c>
      <c r="F961">
        <v>2</v>
      </c>
      <c r="G961">
        <v>270</v>
      </c>
      <c r="H961">
        <v>277</v>
      </c>
      <c r="I961">
        <v>278</v>
      </c>
      <c r="J961">
        <v>246</v>
      </c>
      <c r="K961">
        <v>305</v>
      </c>
      <c r="L961" s="54">
        <f t="shared" si="80"/>
        <v>275.2</v>
      </c>
      <c r="M961">
        <v>0.79039999999999999</v>
      </c>
      <c r="P961">
        <v>99.51</v>
      </c>
      <c r="Q961">
        <v>59</v>
      </c>
      <c r="R961" s="54">
        <f t="shared" si="81"/>
        <v>79.429203095166315</v>
      </c>
      <c r="S961" s="54">
        <f t="shared" si="82"/>
        <v>0.28862355775859855</v>
      </c>
      <c r="T961" s="54">
        <f t="shared" si="83"/>
        <v>1.6866101694915254</v>
      </c>
      <c r="U961">
        <v>0.79479999999999995</v>
      </c>
      <c r="V961">
        <v>0.74539999999999995</v>
      </c>
      <c r="W961">
        <v>0.33489999999999998</v>
      </c>
      <c r="X961" s="54">
        <f t="shared" si="85"/>
        <v>1.0662731419372149</v>
      </c>
      <c r="Y961">
        <v>42.136386512330141</v>
      </c>
      <c r="Z961">
        <v>1252</v>
      </c>
      <c r="AA961">
        <v>985</v>
      </c>
      <c r="AB961">
        <v>1.2710659898477157</v>
      </c>
    </row>
    <row r="962" spans="1:28" hidden="1" x14ac:dyDescent="0.25">
      <c r="A962" t="s">
        <v>69</v>
      </c>
      <c r="B962">
        <v>320575</v>
      </c>
      <c r="C962" s="54" t="s">
        <v>104</v>
      </c>
      <c r="D962" t="s">
        <v>105</v>
      </c>
      <c r="F962">
        <v>3</v>
      </c>
      <c r="G962">
        <v>236</v>
      </c>
      <c r="H962">
        <v>246</v>
      </c>
      <c r="I962">
        <v>235</v>
      </c>
      <c r="J962">
        <v>238</v>
      </c>
      <c r="K962">
        <v>238</v>
      </c>
      <c r="L962" s="54">
        <f t="shared" si="80"/>
        <v>238.6</v>
      </c>
      <c r="M962">
        <v>0.60370000000000001</v>
      </c>
      <c r="P962">
        <v>87.36</v>
      </c>
      <c r="Q962">
        <v>55</v>
      </c>
      <c r="R962" s="54">
        <f t="shared" si="81"/>
        <v>69.104853479853475</v>
      </c>
      <c r="S962" s="54">
        <f t="shared" si="82"/>
        <v>0.28962637669678742</v>
      </c>
      <c r="T962" s="54">
        <f t="shared" si="83"/>
        <v>1.5883636363636364</v>
      </c>
      <c r="U962">
        <v>0.501</v>
      </c>
      <c r="V962">
        <v>0.47399999999999998</v>
      </c>
      <c r="W962">
        <v>0.17519999999999999</v>
      </c>
      <c r="X962" s="54">
        <f t="shared" si="85"/>
        <v>1.0569620253164558</v>
      </c>
      <c r="Y962">
        <v>34.970059880239518</v>
      </c>
      <c r="Z962">
        <v>1252</v>
      </c>
      <c r="AA962">
        <v>985</v>
      </c>
      <c r="AB962">
        <v>1.2710659898477157</v>
      </c>
    </row>
    <row r="963" spans="1:28" hidden="1" x14ac:dyDescent="0.25">
      <c r="A963" t="s">
        <v>69</v>
      </c>
      <c r="B963">
        <v>320575</v>
      </c>
      <c r="C963" s="54" t="s">
        <v>104</v>
      </c>
      <c r="D963" t="s">
        <v>105</v>
      </c>
      <c r="F963">
        <v>4</v>
      </c>
      <c r="G963">
        <v>272</v>
      </c>
      <c r="H963">
        <v>267</v>
      </c>
      <c r="I963">
        <v>241</v>
      </c>
      <c r="J963">
        <v>268</v>
      </c>
      <c r="K963">
        <v>257</v>
      </c>
      <c r="L963" s="54">
        <f t="shared" si="80"/>
        <v>261</v>
      </c>
      <c r="M963">
        <v>0.78879999999999995</v>
      </c>
      <c r="P963">
        <v>102.26</v>
      </c>
      <c r="Q963">
        <v>38</v>
      </c>
      <c r="R963" s="54">
        <f t="shared" si="81"/>
        <v>77.1367103461764</v>
      </c>
      <c r="S963" s="54">
        <f t="shared" si="82"/>
        <v>0.29554295151791726</v>
      </c>
      <c r="T963" s="54">
        <f t="shared" si="83"/>
        <v>2.6910526315789474</v>
      </c>
      <c r="U963">
        <v>0.61990000000000001</v>
      </c>
      <c r="V963">
        <v>0.62919999999999998</v>
      </c>
      <c r="W963">
        <v>0.1968</v>
      </c>
      <c r="X963" s="54">
        <f t="shared" si="85"/>
        <v>0.98521932612841712</v>
      </c>
      <c r="Y963">
        <v>31.747055976770451</v>
      </c>
      <c r="Z963">
        <v>1252</v>
      </c>
      <c r="AA963">
        <v>985</v>
      </c>
      <c r="AB963">
        <v>1.2710659898477157</v>
      </c>
    </row>
    <row r="964" spans="1:28" hidden="1" x14ac:dyDescent="0.25">
      <c r="A964" t="s">
        <v>69</v>
      </c>
      <c r="B964">
        <v>320580</v>
      </c>
      <c r="C964" s="54" t="s">
        <v>104</v>
      </c>
      <c r="D964" t="s">
        <v>105</v>
      </c>
      <c r="F964">
        <v>1</v>
      </c>
      <c r="G964">
        <v>313</v>
      </c>
      <c r="H964">
        <v>312</v>
      </c>
      <c r="I964">
        <v>302</v>
      </c>
      <c r="J964">
        <v>316</v>
      </c>
      <c r="K964">
        <v>338</v>
      </c>
      <c r="L964" s="54">
        <f t="shared" ref="L964:L1016" si="86">AVERAGE(G964:K964)</f>
        <v>316.2</v>
      </c>
      <c r="M964">
        <v>0.91790000000000005</v>
      </c>
      <c r="P964">
        <v>89.54</v>
      </c>
      <c r="Q964">
        <v>49</v>
      </c>
      <c r="R964" s="54">
        <f t="shared" si="81"/>
        <v>102.51284342193433</v>
      </c>
      <c r="S964" s="54">
        <f t="shared" ref="S964:S1016" si="87">R964/L964</f>
        <v>0.32420254086633249</v>
      </c>
      <c r="T964" s="54">
        <f t="shared" si="83"/>
        <v>1.8273469387755104</v>
      </c>
      <c r="U964">
        <v>0.74529999999999996</v>
      </c>
      <c r="V964">
        <v>0.67</v>
      </c>
      <c r="W964">
        <v>0.30549999999999999</v>
      </c>
      <c r="X964" s="54">
        <f t="shared" si="85"/>
        <v>1.1123880597014923</v>
      </c>
      <c r="Y964">
        <v>40.99020528646183</v>
      </c>
      <c r="Z964">
        <v>1470</v>
      </c>
      <c r="AA964">
        <v>992</v>
      </c>
      <c r="AB964">
        <v>1.4818548387096775</v>
      </c>
    </row>
    <row r="965" spans="1:28" hidden="1" x14ac:dyDescent="0.25">
      <c r="A965" t="s">
        <v>69</v>
      </c>
      <c r="B965">
        <v>320580</v>
      </c>
      <c r="C965" t="s">
        <v>104</v>
      </c>
      <c r="D965" t="s">
        <v>105</v>
      </c>
      <c r="F965">
        <v>2</v>
      </c>
      <c r="G965">
        <v>372</v>
      </c>
      <c r="H965">
        <v>372</v>
      </c>
      <c r="I965">
        <v>364</v>
      </c>
      <c r="J965">
        <v>378</v>
      </c>
      <c r="K965">
        <v>380</v>
      </c>
      <c r="L965" s="54">
        <f t="shared" si="86"/>
        <v>373.2</v>
      </c>
      <c r="M965">
        <v>1.4217</v>
      </c>
      <c r="P965">
        <v>126.32</v>
      </c>
      <c r="Q965">
        <v>45</v>
      </c>
      <c r="R965" s="54">
        <f t="shared" si="81"/>
        <v>112.54749841671945</v>
      </c>
      <c r="S965" s="54">
        <f t="shared" si="87"/>
        <v>0.30157421869431794</v>
      </c>
      <c r="T965" s="54">
        <f t="shared" si="83"/>
        <v>2.8071111111111109</v>
      </c>
      <c r="U965">
        <v>0.96899999999999997</v>
      </c>
      <c r="V965">
        <v>0.8599</v>
      </c>
      <c r="W965">
        <v>0.39240000000000003</v>
      </c>
      <c r="X965" s="54">
        <f t="shared" si="85"/>
        <v>1.1268752180486103</v>
      </c>
      <c r="Y965">
        <v>40.495356037151709</v>
      </c>
      <c r="Z965">
        <v>1470</v>
      </c>
      <c r="AA965">
        <v>992</v>
      </c>
      <c r="AB965">
        <v>1.4818548387096775</v>
      </c>
    </row>
    <row r="966" spans="1:28" hidden="1" x14ac:dyDescent="0.25">
      <c r="A966" t="s">
        <v>69</v>
      </c>
      <c r="B966">
        <v>320580</v>
      </c>
      <c r="C966" t="s">
        <v>104</v>
      </c>
      <c r="D966" t="s">
        <v>105</v>
      </c>
      <c r="F966">
        <v>3</v>
      </c>
      <c r="G966">
        <v>379</v>
      </c>
      <c r="H966">
        <v>427</v>
      </c>
      <c r="I966">
        <v>416</v>
      </c>
      <c r="J966">
        <v>406</v>
      </c>
      <c r="K966">
        <v>367</v>
      </c>
      <c r="L966" s="54">
        <f t="shared" si="86"/>
        <v>399</v>
      </c>
      <c r="M966">
        <v>1.0820000000000001</v>
      </c>
      <c r="P966">
        <v>88.37</v>
      </c>
      <c r="Q966">
        <v>53</v>
      </c>
      <c r="R966" s="54">
        <f t="shared" si="81"/>
        <v>122.43974199388933</v>
      </c>
      <c r="S966" s="54">
        <f t="shared" si="87"/>
        <v>0.30686652128794317</v>
      </c>
      <c r="T966" s="54">
        <f t="shared" si="83"/>
        <v>1.6673584905660379</v>
      </c>
      <c r="U966">
        <v>0.752</v>
      </c>
      <c r="V966">
        <v>0.72819999999999996</v>
      </c>
      <c r="W966">
        <v>0.32500000000000001</v>
      </c>
      <c r="X966" s="54">
        <f t="shared" si="85"/>
        <v>1.0326833287558363</v>
      </c>
      <c r="Y966">
        <v>43.218085106382979</v>
      </c>
      <c r="Z966">
        <v>1470</v>
      </c>
      <c r="AA966">
        <v>992</v>
      </c>
      <c r="AB966">
        <v>1.4818548387096775</v>
      </c>
    </row>
    <row r="967" spans="1:28" hidden="1" x14ac:dyDescent="0.25">
      <c r="A967" t="s">
        <v>69</v>
      </c>
      <c r="B967">
        <v>320580</v>
      </c>
      <c r="C967" t="s">
        <v>104</v>
      </c>
      <c r="D967" t="s">
        <v>105</v>
      </c>
      <c r="F967">
        <v>4</v>
      </c>
      <c r="G967">
        <v>358</v>
      </c>
      <c r="H967">
        <v>362</v>
      </c>
      <c r="I967">
        <v>370</v>
      </c>
      <c r="J967">
        <v>345</v>
      </c>
      <c r="K967">
        <v>351</v>
      </c>
      <c r="L967" s="54">
        <f t="shared" si="86"/>
        <v>357.2</v>
      </c>
      <c r="M967">
        <v>0.96030000000000004</v>
      </c>
      <c r="P967">
        <v>92.36</v>
      </c>
      <c r="Q967">
        <v>47</v>
      </c>
      <c r="R967" s="54">
        <f t="shared" si="81"/>
        <v>103.97358163707234</v>
      </c>
      <c r="S967" s="54">
        <f t="shared" si="87"/>
        <v>0.29107945587086326</v>
      </c>
      <c r="T967" s="54">
        <f t="shared" si="83"/>
        <v>1.9651063829787234</v>
      </c>
      <c r="U967">
        <v>0.82450000000000001</v>
      </c>
      <c r="V967">
        <v>0.72850000000000004</v>
      </c>
      <c r="W967">
        <v>0.33950000000000002</v>
      </c>
      <c r="X967" s="54">
        <f t="shared" si="85"/>
        <v>1.1317776252573781</v>
      </c>
      <c r="Y967">
        <v>41.176470588235297</v>
      </c>
      <c r="Z967">
        <v>1470</v>
      </c>
      <c r="AA967">
        <v>992</v>
      </c>
      <c r="AB967">
        <v>1.4818548387096775</v>
      </c>
    </row>
    <row r="968" spans="1:28" hidden="1" x14ac:dyDescent="0.25">
      <c r="A968" t="s">
        <v>69</v>
      </c>
      <c r="B968">
        <v>320602</v>
      </c>
      <c r="C968" t="s">
        <v>104</v>
      </c>
      <c r="D968" t="s">
        <v>105</v>
      </c>
      <c r="F968">
        <v>1</v>
      </c>
      <c r="G968">
        <v>347</v>
      </c>
      <c r="H968">
        <v>354</v>
      </c>
      <c r="I968">
        <v>349</v>
      </c>
      <c r="J968">
        <v>345</v>
      </c>
      <c r="K968">
        <v>335</v>
      </c>
      <c r="L968" s="54">
        <f t="shared" si="86"/>
        <v>346</v>
      </c>
      <c r="M968">
        <v>1.4360999999999999</v>
      </c>
      <c r="P968">
        <v>116.4</v>
      </c>
      <c r="Q968">
        <v>34</v>
      </c>
      <c r="R968" s="54">
        <f t="shared" si="81"/>
        <v>123.3762886597938</v>
      </c>
      <c r="S968" s="54">
        <f t="shared" si="87"/>
        <v>0.35657886895894164</v>
      </c>
      <c r="T968" s="54">
        <f t="shared" si="83"/>
        <v>3.4235294117647062</v>
      </c>
      <c r="U968">
        <v>1.4390000000000001</v>
      </c>
      <c r="V968">
        <v>1.3874</v>
      </c>
      <c r="W968">
        <v>0.49409999999999998</v>
      </c>
      <c r="X968" s="54">
        <f t="shared" si="85"/>
        <v>1.0371918696843017</v>
      </c>
      <c r="Y968">
        <v>34.336344683808193</v>
      </c>
      <c r="Z968">
        <v>1475</v>
      </c>
      <c r="AA968">
        <v>1003</v>
      </c>
      <c r="AB968">
        <v>1.4705882352941178</v>
      </c>
    </row>
    <row r="969" spans="1:28" hidden="1" x14ac:dyDescent="0.25">
      <c r="A969" t="s">
        <v>69</v>
      </c>
      <c r="B969">
        <v>320602</v>
      </c>
      <c r="C969" t="s">
        <v>104</v>
      </c>
      <c r="D969" t="s">
        <v>105</v>
      </c>
      <c r="F969">
        <v>2</v>
      </c>
      <c r="G969">
        <v>331</v>
      </c>
      <c r="H969">
        <v>314</v>
      </c>
      <c r="I969">
        <v>340</v>
      </c>
      <c r="J969">
        <v>339</v>
      </c>
      <c r="K969">
        <v>342</v>
      </c>
      <c r="L969" s="54">
        <f t="shared" si="86"/>
        <v>333.2</v>
      </c>
      <c r="M969">
        <v>0.44319999999999998</v>
      </c>
      <c r="P969">
        <v>35.75</v>
      </c>
      <c r="Q969">
        <v>36</v>
      </c>
      <c r="R969" s="54">
        <f t="shared" si="81"/>
        <v>123.97202797202796</v>
      </c>
      <c r="S969" s="54">
        <f t="shared" si="87"/>
        <v>0.37206490988003593</v>
      </c>
      <c r="T969" s="54">
        <f t="shared" si="83"/>
        <v>0.99305555555555558</v>
      </c>
      <c r="U969">
        <v>0.94830000000000003</v>
      </c>
      <c r="V969">
        <v>0.99660000000000004</v>
      </c>
      <c r="W969">
        <v>0.36969999999999997</v>
      </c>
      <c r="X969" s="54">
        <f t="shared" si="85"/>
        <v>0.95153521974714028</v>
      </c>
      <c r="Y969">
        <v>38.985553095012122</v>
      </c>
      <c r="Z969">
        <v>1475</v>
      </c>
      <c r="AA969">
        <v>1003</v>
      </c>
      <c r="AB969">
        <v>1.4705882352941178</v>
      </c>
    </row>
    <row r="970" spans="1:28" hidden="1" x14ac:dyDescent="0.25">
      <c r="A970" t="s">
        <v>69</v>
      </c>
      <c r="B970">
        <v>320602</v>
      </c>
      <c r="C970" t="s">
        <v>104</v>
      </c>
      <c r="D970" t="s">
        <v>105</v>
      </c>
      <c r="F970">
        <v>3</v>
      </c>
      <c r="G970">
        <v>291</v>
      </c>
      <c r="H970">
        <v>306</v>
      </c>
      <c r="I970">
        <v>287</v>
      </c>
      <c r="J970">
        <v>281</v>
      </c>
      <c r="K970">
        <v>304</v>
      </c>
      <c r="L970" s="54">
        <f t="shared" si="86"/>
        <v>293.8</v>
      </c>
      <c r="M970">
        <v>0.71809999999999996</v>
      </c>
      <c r="P970">
        <v>69.69</v>
      </c>
      <c r="Q970">
        <v>36</v>
      </c>
      <c r="R970" s="54">
        <f t="shared" ref="R970:R1016" si="88">M970/(P970/10000)</f>
        <v>103.04204333476827</v>
      </c>
      <c r="S970" s="54">
        <f t="shared" si="87"/>
        <v>0.35072172680315949</v>
      </c>
      <c r="T970" s="54">
        <f t="shared" ref="T970:T1016" si="89">P970/Q970</f>
        <v>1.9358333333333333</v>
      </c>
      <c r="U970">
        <v>1.4406000000000001</v>
      </c>
      <c r="V970">
        <v>1.4198999999999999</v>
      </c>
      <c r="W970">
        <v>0.50990000000000002</v>
      </c>
      <c r="X970" s="54">
        <f t="shared" si="85"/>
        <v>1.0145784914430596</v>
      </c>
      <c r="Y970">
        <v>35.39497431625712</v>
      </c>
      <c r="Z970">
        <v>1475</v>
      </c>
      <c r="AA970">
        <v>1003</v>
      </c>
      <c r="AB970">
        <v>1.4705882352941178</v>
      </c>
    </row>
    <row r="971" spans="1:28" hidden="1" x14ac:dyDescent="0.25">
      <c r="A971" t="s">
        <v>69</v>
      </c>
      <c r="B971">
        <v>320602</v>
      </c>
      <c r="C971" t="s">
        <v>104</v>
      </c>
      <c r="D971" t="s">
        <v>105</v>
      </c>
      <c r="F971">
        <v>4</v>
      </c>
      <c r="G971">
        <v>393</v>
      </c>
      <c r="H971">
        <v>391</v>
      </c>
      <c r="I971">
        <v>371</v>
      </c>
      <c r="J971">
        <v>388</v>
      </c>
      <c r="K971">
        <v>392</v>
      </c>
      <c r="L971" s="54">
        <f t="shared" si="86"/>
        <v>387</v>
      </c>
      <c r="M971">
        <v>1.419</v>
      </c>
      <c r="P971">
        <v>91.62</v>
      </c>
      <c r="Q971">
        <v>28</v>
      </c>
      <c r="R971" s="54">
        <f t="shared" si="88"/>
        <v>154.87884741322856</v>
      </c>
      <c r="S971" s="54">
        <f t="shared" si="87"/>
        <v>0.4002037400858619</v>
      </c>
      <c r="T971" s="54">
        <f t="shared" si="89"/>
        <v>3.2721428571428572</v>
      </c>
      <c r="U971">
        <v>0.78490000000000004</v>
      </c>
      <c r="V971">
        <v>0.74070000000000003</v>
      </c>
      <c r="W971">
        <v>0.31940000000000002</v>
      </c>
      <c r="X971" s="54">
        <f t="shared" si="85"/>
        <v>1.0596732820305117</v>
      </c>
      <c r="Y971">
        <v>40.693081921263854</v>
      </c>
      <c r="Z971">
        <v>1475</v>
      </c>
      <c r="AA971">
        <v>1003</v>
      </c>
      <c r="AB971">
        <v>1.4705882352941178</v>
      </c>
    </row>
    <row r="972" spans="1:28" hidden="1" x14ac:dyDescent="0.25">
      <c r="A972" t="s">
        <v>26</v>
      </c>
      <c r="B972">
        <v>110094</v>
      </c>
      <c r="C972" t="s">
        <v>41</v>
      </c>
      <c r="D972" t="s">
        <v>42</v>
      </c>
      <c r="F972">
        <v>1</v>
      </c>
      <c r="G972">
        <v>349</v>
      </c>
      <c r="H972">
        <v>337</v>
      </c>
      <c r="I972">
        <v>327</v>
      </c>
      <c r="J972">
        <v>313</v>
      </c>
      <c r="K972">
        <v>335</v>
      </c>
      <c r="L972" s="54">
        <f t="shared" si="86"/>
        <v>332.2</v>
      </c>
      <c r="M972">
        <v>0.54159999999999997</v>
      </c>
      <c r="N972">
        <v>6.4600000000000005E-2</v>
      </c>
      <c r="O972">
        <v>7</v>
      </c>
      <c r="P972">
        <v>54.86</v>
      </c>
      <c r="Q972">
        <v>6</v>
      </c>
      <c r="R972" s="54">
        <f t="shared" si="88"/>
        <v>98.724024790375509</v>
      </c>
      <c r="S972" s="54">
        <f t="shared" si="87"/>
        <v>0.29718249485362885</v>
      </c>
      <c r="T972" s="54">
        <f t="shared" si="89"/>
        <v>9.1433333333333326</v>
      </c>
      <c r="U972">
        <v>0.30049999999999999</v>
      </c>
      <c r="V972">
        <v>0.2616</v>
      </c>
      <c r="W972">
        <v>0.10979999999999999</v>
      </c>
      <c r="X972" s="54">
        <f t="shared" si="85"/>
        <v>1.1487003058103975</v>
      </c>
      <c r="Y972">
        <v>36.539101497504163</v>
      </c>
      <c r="Z972">
        <v>709</v>
      </c>
      <c r="AA972">
        <v>1140</v>
      </c>
      <c r="AB972">
        <v>0.62192982456140355</v>
      </c>
    </row>
    <row r="973" spans="1:28" hidden="1" x14ac:dyDescent="0.25">
      <c r="A973" t="s">
        <v>26</v>
      </c>
      <c r="B973">
        <v>110094</v>
      </c>
      <c r="C973" t="s">
        <v>41</v>
      </c>
      <c r="D973" t="s">
        <v>42</v>
      </c>
      <c r="F973">
        <v>2</v>
      </c>
      <c r="G973">
        <v>289</v>
      </c>
      <c r="H973">
        <v>278</v>
      </c>
      <c r="I973">
        <v>323</v>
      </c>
      <c r="J973">
        <v>298</v>
      </c>
      <c r="K973">
        <v>306</v>
      </c>
      <c r="L973" s="54">
        <f t="shared" si="86"/>
        <v>298.8</v>
      </c>
      <c r="M973">
        <v>0.53910000000000002</v>
      </c>
      <c r="N973">
        <v>9.3700000000000006E-2</v>
      </c>
      <c r="O973">
        <v>9</v>
      </c>
      <c r="P973">
        <v>53.58</v>
      </c>
      <c r="Q973">
        <v>7</v>
      </c>
      <c r="R973" s="54">
        <f t="shared" si="88"/>
        <v>100.61590145576709</v>
      </c>
      <c r="S973" s="54">
        <f t="shared" si="87"/>
        <v>0.33673327127097419</v>
      </c>
      <c r="T973" s="54">
        <f t="shared" si="89"/>
        <v>7.6542857142857139</v>
      </c>
      <c r="U973">
        <v>0.31240000000000001</v>
      </c>
      <c r="V973">
        <v>0.27039999999999997</v>
      </c>
      <c r="W973">
        <v>0.11</v>
      </c>
      <c r="X973" s="54">
        <f t="shared" si="85"/>
        <v>1.1553254437869824</v>
      </c>
      <c r="Y973">
        <v>35.2112676056338</v>
      </c>
      <c r="Z973">
        <v>709</v>
      </c>
      <c r="AA973">
        <v>1140</v>
      </c>
      <c r="AB973">
        <v>0.62192982456140355</v>
      </c>
    </row>
    <row r="974" spans="1:28" hidden="1" x14ac:dyDescent="0.25">
      <c r="A974" t="s">
        <v>26</v>
      </c>
      <c r="B974">
        <v>110094</v>
      </c>
      <c r="C974" t="s">
        <v>41</v>
      </c>
      <c r="D974" t="s">
        <v>42</v>
      </c>
      <c r="F974">
        <v>3</v>
      </c>
      <c r="G974">
        <v>289</v>
      </c>
      <c r="H974">
        <v>295</v>
      </c>
      <c r="I974">
        <v>305</v>
      </c>
      <c r="J974">
        <v>335</v>
      </c>
      <c r="K974">
        <v>292</v>
      </c>
      <c r="L974" s="54">
        <f t="shared" si="86"/>
        <v>303.2</v>
      </c>
      <c r="M974">
        <v>0.52769999999999995</v>
      </c>
      <c r="N974">
        <v>3.8300000000000001E-2</v>
      </c>
      <c r="O974">
        <v>4</v>
      </c>
      <c r="P974">
        <v>51.61</v>
      </c>
      <c r="Q974">
        <v>5</v>
      </c>
      <c r="R974" s="54">
        <f t="shared" si="88"/>
        <v>102.24762642898662</v>
      </c>
      <c r="S974" s="54">
        <f t="shared" si="87"/>
        <v>0.33722831935681602</v>
      </c>
      <c r="T974" s="54">
        <f t="shared" si="89"/>
        <v>10.321999999999999</v>
      </c>
      <c r="U974">
        <v>0.26939999999999997</v>
      </c>
      <c r="V974">
        <v>0.22689999999999999</v>
      </c>
      <c r="W974">
        <v>0.12230000000000001</v>
      </c>
      <c r="X974" s="54">
        <f t="shared" si="85"/>
        <v>1.1873071837814013</v>
      </c>
      <c r="Y974">
        <v>45.39717891610988</v>
      </c>
      <c r="Z974">
        <v>709</v>
      </c>
      <c r="AA974">
        <v>1140</v>
      </c>
      <c r="AB974">
        <v>0.62192982456140355</v>
      </c>
    </row>
    <row r="975" spans="1:28" hidden="1" x14ac:dyDescent="0.25">
      <c r="A975" t="s">
        <v>26</v>
      </c>
      <c r="B975">
        <v>110094</v>
      </c>
      <c r="C975" t="s">
        <v>41</v>
      </c>
      <c r="D975" t="s">
        <v>42</v>
      </c>
      <c r="F975">
        <v>4</v>
      </c>
      <c r="G975">
        <v>292</v>
      </c>
      <c r="H975">
        <v>298</v>
      </c>
      <c r="I975">
        <v>271</v>
      </c>
      <c r="J975">
        <v>266</v>
      </c>
      <c r="K975">
        <v>271</v>
      </c>
      <c r="L975" s="54">
        <f t="shared" si="86"/>
        <v>279.60000000000002</v>
      </c>
      <c r="M975">
        <v>0.85829999999999995</v>
      </c>
      <c r="N975">
        <v>9.1399999999999995E-2</v>
      </c>
      <c r="O975">
        <v>6</v>
      </c>
      <c r="P975">
        <v>92.76</v>
      </c>
      <c r="Q975">
        <v>6</v>
      </c>
      <c r="R975" s="54">
        <f t="shared" si="88"/>
        <v>92.52910737386803</v>
      </c>
      <c r="S975" s="54">
        <f t="shared" si="87"/>
        <v>0.33093386042155942</v>
      </c>
      <c r="T975" s="54">
        <f t="shared" si="89"/>
        <v>15.46</v>
      </c>
      <c r="U975">
        <v>0.1953</v>
      </c>
      <c r="V975">
        <v>0.16639999999999999</v>
      </c>
      <c r="W975">
        <v>7.8700000000000006E-2</v>
      </c>
      <c r="X975" s="54">
        <f t="shared" si="85"/>
        <v>1.1736778846153846</v>
      </c>
      <c r="Y975">
        <v>40.296979006656429</v>
      </c>
      <c r="Z975">
        <v>709</v>
      </c>
      <c r="AA975">
        <v>1140</v>
      </c>
      <c r="AB975">
        <v>0.62192982456140355</v>
      </c>
    </row>
    <row r="976" spans="1:28" hidden="1" x14ac:dyDescent="0.25">
      <c r="A976" t="s">
        <v>26</v>
      </c>
      <c r="B976">
        <v>110158</v>
      </c>
      <c r="C976" t="s">
        <v>41</v>
      </c>
      <c r="D976" t="s">
        <v>42</v>
      </c>
      <c r="F976">
        <v>1</v>
      </c>
      <c r="G976">
        <v>284</v>
      </c>
      <c r="H976">
        <v>310</v>
      </c>
      <c r="I976">
        <v>278</v>
      </c>
      <c r="J976">
        <v>327</v>
      </c>
      <c r="K976">
        <v>278</v>
      </c>
      <c r="L976" s="54">
        <f t="shared" si="86"/>
        <v>295.39999999999998</v>
      </c>
      <c r="M976">
        <v>1.1518999999999999</v>
      </c>
      <c r="N976">
        <v>0.08</v>
      </c>
      <c r="O976">
        <v>5</v>
      </c>
      <c r="P976">
        <v>105.7</v>
      </c>
      <c r="Q976">
        <v>6</v>
      </c>
      <c r="R976" s="54">
        <f t="shared" si="88"/>
        <v>108.97824030274361</v>
      </c>
      <c r="S976" s="54">
        <f t="shared" si="87"/>
        <v>0.36891753656988363</v>
      </c>
      <c r="T976" s="54">
        <f t="shared" si="89"/>
        <v>17.616666666666667</v>
      </c>
      <c r="U976">
        <v>0.35239999999999999</v>
      </c>
      <c r="V976">
        <v>0.30199999999999999</v>
      </c>
      <c r="W976">
        <v>0.13220000000000001</v>
      </c>
      <c r="X976" s="54">
        <f t="shared" si="85"/>
        <v>1.1668874172185431</v>
      </c>
      <c r="Y976">
        <v>37.51418842224745</v>
      </c>
      <c r="Z976">
        <v>748</v>
      </c>
      <c r="AA976">
        <v>1139</v>
      </c>
      <c r="AB976">
        <v>0.65671641791044777</v>
      </c>
    </row>
    <row r="977" spans="1:28" hidden="1" x14ac:dyDescent="0.25">
      <c r="A977" t="s">
        <v>26</v>
      </c>
      <c r="B977">
        <v>110158</v>
      </c>
      <c r="C977" t="s">
        <v>41</v>
      </c>
      <c r="D977" t="s">
        <v>42</v>
      </c>
      <c r="F977">
        <v>2</v>
      </c>
      <c r="G977">
        <v>306</v>
      </c>
      <c r="H977">
        <v>318</v>
      </c>
      <c r="I977">
        <v>309</v>
      </c>
      <c r="L977" s="54">
        <f t="shared" si="86"/>
        <v>311</v>
      </c>
      <c r="M977">
        <v>0.35110000000000002</v>
      </c>
      <c r="N977">
        <v>3.0099999999999998E-2</v>
      </c>
      <c r="O977">
        <v>3</v>
      </c>
      <c r="P977">
        <v>39.020000000000003</v>
      </c>
      <c r="Q977">
        <v>3</v>
      </c>
      <c r="R977" s="54">
        <f t="shared" si="88"/>
        <v>89.979497693490515</v>
      </c>
      <c r="S977" s="54">
        <f t="shared" si="87"/>
        <v>0.28932314370897272</v>
      </c>
      <c r="T977" s="54">
        <f t="shared" si="89"/>
        <v>13.006666666666668</v>
      </c>
      <c r="U977">
        <v>0.20330000000000001</v>
      </c>
      <c r="V977">
        <v>0.19040000000000001</v>
      </c>
      <c r="W977">
        <v>6.6199999999999995E-2</v>
      </c>
      <c r="X977" s="54">
        <f t="shared" si="85"/>
        <v>1.0677521008403361</v>
      </c>
      <c r="Y977">
        <v>32.562715199212981</v>
      </c>
      <c r="Z977">
        <v>748</v>
      </c>
      <c r="AA977">
        <v>1139</v>
      </c>
      <c r="AB977">
        <v>0.65671641791044777</v>
      </c>
    </row>
    <row r="978" spans="1:28" hidden="1" x14ac:dyDescent="0.25">
      <c r="A978" t="s">
        <v>26</v>
      </c>
      <c r="B978">
        <v>110158</v>
      </c>
      <c r="C978" t="s">
        <v>41</v>
      </c>
      <c r="D978" t="s">
        <v>42</v>
      </c>
      <c r="F978">
        <v>3</v>
      </c>
      <c r="G978">
        <v>255</v>
      </c>
      <c r="H978">
        <v>285</v>
      </c>
      <c r="I978">
        <v>241</v>
      </c>
      <c r="J978">
        <v>239</v>
      </c>
      <c r="K978">
        <v>296</v>
      </c>
      <c r="L978" s="54">
        <f t="shared" si="86"/>
        <v>263.2</v>
      </c>
      <c r="M978">
        <v>0.99619999999999997</v>
      </c>
      <c r="N978">
        <v>4.7199999999999999E-2</v>
      </c>
      <c r="O978">
        <v>8</v>
      </c>
      <c r="P978">
        <v>83.25</v>
      </c>
      <c r="Q978">
        <v>8</v>
      </c>
      <c r="R978" s="54">
        <f t="shared" si="88"/>
        <v>119.66366366366366</v>
      </c>
      <c r="S978" s="54">
        <f t="shared" si="87"/>
        <v>0.45464917805343336</v>
      </c>
      <c r="T978" s="54">
        <f t="shared" si="89"/>
        <v>10.40625</v>
      </c>
      <c r="U978">
        <v>8.72E-2</v>
      </c>
      <c r="V978">
        <v>7.1300000000000002E-2</v>
      </c>
      <c r="W978">
        <v>3.6799999999999999E-2</v>
      </c>
      <c r="X978" s="54">
        <f t="shared" si="85"/>
        <v>1.2230014025245441</v>
      </c>
      <c r="Y978">
        <v>42.201834862385319</v>
      </c>
      <c r="Z978">
        <v>748</v>
      </c>
      <c r="AA978">
        <v>1139</v>
      </c>
      <c r="AB978">
        <v>0.65671641791044777</v>
      </c>
    </row>
    <row r="979" spans="1:28" hidden="1" x14ac:dyDescent="0.25">
      <c r="A979" t="s">
        <v>26</v>
      </c>
      <c r="B979">
        <v>110158</v>
      </c>
      <c r="C979" t="s">
        <v>41</v>
      </c>
      <c r="D979" t="s">
        <v>42</v>
      </c>
      <c r="F979">
        <v>4</v>
      </c>
      <c r="G979">
        <v>248</v>
      </c>
      <c r="H979">
        <v>281</v>
      </c>
      <c r="I979">
        <v>273</v>
      </c>
      <c r="J979">
        <v>306</v>
      </c>
      <c r="K979">
        <v>295</v>
      </c>
      <c r="L979" s="54">
        <f t="shared" si="86"/>
        <v>280.60000000000002</v>
      </c>
      <c r="M979">
        <v>1.1778</v>
      </c>
      <c r="N979">
        <v>5.6800000000000003E-2</v>
      </c>
      <c r="O979">
        <v>8</v>
      </c>
      <c r="P979">
        <v>92.98</v>
      </c>
      <c r="Q979">
        <v>10</v>
      </c>
      <c r="R979" s="54">
        <f t="shared" si="88"/>
        <v>126.67240266724025</v>
      </c>
      <c r="S979" s="54">
        <f t="shared" si="87"/>
        <v>0.45143407935580981</v>
      </c>
      <c r="T979" s="54">
        <f t="shared" si="89"/>
        <v>9.298</v>
      </c>
      <c r="U979">
        <v>0.1749</v>
      </c>
      <c r="V979">
        <v>0.15640000000000001</v>
      </c>
      <c r="W979">
        <v>8.5000000000000006E-2</v>
      </c>
      <c r="X979" s="54">
        <f t="shared" si="85"/>
        <v>1.1182864450127876</v>
      </c>
      <c r="Y979">
        <v>48.59919954259577</v>
      </c>
      <c r="Z979">
        <v>748</v>
      </c>
      <c r="AA979">
        <v>1139</v>
      </c>
      <c r="AB979">
        <v>0.65671641791044777</v>
      </c>
    </row>
    <row r="980" spans="1:28" hidden="1" x14ac:dyDescent="0.25">
      <c r="A980" t="s">
        <v>120</v>
      </c>
      <c r="B980">
        <v>410162</v>
      </c>
      <c r="C980" t="s">
        <v>127</v>
      </c>
      <c r="D980" t="s">
        <v>128</v>
      </c>
      <c r="F980">
        <v>1</v>
      </c>
      <c r="G980">
        <v>124</v>
      </c>
      <c r="H980">
        <v>174</v>
      </c>
      <c r="I980">
        <v>180</v>
      </c>
      <c r="J980">
        <v>147</v>
      </c>
      <c r="K980">
        <v>175</v>
      </c>
      <c r="L980" s="54">
        <f t="shared" si="86"/>
        <v>160</v>
      </c>
      <c r="M980">
        <v>2.4E-2</v>
      </c>
      <c r="P980">
        <v>6.09</v>
      </c>
      <c r="Q980">
        <v>24</v>
      </c>
      <c r="R980" s="54">
        <f t="shared" si="88"/>
        <v>39.408866995073893</v>
      </c>
      <c r="S980" s="54">
        <f t="shared" si="87"/>
        <v>0.24630541871921183</v>
      </c>
      <c r="T980" s="54">
        <f t="shared" si="89"/>
        <v>0.25374999999999998</v>
      </c>
      <c r="U980">
        <v>0.2432</v>
      </c>
      <c r="V980">
        <v>0.21199999999999999</v>
      </c>
      <c r="W980">
        <v>0.13539999999999999</v>
      </c>
      <c r="X980" s="54">
        <f t="shared" si="85"/>
        <v>1.1471698113207547</v>
      </c>
      <c r="Y980">
        <v>55.67434210526315</v>
      </c>
      <c r="Z980">
        <v>664</v>
      </c>
      <c r="AA980">
        <v>1245</v>
      </c>
      <c r="AB980">
        <v>0.53333333333333333</v>
      </c>
    </row>
    <row r="981" spans="1:28" hidden="1" x14ac:dyDescent="0.25">
      <c r="A981" t="s">
        <v>120</v>
      </c>
      <c r="B981">
        <v>410162</v>
      </c>
      <c r="C981" t="s">
        <v>127</v>
      </c>
      <c r="D981" t="s">
        <v>128</v>
      </c>
      <c r="F981">
        <v>2</v>
      </c>
      <c r="G981">
        <v>130</v>
      </c>
      <c r="H981">
        <v>158</v>
      </c>
      <c r="I981">
        <v>120</v>
      </c>
      <c r="J981">
        <v>124</v>
      </c>
      <c r="K981">
        <v>121</v>
      </c>
      <c r="L981" s="54">
        <f t="shared" si="86"/>
        <v>130.6</v>
      </c>
      <c r="M981">
        <v>5.7799999999999997E-2</v>
      </c>
      <c r="P981">
        <v>12</v>
      </c>
      <c r="Q981">
        <v>40</v>
      </c>
      <c r="R981" s="54">
        <f t="shared" si="88"/>
        <v>48.166666666666671</v>
      </c>
      <c r="S981" s="54">
        <f t="shared" si="87"/>
        <v>0.36881061766207252</v>
      </c>
      <c r="T981" s="54">
        <f t="shared" si="89"/>
        <v>0.3</v>
      </c>
      <c r="U981">
        <v>0.3528</v>
      </c>
      <c r="V981">
        <v>0.31209999999999999</v>
      </c>
      <c r="W981">
        <v>0.20019999999999999</v>
      </c>
      <c r="X981" s="54">
        <f t="shared" si="85"/>
        <v>1.1304069208586991</v>
      </c>
      <c r="Y981">
        <v>56.746031746031747</v>
      </c>
      <c r="Z981">
        <v>664</v>
      </c>
      <c r="AA981">
        <v>1245</v>
      </c>
      <c r="AB981">
        <v>0.53333333333333333</v>
      </c>
    </row>
    <row r="982" spans="1:28" hidden="1" x14ac:dyDescent="0.25">
      <c r="A982" t="s">
        <v>120</v>
      </c>
      <c r="B982">
        <v>410162</v>
      </c>
      <c r="C982" t="s">
        <v>127</v>
      </c>
      <c r="D982" t="s">
        <v>128</v>
      </c>
      <c r="F982">
        <v>3</v>
      </c>
      <c r="G982">
        <v>212</v>
      </c>
      <c r="H982">
        <v>148</v>
      </c>
      <c r="I982">
        <v>168</v>
      </c>
      <c r="J982">
        <v>159</v>
      </c>
      <c r="K982">
        <v>229</v>
      </c>
      <c r="L982" s="54">
        <f t="shared" si="86"/>
        <v>183.2</v>
      </c>
      <c r="M982">
        <v>5.1400000000000001E-2</v>
      </c>
      <c r="P982">
        <v>12.5</v>
      </c>
      <c r="Q982">
        <v>53</v>
      </c>
      <c r="R982" s="54">
        <f t="shared" si="88"/>
        <v>41.12</v>
      </c>
      <c r="S982" s="54">
        <f t="shared" si="87"/>
        <v>0.22445414847161571</v>
      </c>
      <c r="T982" s="54">
        <f t="shared" si="89"/>
        <v>0.23584905660377359</v>
      </c>
      <c r="U982">
        <v>0.56799999999999995</v>
      </c>
      <c r="V982">
        <v>0.51570000000000005</v>
      </c>
      <c r="W982">
        <v>0.32429999999999998</v>
      </c>
      <c r="X982" s="54">
        <f t="shared" si="85"/>
        <v>1.1014155516773316</v>
      </c>
      <c r="Y982">
        <v>57.095070422535208</v>
      </c>
      <c r="Z982">
        <v>664</v>
      </c>
      <c r="AA982">
        <v>1245</v>
      </c>
      <c r="AB982">
        <v>0.53333333333333333</v>
      </c>
    </row>
    <row r="983" spans="1:28" hidden="1" x14ac:dyDescent="0.25">
      <c r="A983" t="s">
        <v>120</v>
      </c>
      <c r="B983">
        <v>410162</v>
      </c>
      <c r="C983" s="54" t="s">
        <v>127</v>
      </c>
      <c r="D983" t="s">
        <v>128</v>
      </c>
      <c r="F983">
        <v>4</v>
      </c>
      <c r="G983">
        <v>141</v>
      </c>
      <c r="H983">
        <v>204</v>
      </c>
      <c r="I983">
        <v>143</v>
      </c>
      <c r="J983">
        <v>167</v>
      </c>
      <c r="K983">
        <v>204</v>
      </c>
      <c r="L983" s="54">
        <f t="shared" si="86"/>
        <v>171.8</v>
      </c>
      <c r="M983">
        <v>3.9199999999999999E-2</v>
      </c>
      <c r="P983">
        <v>10.48</v>
      </c>
      <c r="Q983">
        <v>26</v>
      </c>
      <c r="R983" s="54">
        <f t="shared" si="88"/>
        <v>37.404580152671748</v>
      </c>
      <c r="S983" s="54">
        <f t="shared" si="87"/>
        <v>0.21772165397364229</v>
      </c>
      <c r="T983" s="54">
        <f t="shared" si="89"/>
        <v>0.40307692307692311</v>
      </c>
      <c r="U983">
        <v>0.1812</v>
      </c>
      <c r="V983">
        <v>0.1457</v>
      </c>
      <c r="W983">
        <v>0.1</v>
      </c>
      <c r="X983" s="54">
        <f t="shared" si="85"/>
        <v>1.2436513383665067</v>
      </c>
      <c r="Y983">
        <v>55.187637969094929</v>
      </c>
      <c r="Z983">
        <v>664</v>
      </c>
      <c r="AA983">
        <v>1245</v>
      </c>
      <c r="AB983">
        <v>0.53333333333333333</v>
      </c>
    </row>
    <row r="984" spans="1:28" hidden="1" x14ac:dyDescent="0.25">
      <c r="A984" t="s">
        <v>120</v>
      </c>
      <c r="B984">
        <v>410273</v>
      </c>
      <c r="C984" s="54" t="s">
        <v>127</v>
      </c>
      <c r="D984" t="s">
        <v>128</v>
      </c>
      <c r="F984">
        <v>1</v>
      </c>
      <c r="G984">
        <v>72</v>
      </c>
      <c r="H984">
        <v>89</v>
      </c>
      <c r="I984">
        <v>109</v>
      </c>
      <c r="J984">
        <v>140</v>
      </c>
      <c r="K984">
        <v>94</v>
      </c>
      <c r="L984" s="54">
        <f t="shared" si="86"/>
        <v>100.8</v>
      </c>
      <c r="M984">
        <v>6.88E-2</v>
      </c>
      <c r="P984">
        <v>12.46</v>
      </c>
      <c r="Q984">
        <v>42</v>
      </c>
      <c r="R984" s="54">
        <f t="shared" si="88"/>
        <v>55.216693418940601</v>
      </c>
      <c r="S984" s="54">
        <f t="shared" si="87"/>
        <v>0.54778465693393452</v>
      </c>
      <c r="T984" s="54">
        <f t="shared" si="89"/>
        <v>0.29666666666666669</v>
      </c>
      <c r="U984">
        <v>0.59140000000000004</v>
      </c>
      <c r="V984">
        <v>0.50780000000000003</v>
      </c>
      <c r="W984">
        <v>0.36330000000000001</v>
      </c>
      <c r="X984" s="54">
        <f t="shared" si="85"/>
        <v>1.1646317447814101</v>
      </c>
      <c r="Y984">
        <v>61.430503889076761</v>
      </c>
      <c r="Z984">
        <v>654</v>
      </c>
      <c r="AA984">
        <v>1280</v>
      </c>
      <c r="AB984">
        <v>0.51093750000000004</v>
      </c>
    </row>
    <row r="985" spans="1:28" hidden="1" x14ac:dyDescent="0.25">
      <c r="A985" t="s">
        <v>120</v>
      </c>
      <c r="B985">
        <v>410273</v>
      </c>
      <c r="C985" s="54" t="s">
        <v>127</v>
      </c>
      <c r="D985" t="s">
        <v>128</v>
      </c>
      <c r="F985">
        <v>2</v>
      </c>
      <c r="G985">
        <v>171</v>
      </c>
      <c r="H985">
        <v>112</v>
      </c>
      <c r="I985">
        <v>135</v>
      </c>
      <c r="J985">
        <v>98</v>
      </c>
      <c r="K985">
        <v>152</v>
      </c>
      <c r="L985" s="54">
        <f t="shared" si="86"/>
        <v>133.6</v>
      </c>
      <c r="M985">
        <v>3.6600000000000001E-2</v>
      </c>
      <c r="P985">
        <v>6.67</v>
      </c>
      <c r="Q985">
        <v>26</v>
      </c>
      <c r="R985" s="54">
        <f t="shared" si="88"/>
        <v>54.872563718140931</v>
      </c>
      <c r="S985" s="54">
        <f t="shared" si="87"/>
        <v>0.41072278232141418</v>
      </c>
      <c r="T985" s="54">
        <f t="shared" si="89"/>
        <v>0.25653846153846155</v>
      </c>
      <c r="U985">
        <v>0.1714</v>
      </c>
      <c r="V985">
        <v>0.1525</v>
      </c>
      <c r="W985">
        <v>0.1028</v>
      </c>
      <c r="X985" s="54">
        <f t="shared" si="85"/>
        <v>1.1239344262295081</v>
      </c>
      <c r="Y985">
        <v>59.976662777129519</v>
      </c>
      <c r="Z985">
        <v>654</v>
      </c>
      <c r="AA985">
        <v>1280</v>
      </c>
      <c r="AB985">
        <v>0.51093750000000004</v>
      </c>
    </row>
    <row r="986" spans="1:28" hidden="1" x14ac:dyDescent="0.25">
      <c r="A986" t="s">
        <v>120</v>
      </c>
      <c r="B986">
        <v>410273</v>
      </c>
      <c r="C986" s="54" t="s">
        <v>127</v>
      </c>
      <c r="D986" t="s">
        <v>128</v>
      </c>
      <c r="F986">
        <v>3</v>
      </c>
      <c r="G986">
        <v>111</v>
      </c>
      <c r="H986">
        <v>103</v>
      </c>
      <c r="I986">
        <v>149</v>
      </c>
      <c r="J986">
        <v>141</v>
      </c>
      <c r="K986">
        <v>96</v>
      </c>
      <c r="L986" s="54">
        <f t="shared" si="86"/>
        <v>120</v>
      </c>
      <c r="M986">
        <v>3.4799999999999998E-2</v>
      </c>
      <c r="P986">
        <v>7.04</v>
      </c>
      <c r="Q986">
        <v>29</v>
      </c>
      <c r="R986" s="54">
        <f t="shared" si="88"/>
        <v>49.43181818181818</v>
      </c>
      <c r="S986" s="54">
        <f t="shared" si="87"/>
        <v>0.41193181818181818</v>
      </c>
      <c r="T986" s="54">
        <f t="shared" si="89"/>
        <v>0.24275862068965517</v>
      </c>
      <c r="U986">
        <v>0.38159999999999999</v>
      </c>
      <c r="V986">
        <v>0.34549999999999997</v>
      </c>
      <c r="W986">
        <v>0.21340000000000001</v>
      </c>
      <c r="X986" s="54">
        <f t="shared" si="85"/>
        <v>1.1044862518089726</v>
      </c>
      <c r="Y986">
        <v>55.922431865828095</v>
      </c>
      <c r="Z986">
        <v>654</v>
      </c>
      <c r="AA986">
        <v>1280</v>
      </c>
      <c r="AB986">
        <v>0.51093750000000004</v>
      </c>
    </row>
    <row r="987" spans="1:28" hidden="1" x14ac:dyDescent="0.25">
      <c r="A987" t="s">
        <v>120</v>
      </c>
      <c r="B987">
        <v>410273</v>
      </c>
      <c r="C987" t="s">
        <v>127</v>
      </c>
      <c r="D987" t="s">
        <v>128</v>
      </c>
      <c r="F987">
        <v>4</v>
      </c>
      <c r="G987">
        <v>127</v>
      </c>
      <c r="H987">
        <v>121</v>
      </c>
      <c r="I987">
        <v>84</v>
      </c>
      <c r="J987">
        <v>131</v>
      </c>
      <c r="K987">
        <v>119</v>
      </c>
      <c r="L987" s="54">
        <f t="shared" si="86"/>
        <v>116.4</v>
      </c>
      <c r="M987">
        <v>2.0299999999999999E-2</v>
      </c>
      <c r="P987">
        <v>4.1500000000000004</v>
      </c>
      <c r="Q987">
        <v>20</v>
      </c>
      <c r="R987" s="54">
        <f t="shared" si="88"/>
        <v>48.9156626506024</v>
      </c>
      <c r="S987" s="54">
        <f t="shared" si="87"/>
        <v>0.42023765163747762</v>
      </c>
      <c r="T987" s="54">
        <f t="shared" si="89"/>
        <v>0.20750000000000002</v>
      </c>
      <c r="U987">
        <v>0.45629999999999998</v>
      </c>
      <c r="V987">
        <v>0.48259999999999997</v>
      </c>
      <c r="W987">
        <v>0.27310000000000001</v>
      </c>
      <c r="X987" s="54">
        <f t="shared" si="85"/>
        <v>0.94550352258599257</v>
      </c>
      <c r="Y987">
        <v>59.850975235590617</v>
      </c>
      <c r="Z987">
        <v>654</v>
      </c>
      <c r="AA987">
        <v>1280</v>
      </c>
      <c r="AB987">
        <v>0.51093750000000004</v>
      </c>
    </row>
    <row r="988" spans="1:28" hidden="1" x14ac:dyDescent="0.25">
      <c r="A988" t="s">
        <v>131</v>
      </c>
      <c r="B988">
        <v>450101</v>
      </c>
      <c r="C988" t="s">
        <v>127</v>
      </c>
      <c r="D988" t="s">
        <v>128</v>
      </c>
      <c r="F988">
        <v>1</v>
      </c>
      <c r="G988">
        <v>301</v>
      </c>
      <c r="H988">
        <v>230</v>
      </c>
      <c r="I988">
        <v>274</v>
      </c>
      <c r="J988">
        <v>325</v>
      </c>
      <c r="K988">
        <v>286</v>
      </c>
      <c r="L988" s="54">
        <f t="shared" si="86"/>
        <v>283.2</v>
      </c>
      <c r="M988">
        <v>2.9499999999999998E-2</v>
      </c>
      <c r="P988">
        <v>3.55</v>
      </c>
      <c r="Q988">
        <v>43</v>
      </c>
      <c r="R988" s="54">
        <f t="shared" si="88"/>
        <v>83.098591549295776</v>
      </c>
      <c r="S988" s="54">
        <f t="shared" si="87"/>
        <v>0.29342723004694837</v>
      </c>
      <c r="T988" s="54">
        <f t="shared" si="89"/>
        <v>8.2558139534883723E-2</v>
      </c>
      <c r="U988">
        <v>2.0449999999999999</v>
      </c>
      <c r="V988">
        <v>1.841</v>
      </c>
      <c r="W988">
        <v>1.3010999999999999</v>
      </c>
      <c r="X988" s="54">
        <f t="shared" si="85"/>
        <v>1.1108093427485062</v>
      </c>
      <c r="Y988">
        <v>63.62347188264058</v>
      </c>
      <c r="Z988">
        <v>360</v>
      </c>
      <c r="AA988">
        <v>1127</v>
      </c>
      <c r="AB988">
        <v>0.31943212067435672</v>
      </c>
    </row>
    <row r="989" spans="1:28" hidden="1" x14ac:dyDescent="0.25">
      <c r="A989" t="s">
        <v>26</v>
      </c>
      <c r="B989">
        <v>110085</v>
      </c>
      <c r="C989" t="s">
        <v>296</v>
      </c>
      <c r="D989" t="s">
        <v>36</v>
      </c>
      <c r="F989">
        <v>1</v>
      </c>
      <c r="G989">
        <v>1135</v>
      </c>
      <c r="H989">
        <v>1695</v>
      </c>
      <c r="I989">
        <v>1464</v>
      </c>
      <c r="J989">
        <v>1229</v>
      </c>
      <c r="K989">
        <v>1298</v>
      </c>
      <c r="L989" s="54">
        <f t="shared" si="86"/>
        <v>1364.2</v>
      </c>
      <c r="M989">
        <v>0.24160000000000001</v>
      </c>
      <c r="P989">
        <v>9.66</v>
      </c>
      <c r="Q989">
        <v>32</v>
      </c>
      <c r="R989" s="54">
        <f t="shared" si="88"/>
        <v>250.10351966873705</v>
      </c>
      <c r="S989" s="54">
        <f t="shared" si="87"/>
        <v>0.18333346992283905</v>
      </c>
      <c r="T989" s="54">
        <f t="shared" si="89"/>
        <v>0.301875</v>
      </c>
      <c r="U989">
        <v>0.69899999999999995</v>
      </c>
      <c r="V989">
        <v>0.71830000000000005</v>
      </c>
      <c r="W989">
        <v>0.36380000000000001</v>
      </c>
      <c r="X989" s="54">
        <f t="shared" si="85"/>
        <v>0.97313100375887496</v>
      </c>
      <c r="Y989">
        <v>52.045779685264669</v>
      </c>
      <c r="Z989">
        <v>729</v>
      </c>
      <c r="AA989">
        <v>1154</v>
      </c>
      <c r="AB989">
        <v>0.6317157712305026</v>
      </c>
    </row>
    <row r="990" spans="1:28" hidden="1" x14ac:dyDescent="0.25">
      <c r="A990" t="s">
        <v>26</v>
      </c>
      <c r="B990">
        <v>110085</v>
      </c>
      <c r="C990" t="s">
        <v>296</v>
      </c>
      <c r="D990" t="s">
        <v>36</v>
      </c>
      <c r="F990">
        <v>2</v>
      </c>
      <c r="G990">
        <v>1066</v>
      </c>
      <c r="H990">
        <v>826</v>
      </c>
      <c r="I990">
        <v>1238</v>
      </c>
      <c r="J990">
        <v>759</v>
      </c>
      <c r="K990">
        <v>1258</v>
      </c>
      <c r="L990" s="54">
        <f t="shared" si="86"/>
        <v>1029.4000000000001</v>
      </c>
      <c r="M990">
        <v>0.20119999999999999</v>
      </c>
      <c r="P990">
        <v>11.45</v>
      </c>
      <c r="Q990">
        <v>34</v>
      </c>
      <c r="R990" s="54">
        <f t="shared" si="88"/>
        <v>175.72052401746726</v>
      </c>
      <c r="S990" s="54">
        <f t="shared" si="87"/>
        <v>0.17070188849569384</v>
      </c>
      <c r="T990" s="54">
        <f t="shared" si="89"/>
        <v>0.33676470588235291</v>
      </c>
      <c r="U990">
        <v>0.51739999999999997</v>
      </c>
      <c r="V990">
        <v>0.46189999999999998</v>
      </c>
      <c r="W990">
        <v>0.25659999999999999</v>
      </c>
      <c r="X990" s="54">
        <f t="shared" si="85"/>
        <v>1.1201558778956484</v>
      </c>
      <c r="Y990">
        <v>49.594124468496332</v>
      </c>
      <c r="Z990">
        <v>729</v>
      </c>
      <c r="AA990">
        <v>1154</v>
      </c>
      <c r="AB990">
        <v>0.6317157712305026</v>
      </c>
    </row>
    <row r="991" spans="1:28" hidden="1" x14ac:dyDescent="0.25">
      <c r="A991" t="s">
        <v>26</v>
      </c>
      <c r="B991">
        <v>110085</v>
      </c>
      <c r="C991" t="s">
        <v>296</v>
      </c>
      <c r="D991" t="s">
        <v>36</v>
      </c>
      <c r="F991">
        <v>3</v>
      </c>
      <c r="G991">
        <v>940</v>
      </c>
      <c r="H991">
        <v>974</v>
      </c>
      <c r="I991">
        <v>1094</v>
      </c>
      <c r="J991">
        <v>930</v>
      </c>
      <c r="K991">
        <v>1226</v>
      </c>
      <c r="L991" s="54">
        <f t="shared" si="86"/>
        <v>1032.8</v>
      </c>
      <c r="M991">
        <v>0.1469</v>
      </c>
      <c r="P991">
        <v>6.28</v>
      </c>
      <c r="Q991">
        <v>27</v>
      </c>
      <c r="R991" s="54">
        <f t="shared" si="88"/>
        <v>233.91719745222932</v>
      </c>
      <c r="S991" s="54">
        <f t="shared" si="87"/>
        <v>0.22648837863306481</v>
      </c>
      <c r="T991" s="54">
        <f t="shared" si="89"/>
        <v>0.2325925925925926</v>
      </c>
      <c r="U991">
        <v>0.4264</v>
      </c>
      <c r="V991">
        <v>0.38650000000000001</v>
      </c>
      <c r="W991">
        <v>0.2311</v>
      </c>
      <c r="X991" s="54">
        <f t="shared" ref="X991:X1016" si="90">U991/V991</f>
        <v>1.1032341526520051</v>
      </c>
      <c r="Y991">
        <v>54.197936210131338</v>
      </c>
      <c r="Z991">
        <v>729</v>
      </c>
      <c r="AA991">
        <v>1154</v>
      </c>
      <c r="AB991">
        <v>0.6317157712305026</v>
      </c>
    </row>
    <row r="992" spans="1:28" hidden="1" x14ac:dyDescent="0.25">
      <c r="A992" t="s">
        <v>26</v>
      </c>
      <c r="B992">
        <v>110085</v>
      </c>
      <c r="C992" t="s">
        <v>296</v>
      </c>
      <c r="D992" t="s">
        <v>36</v>
      </c>
      <c r="F992">
        <v>4</v>
      </c>
      <c r="G992">
        <v>1409</v>
      </c>
      <c r="H992">
        <v>1226</v>
      </c>
      <c r="I992">
        <v>1426</v>
      </c>
      <c r="J992">
        <v>1139</v>
      </c>
      <c r="K992">
        <v>1079</v>
      </c>
      <c r="L992" s="54">
        <f t="shared" si="86"/>
        <v>1255.8</v>
      </c>
      <c r="M992">
        <v>0.26119999999999999</v>
      </c>
      <c r="P992">
        <v>13.63</v>
      </c>
      <c r="Q992">
        <v>26</v>
      </c>
      <c r="R992" s="54">
        <f t="shared" si="88"/>
        <v>191.6360968451944</v>
      </c>
      <c r="S992" s="54">
        <f t="shared" si="87"/>
        <v>0.15260080971905909</v>
      </c>
      <c r="T992" s="54">
        <f t="shared" si="89"/>
        <v>0.52423076923076928</v>
      </c>
      <c r="U992">
        <v>0.38790000000000002</v>
      </c>
      <c r="V992">
        <v>0.35949999999999999</v>
      </c>
      <c r="W992">
        <v>0.21709999999999999</v>
      </c>
      <c r="X992" s="54">
        <f t="shared" si="90"/>
        <v>1.0789986091794159</v>
      </c>
      <c r="Y992">
        <v>55.968032998195405</v>
      </c>
      <c r="Z992">
        <v>729</v>
      </c>
      <c r="AA992">
        <v>1154</v>
      </c>
      <c r="AB992">
        <v>0.6317157712305026</v>
      </c>
    </row>
    <row r="993" spans="1:28" hidden="1" x14ac:dyDescent="0.25">
      <c r="A993" t="s">
        <v>55</v>
      </c>
      <c r="B993">
        <v>140933</v>
      </c>
      <c r="C993" t="s">
        <v>296</v>
      </c>
      <c r="D993" t="s">
        <v>36</v>
      </c>
      <c r="F993">
        <v>1</v>
      </c>
      <c r="G993">
        <v>887</v>
      </c>
      <c r="H993">
        <v>896</v>
      </c>
      <c r="I993">
        <v>956</v>
      </c>
      <c r="J993">
        <v>988</v>
      </c>
      <c r="K993">
        <v>945</v>
      </c>
      <c r="L993" s="54">
        <f t="shared" si="86"/>
        <v>934.4</v>
      </c>
      <c r="M993">
        <v>0.26979999999999998</v>
      </c>
      <c r="P993">
        <v>8.06</v>
      </c>
      <c r="Q993">
        <v>29</v>
      </c>
      <c r="R993" s="54">
        <f t="shared" si="88"/>
        <v>334.73945409429274</v>
      </c>
      <c r="S993" s="54">
        <f t="shared" si="87"/>
        <v>0.35823999796050165</v>
      </c>
      <c r="T993" s="54">
        <f t="shared" si="89"/>
        <v>0.27793103448275863</v>
      </c>
      <c r="U993">
        <v>0.42530000000000001</v>
      </c>
      <c r="V993">
        <v>0.36649999999999999</v>
      </c>
      <c r="W993">
        <v>0.28570000000000001</v>
      </c>
      <c r="X993" s="54">
        <f t="shared" si="90"/>
        <v>1.1604365620736699</v>
      </c>
      <c r="Y993">
        <v>67.176110980484367</v>
      </c>
      <c r="Z993">
        <v>592</v>
      </c>
      <c r="AA993">
        <v>1306</v>
      </c>
      <c r="AB993">
        <v>0.45329249617151607</v>
      </c>
    </row>
    <row r="994" spans="1:28" hidden="1" x14ac:dyDescent="0.25">
      <c r="A994" t="s">
        <v>55</v>
      </c>
      <c r="B994">
        <v>140933</v>
      </c>
      <c r="C994" t="s">
        <v>296</v>
      </c>
      <c r="D994" t="s">
        <v>36</v>
      </c>
      <c r="F994">
        <v>2</v>
      </c>
      <c r="G994">
        <v>520</v>
      </c>
      <c r="H994">
        <v>613</v>
      </c>
      <c r="I994">
        <v>599</v>
      </c>
      <c r="J994">
        <v>550</v>
      </c>
      <c r="K994">
        <v>536</v>
      </c>
      <c r="L994" s="54">
        <f t="shared" si="86"/>
        <v>563.6</v>
      </c>
      <c r="M994">
        <v>0.17069999999999999</v>
      </c>
      <c r="P994">
        <v>8.25</v>
      </c>
      <c r="Q994">
        <v>52</v>
      </c>
      <c r="R994" s="54">
        <f t="shared" si="88"/>
        <v>206.90909090909091</v>
      </c>
      <c r="S994" s="54">
        <f t="shared" si="87"/>
        <v>0.36712045938447641</v>
      </c>
      <c r="T994" s="54">
        <f t="shared" si="89"/>
        <v>0.15865384615384615</v>
      </c>
      <c r="U994">
        <v>0.2465</v>
      </c>
      <c r="V994">
        <v>0.2132</v>
      </c>
      <c r="W994">
        <v>0.16020000000000001</v>
      </c>
      <c r="X994" s="54">
        <f t="shared" si="90"/>
        <v>1.1561913696060038</v>
      </c>
      <c r="Y994">
        <v>64.989858012170387</v>
      </c>
      <c r="Z994">
        <v>592</v>
      </c>
      <c r="AA994">
        <v>1306</v>
      </c>
      <c r="AB994">
        <v>0.45329249617151607</v>
      </c>
    </row>
    <row r="995" spans="1:28" hidden="1" x14ac:dyDescent="0.25">
      <c r="A995" t="s">
        <v>55</v>
      </c>
      <c r="B995">
        <v>140933</v>
      </c>
      <c r="C995" t="s">
        <v>296</v>
      </c>
      <c r="D995" t="s">
        <v>36</v>
      </c>
      <c r="F995">
        <v>3</v>
      </c>
      <c r="G995">
        <v>963</v>
      </c>
      <c r="H995">
        <v>1011</v>
      </c>
      <c r="I995">
        <v>897</v>
      </c>
      <c r="J995">
        <v>987</v>
      </c>
      <c r="K995">
        <v>1071</v>
      </c>
      <c r="L995" s="54">
        <f t="shared" si="86"/>
        <v>985.8</v>
      </c>
      <c r="M995">
        <v>0.33989999999999998</v>
      </c>
      <c r="P995">
        <v>8.61</v>
      </c>
      <c r="Q995">
        <v>22</v>
      </c>
      <c r="R995" s="54">
        <f t="shared" si="88"/>
        <v>394.77351916376307</v>
      </c>
      <c r="S995" s="54">
        <f t="shared" si="87"/>
        <v>0.40046005190075379</v>
      </c>
      <c r="T995" s="54">
        <f t="shared" si="89"/>
        <v>0.39136363636363636</v>
      </c>
      <c r="U995">
        <v>0.20710000000000001</v>
      </c>
      <c r="V995">
        <v>0.16919999999999999</v>
      </c>
      <c r="W995">
        <v>0.12909999999999999</v>
      </c>
      <c r="X995" s="54">
        <f t="shared" si="90"/>
        <v>1.2239952718676124</v>
      </c>
      <c r="Y995">
        <v>62.337035248672137</v>
      </c>
      <c r="Z995">
        <v>592</v>
      </c>
      <c r="AA995">
        <v>1306</v>
      </c>
      <c r="AB995">
        <v>0.45329249617151607</v>
      </c>
    </row>
    <row r="996" spans="1:28" hidden="1" x14ac:dyDescent="0.25">
      <c r="A996" t="s">
        <v>55</v>
      </c>
      <c r="B996">
        <v>140933</v>
      </c>
      <c r="C996" t="s">
        <v>296</v>
      </c>
      <c r="D996" t="s">
        <v>36</v>
      </c>
      <c r="F996">
        <v>4</v>
      </c>
      <c r="G996">
        <v>1273</v>
      </c>
      <c r="H996">
        <v>727</v>
      </c>
      <c r="I996">
        <v>1003</v>
      </c>
      <c r="J996">
        <v>1009</v>
      </c>
      <c r="K996">
        <v>913</v>
      </c>
      <c r="L996" s="54">
        <f t="shared" si="86"/>
        <v>985</v>
      </c>
      <c r="M996">
        <v>0.36380000000000001</v>
      </c>
      <c r="P996">
        <v>8.8000000000000007</v>
      </c>
      <c r="Q996">
        <v>27</v>
      </c>
      <c r="R996" s="54">
        <f t="shared" si="88"/>
        <v>413.40909090909093</v>
      </c>
      <c r="S996" s="54">
        <f t="shared" si="87"/>
        <v>0.41970466082141211</v>
      </c>
      <c r="T996" s="54">
        <f t="shared" si="89"/>
        <v>0.32592592592592595</v>
      </c>
      <c r="U996">
        <v>0.76780000000000004</v>
      </c>
      <c r="V996">
        <v>0.68320000000000003</v>
      </c>
      <c r="W996">
        <v>0.51060000000000005</v>
      </c>
      <c r="X996" s="54">
        <f t="shared" si="90"/>
        <v>1.1238290398126465</v>
      </c>
      <c r="Y996">
        <v>66.501693149257619</v>
      </c>
      <c r="Z996">
        <v>592</v>
      </c>
      <c r="AA996">
        <v>1306</v>
      </c>
      <c r="AB996">
        <v>0.45329249617151607</v>
      </c>
    </row>
    <row r="997" spans="1:28" hidden="1" x14ac:dyDescent="0.25">
      <c r="A997" t="s">
        <v>55</v>
      </c>
      <c r="B997">
        <v>141353</v>
      </c>
      <c r="C997" t="s">
        <v>296</v>
      </c>
      <c r="D997" t="s">
        <v>36</v>
      </c>
      <c r="F997">
        <v>1</v>
      </c>
      <c r="G997">
        <v>819</v>
      </c>
      <c r="H997">
        <v>827</v>
      </c>
      <c r="I997">
        <v>877</v>
      </c>
      <c r="J997">
        <v>894</v>
      </c>
      <c r="K997">
        <v>798</v>
      </c>
      <c r="L997" s="54">
        <f t="shared" si="86"/>
        <v>843</v>
      </c>
      <c r="M997">
        <v>0.46529999999999999</v>
      </c>
      <c r="P997">
        <v>17.309999999999999</v>
      </c>
      <c r="Q997">
        <v>52</v>
      </c>
      <c r="R997" s="54">
        <f t="shared" si="88"/>
        <v>268.80415944540727</v>
      </c>
      <c r="S997" s="54">
        <f t="shared" si="87"/>
        <v>0.31886614406335384</v>
      </c>
      <c r="T997" s="54">
        <f t="shared" si="89"/>
        <v>0.33288461538461533</v>
      </c>
      <c r="U997">
        <v>0.18440000000000001</v>
      </c>
      <c r="V997">
        <v>0.14180000000000001</v>
      </c>
      <c r="W997">
        <v>0.1013</v>
      </c>
      <c r="X997" s="54">
        <f t="shared" si="90"/>
        <v>1.3004231311706629</v>
      </c>
      <c r="Y997">
        <v>54.934924078091107</v>
      </c>
      <c r="Z997">
        <v>554</v>
      </c>
      <c r="AA997">
        <v>1317</v>
      </c>
      <c r="AB997">
        <v>0.42065299924069854</v>
      </c>
    </row>
    <row r="998" spans="1:28" hidden="1" x14ac:dyDescent="0.25">
      <c r="A998" t="s">
        <v>55</v>
      </c>
      <c r="B998">
        <v>141353</v>
      </c>
      <c r="C998" t="s">
        <v>296</v>
      </c>
      <c r="D998" t="s">
        <v>36</v>
      </c>
      <c r="F998">
        <v>2</v>
      </c>
      <c r="G998">
        <v>981</v>
      </c>
      <c r="H998">
        <v>1146</v>
      </c>
      <c r="I998">
        <v>839</v>
      </c>
      <c r="J998">
        <v>681</v>
      </c>
      <c r="K998">
        <v>693</v>
      </c>
      <c r="L998" s="54">
        <f t="shared" si="86"/>
        <v>868</v>
      </c>
      <c r="M998">
        <v>0.48830000000000001</v>
      </c>
      <c r="P998">
        <v>18.62</v>
      </c>
      <c r="Q998">
        <v>67</v>
      </c>
      <c r="R998" s="54">
        <f t="shared" si="88"/>
        <v>262.24489795918367</v>
      </c>
      <c r="S998" s="54">
        <f t="shared" si="87"/>
        <v>0.30212545847832223</v>
      </c>
      <c r="T998" s="54">
        <f t="shared" si="89"/>
        <v>0.27791044776119406</v>
      </c>
      <c r="U998">
        <v>0.41720000000000002</v>
      </c>
      <c r="V998">
        <v>0.31240000000000001</v>
      </c>
      <c r="W998">
        <v>0.2074</v>
      </c>
      <c r="X998" s="54">
        <f t="shared" si="90"/>
        <v>1.3354673495518565</v>
      </c>
      <c r="Y998">
        <v>49.712368168744007</v>
      </c>
      <c r="Z998">
        <v>554</v>
      </c>
      <c r="AA998">
        <v>1317</v>
      </c>
      <c r="AB998">
        <v>0.42065299924069854</v>
      </c>
    </row>
    <row r="999" spans="1:28" hidden="1" x14ac:dyDescent="0.25">
      <c r="A999" t="s">
        <v>55</v>
      </c>
      <c r="B999">
        <v>141353</v>
      </c>
      <c r="C999" t="s">
        <v>296</v>
      </c>
      <c r="D999" t="s">
        <v>36</v>
      </c>
      <c r="F999">
        <v>3</v>
      </c>
      <c r="G999">
        <v>923</v>
      </c>
      <c r="H999">
        <v>928</v>
      </c>
      <c r="I999">
        <v>1026</v>
      </c>
      <c r="J999">
        <v>882</v>
      </c>
      <c r="K999">
        <v>883</v>
      </c>
      <c r="L999" s="54">
        <f t="shared" si="86"/>
        <v>928.4</v>
      </c>
      <c r="M999">
        <v>0.45129999999999998</v>
      </c>
      <c r="P999">
        <v>17.899999999999999</v>
      </c>
      <c r="Q999">
        <v>39</v>
      </c>
      <c r="R999" s="54">
        <f t="shared" si="88"/>
        <v>252.12290502793297</v>
      </c>
      <c r="S999" s="54">
        <f t="shared" si="87"/>
        <v>0.27156711011194851</v>
      </c>
      <c r="T999" s="54">
        <f t="shared" si="89"/>
        <v>0.45897435897435895</v>
      </c>
      <c r="U999">
        <v>0.2051</v>
      </c>
      <c r="V999">
        <v>0.15</v>
      </c>
      <c r="W999">
        <v>0.109</v>
      </c>
      <c r="X999" s="54">
        <f t="shared" si="90"/>
        <v>1.3673333333333335</v>
      </c>
      <c r="Y999">
        <v>53.144807411019016</v>
      </c>
      <c r="Z999">
        <v>554</v>
      </c>
      <c r="AA999">
        <v>1317</v>
      </c>
      <c r="AB999">
        <v>0.42065299924069854</v>
      </c>
    </row>
    <row r="1000" spans="1:28" hidden="1" x14ac:dyDescent="0.25">
      <c r="A1000" t="s">
        <v>55</v>
      </c>
      <c r="B1000">
        <v>141353</v>
      </c>
      <c r="C1000" t="s">
        <v>296</v>
      </c>
      <c r="D1000" t="s">
        <v>36</v>
      </c>
      <c r="F1000">
        <v>4</v>
      </c>
      <c r="G1000">
        <v>854</v>
      </c>
      <c r="H1000">
        <v>906</v>
      </c>
      <c r="I1000">
        <v>839</v>
      </c>
      <c r="J1000">
        <v>900</v>
      </c>
      <c r="K1000">
        <v>782</v>
      </c>
      <c r="L1000" s="54">
        <f t="shared" si="86"/>
        <v>856.2</v>
      </c>
      <c r="M1000">
        <v>0.29599999999999999</v>
      </c>
      <c r="P1000">
        <v>13.16</v>
      </c>
      <c r="Q1000">
        <v>38</v>
      </c>
      <c r="R1000" s="54">
        <f t="shared" si="88"/>
        <v>224.92401215805469</v>
      </c>
      <c r="S1000" s="54">
        <f t="shared" si="87"/>
        <v>0.26270031786738457</v>
      </c>
      <c r="T1000" s="54">
        <f t="shared" si="89"/>
        <v>0.34631578947368419</v>
      </c>
      <c r="U1000">
        <v>0.27289999999999998</v>
      </c>
      <c r="V1000">
        <v>0.1764</v>
      </c>
      <c r="W1000">
        <v>0.12570000000000001</v>
      </c>
      <c r="X1000" s="54">
        <f t="shared" si="90"/>
        <v>1.5470521541950113</v>
      </c>
      <c r="Y1000">
        <v>46.060828142176632</v>
      </c>
      <c r="Z1000">
        <v>554</v>
      </c>
      <c r="AA1000">
        <v>1317</v>
      </c>
      <c r="AB1000">
        <v>0.42065299924069854</v>
      </c>
    </row>
    <row r="1001" spans="1:28" hidden="1" x14ac:dyDescent="0.25">
      <c r="A1001" t="s">
        <v>55</v>
      </c>
      <c r="B1001">
        <v>141372</v>
      </c>
      <c r="C1001" t="s">
        <v>296</v>
      </c>
      <c r="D1001" t="s">
        <v>36</v>
      </c>
      <c r="F1001">
        <v>1</v>
      </c>
      <c r="G1001">
        <v>930</v>
      </c>
      <c r="H1001">
        <v>703</v>
      </c>
      <c r="I1001">
        <v>565</v>
      </c>
      <c r="J1001">
        <v>575</v>
      </c>
      <c r="K1001">
        <v>616</v>
      </c>
      <c r="L1001" s="54">
        <f t="shared" si="86"/>
        <v>677.8</v>
      </c>
      <c r="M1001">
        <v>0.25840000000000002</v>
      </c>
      <c r="P1001">
        <v>12.12</v>
      </c>
      <c r="Q1001">
        <v>58</v>
      </c>
      <c r="R1001" s="54">
        <f t="shared" si="88"/>
        <v>213.20132013201322</v>
      </c>
      <c r="S1001" s="54">
        <f t="shared" si="87"/>
        <v>0.31454901170258665</v>
      </c>
      <c r="T1001" s="54">
        <f t="shared" si="89"/>
        <v>0.20896551724137929</v>
      </c>
      <c r="U1001">
        <v>0.1741</v>
      </c>
      <c r="V1001">
        <v>0.16320000000000001</v>
      </c>
      <c r="W1001">
        <v>9.64E-2</v>
      </c>
      <c r="X1001" s="54">
        <f t="shared" si="90"/>
        <v>1.0667892156862744</v>
      </c>
      <c r="Y1001">
        <v>55.370476737507182</v>
      </c>
      <c r="Z1001">
        <v>541</v>
      </c>
      <c r="AA1001">
        <v>1334</v>
      </c>
      <c r="AB1001">
        <v>0.40554722638680657</v>
      </c>
    </row>
    <row r="1002" spans="1:28" hidden="1" x14ac:dyDescent="0.25">
      <c r="A1002" t="s">
        <v>55</v>
      </c>
      <c r="B1002">
        <v>141372</v>
      </c>
      <c r="C1002" t="s">
        <v>296</v>
      </c>
      <c r="D1002" t="s">
        <v>36</v>
      </c>
      <c r="F1002">
        <v>2</v>
      </c>
      <c r="G1002">
        <v>882</v>
      </c>
      <c r="H1002">
        <v>660</v>
      </c>
      <c r="I1002">
        <v>884</v>
      </c>
      <c r="J1002">
        <v>762</v>
      </c>
      <c r="K1002">
        <v>570</v>
      </c>
      <c r="L1002" s="54">
        <f t="shared" si="86"/>
        <v>751.6</v>
      </c>
      <c r="M1002">
        <v>0.28110000000000002</v>
      </c>
      <c r="P1002">
        <v>12.64</v>
      </c>
      <c r="Q1002">
        <v>45</v>
      </c>
      <c r="R1002" s="54">
        <f t="shared" si="88"/>
        <v>222.38924050632909</v>
      </c>
      <c r="S1002" s="54">
        <f t="shared" si="87"/>
        <v>0.29588776012018236</v>
      </c>
      <c r="T1002" s="54">
        <f t="shared" si="89"/>
        <v>0.28088888888888891</v>
      </c>
      <c r="U1002">
        <v>0.15820000000000001</v>
      </c>
      <c r="V1002">
        <v>0.13619999999999999</v>
      </c>
      <c r="W1002">
        <v>7.17E-2</v>
      </c>
      <c r="X1002" s="54">
        <f t="shared" si="90"/>
        <v>1.1615271659324524</v>
      </c>
      <c r="Y1002">
        <v>45.322376738305941</v>
      </c>
      <c r="Z1002">
        <v>541</v>
      </c>
      <c r="AA1002">
        <v>1334</v>
      </c>
      <c r="AB1002">
        <v>0.40554722638680657</v>
      </c>
    </row>
    <row r="1003" spans="1:28" hidden="1" x14ac:dyDescent="0.25">
      <c r="A1003" t="s">
        <v>55</v>
      </c>
      <c r="B1003">
        <v>141372</v>
      </c>
      <c r="C1003" t="s">
        <v>296</v>
      </c>
      <c r="D1003" t="s">
        <v>36</v>
      </c>
      <c r="F1003">
        <v>3</v>
      </c>
      <c r="G1003">
        <v>690</v>
      </c>
      <c r="H1003">
        <v>543</v>
      </c>
      <c r="I1003">
        <v>709</v>
      </c>
      <c r="J1003">
        <v>590</v>
      </c>
      <c r="K1003">
        <v>640</v>
      </c>
      <c r="L1003" s="54">
        <f t="shared" si="86"/>
        <v>634.4</v>
      </c>
      <c r="M1003">
        <v>0.17269999999999999</v>
      </c>
      <c r="P1003">
        <v>9.52</v>
      </c>
      <c r="Q1003">
        <v>52</v>
      </c>
      <c r="R1003" s="54">
        <f t="shared" si="88"/>
        <v>181.4075630252101</v>
      </c>
      <c r="S1003" s="54">
        <f t="shared" si="87"/>
        <v>0.28595139190606889</v>
      </c>
      <c r="T1003" s="54">
        <f t="shared" si="89"/>
        <v>0.18307692307692308</v>
      </c>
      <c r="U1003">
        <v>8.7499999999999994E-2</v>
      </c>
      <c r="V1003">
        <v>7.0300000000000001E-2</v>
      </c>
      <c r="W1003">
        <v>4.5499999999999999E-2</v>
      </c>
      <c r="X1003" s="54">
        <f t="shared" si="90"/>
        <v>1.2446657183499288</v>
      </c>
      <c r="Y1003">
        <v>52</v>
      </c>
      <c r="Z1003">
        <v>541</v>
      </c>
      <c r="AA1003">
        <v>1334</v>
      </c>
      <c r="AB1003">
        <v>0.40554722638680657</v>
      </c>
    </row>
    <row r="1004" spans="1:28" hidden="1" x14ac:dyDescent="0.25">
      <c r="A1004" t="s">
        <v>55</v>
      </c>
      <c r="B1004">
        <v>141372</v>
      </c>
      <c r="C1004" t="s">
        <v>296</v>
      </c>
      <c r="D1004" t="s">
        <v>36</v>
      </c>
      <c r="F1004">
        <v>4</v>
      </c>
      <c r="G1004">
        <v>634</v>
      </c>
      <c r="H1004">
        <v>642</v>
      </c>
      <c r="I1004">
        <v>656</v>
      </c>
      <c r="J1004">
        <v>539</v>
      </c>
      <c r="K1004">
        <v>617</v>
      </c>
      <c r="L1004" s="54">
        <f t="shared" si="86"/>
        <v>617.6</v>
      </c>
      <c r="M1004">
        <v>0.15939999999999999</v>
      </c>
      <c r="P1004">
        <v>12.07</v>
      </c>
      <c r="Q1004">
        <v>40</v>
      </c>
      <c r="R1004" s="54">
        <f t="shared" si="88"/>
        <v>132.062966031483</v>
      </c>
      <c r="S1004" s="54">
        <f t="shared" si="87"/>
        <v>0.21383252271937014</v>
      </c>
      <c r="T1004" s="54">
        <f t="shared" si="89"/>
        <v>0.30175000000000002</v>
      </c>
      <c r="U1004">
        <v>0.1348</v>
      </c>
      <c r="V1004">
        <v>0.15060000000000001</v>
      </c>
      <c r="W1004">
        <v>6.0900000000000003E-2</v>
      </c>
      <c r="X1004" s="54">
        <f t="shared" si="90"/>
        <v>0.89508632138114208</v>
      </c>
      <c r="Y1004">
        <v>45.178041543026708</v>
      </c>
      <c r="Z1004">
        <v>541</v>
      </c>
      <c r="AA1004">
        <v>1334</v>
      </c>
      <c r="AB1004">
        <v>0.40554722638680657</v>
      </c>
    </row>
    <row r="1005" spans="1:28" hidden="1" x14ac:dyDescent="0.25">
      <c r="A1005" t="s">
        <v>69</v>
      </c>
      <c r="B1005">
        <v>272850</v>
      </c>
      <c r="C1005" s="54" t="s">
        <v>296</v>
      </c>
      <c r="D1005" t="s">
        <v>36</v>
      </c>
      <c r="F1005">
        <v>1</v>
      </c>
      <c r="G1005">
        <v>1516</v>
      </c>
      <c r="H1005">
        <v>1179</v>
      </c>
      <c r="I1005">
        <v>1593</v>
      </c>
      <c r="J1005">
        <v>1271</v>
      </c>
      <c r="K1005">
        <v>1261</v>
      </c>
      <c r="L1005" s="54">
        <f t="shared" si="86"/>
        <v>1364</v>
      </c>
      <c r="M1005">
        <v>0.9919</v>
      </c>
      <c r="P1005">
        <v>31.6</v>
      </c>
      <c r="Q1005">
        <v>85</v>
      </c>
      <c r="R1005" s="54">
        <f t="shared" si="88"/>
        <v>313.89240506329111</v>
      </c>
      <c r="S1005" s="54">
        <f t="shared" si="87"/>
        <v>0.23012639667396709</v>
      </c>
      <c r="T1005" s="54">
        <f t="shared" si="89"/>
        <v>0.37176470588235294</v>
      </c>
      <c r="U1005">
        <v>1.0301</v>
      </c>
      <c r="V1005">
        <v>0.86950000000000005</v>
      </c>
      <c r="W1005">
        <v>0.42849999999999999</v>
      </c>
      <c r="X1005" s="54">
        <f t="shared" si="90"/>
        <v>1.1847038527889591</v>
      </c>
      <c r="Y1005">
        <v>41.597903116202311</v>
      </c>
      <c r="Z1005">
        <v>1582</v>
      </c>
      <c r="AA1005">
        <v>978</v>
      </c>
      <c r="AB1005">
        <v>1.6175869120654396</v>
      </c>
    </row>
    <row r="1006" spans="1:28" hidden="1" x14ac:dyDescent="0.25">
      <c r="A1006" t="s">
        <v>69</v>
      </c>
      <c r="B1006">
        <v>272850</v>
      </c>
      <c r="C1006" s="54" t="s">
        <v>296</v>
      </c>
      <c r="D1006" s="54" t="s">
        <v>36</v>
      </c>
      <c r="E1006" s="54"/>
      <c r="F1006">
        <v>2</v>
      </c>
      <c r="G1006">
        <v>1587</v>
      </c>
      <c r="H1006">
        <v>1416</v>
      </c>
      <c r="I1006">
        <v>1358</v>
      </c>
      <c r="J1006">
        <v>1345</v>
      </c>
      <c r="K1006">
        <v>1138</v>
      </c>
      <c r="L1006" s="54">
        <f t="shared" si="86"/>
        <v>1368.8</v>
      </c>
      <c r="M1006">
        <v>1.1140000000000001</v>
      </c>
      <c r="P1006">
        <v>39.75</v>
      </c>
      <c r="Q1006">
        <v>88</v>
      </c>
      <c r="R1006" s="54">
        <f t="shared" si="88"/>
        <v>280.25157232704402</v>
      </c>
      <c r="S1006" s="54">
        <f t="shared" si="87"/>
        <v>0.20474252800047049</v>
      </c>
      <c r="T1006" s="54">
        <f t="shared" si="89"/>
        <v>0.45170454545454547</v>
      </c>
      <c r="U1006">
        <v>0.97440000000000004</v>
      </c>
      <c r="V1006">
        <v>0.87749999999999995</v>
      </c>
      <c r="W1006">
        <v>0.32</v>
      </c>
      <c r="X1006" s="54">
        <f t="shared" si="90"/>
        <v>1.1104273504273505</v>
      </c>
      <c r="Y1006">
        <v>32.840722495894909</v>
      </c>
      <c r="Z1006">
        <v>1582</v>
      </c>
      <c r="AA1006">
        <v>978</v>
      </c>
      <c r="AB1006">
        <v>1.6175869120654396</v>
      </c>
    </row>
    <row r="1007" spans="1:28" hidden="1" x14ac:dyDescent="0.25">
      <c r="A1007" t="s">
        <v>69</v>
      </c>
      <c r="B1007">
        <v>272850</v>
      </c>
      <c r="C1007" s="54" t="s">
        <v>296</v>
      </c>
      <c r="D1007" s="54" t="s">
        <v>36</v>
      </c>
      <c r="E1007" s="54"/>
      <c r="F1007">
        <v>3</v>
      </c>
      <c r="G1007">
        <v>1481</v>
      </c>
      <c r="H1007">
        <v>1550</v>
      </c>
      <c r="I1007">
        <v>1279</v>
      </c>
      <c r="J1007">
        <v>1269</v>
      </c>
      <c r="K1007">
        <v>1031</v>
      </c>
      <c r="L1007" s="54">
        <f t="shared" si="86"/>
        <v>1322</v>
      </c>
      <c r="M1007">
        <v>0.78169999999999995</v>
      </c>
      <c r="P1007">
        <v>28.67</v>
      </c>
      <c r="Q1007">
        <v>66</v>
      </c>
      <c r="R1007" s="54">
        <f t="shared" si="88"/>
        <v>272.65434251831181</v>
      </c>
      <c r="S1007" s="54">
        <f t="shared" si="87"/>
        <v>0.20624382943896505</v>
      </c>
      <c r="T1007" s="54">
        <f t="shared" si="89"/>
        <v>0.43439393939393944</v>
      </c>
      <c r="U1007">
        <v>1.0086999999999999</v>
      </c>
      <c r="V1007">
        <v>0.8962</v>
      </c>
      <c r="W1007">
        <v>0.36980000000000002</v>
      </c>
      <c r="X1007" s="54">
        <f t="shared" si="90"/>
        <v>1.1255300156215129</v>
      </c>
      <c r="Y1007">
        <v>36.661048874789337</v>
      </c>
      <c r="Z1007">
        <v>1582</v>
      </c>
      <c r="AA1007">
        <v>978</v>
      </c>
      <c r="AB1007">
        <v>1.6175869120654396</v>
      </c>
    </row>
    <row r="1008" spans="1:28" hidden="1" x14ac:dyDescent="0.25">
      <c r="A1008" t="s">
        <v>69</v>
      </c>
      <c r="B1008">
        <v>272850</v>
      </c>
      <c r="C1008" s="54" t="s">
        <v>296</v>
      </c>
      <c r="D1008" s="54" t="s">
        <v>36</v>
      </c>
      <c r="E1008" s="54"/>
      <c r="F1008">
        <v>4</v>
      </c>
      <c r="G1008">
        <v>985</v>
      </c>
      <c r="H1008">
        <v>478</v>
      </c>
      <c r="I1008">
        <v>712</v>
      </c>
      <c r="J1008">
        <v>873</v>
      </c>
      <c r="K1008">
        <v>803</v>
      </c>
      <c r="L1008" s="54">
        <f t="shared" si="86"/>
        <v>770.2</v>
      </c>
      <c r="M1008">
        <v>0.70789999999999997</v>
      </c>
      <c r="P1008">
        <v>26.52</v>
      </c>
      <c r="Q1008">
        <v>69</v>
      </c>
      <c r="R1008" s="54">
        <f t="shared" si="88"/>
        <v>266.93061840120663</v>
      </c>
      <c r="S1008" s="54">
        <f t="shared" si="87"/>
        <v>0.34657312178811556</v>
      </c>
      <c r="T1008" s="54">
        <f t="shared" si="89"/>
        <v>0.3843478260869565</v>
      </c>
      <c r="U1008">
        <v>0.80049999999999999</v>
      </c>
      <c r="V1008">
        <v>0.68669999999999998</v>
      </c>
      <c r="W1008">
        <v>0.33860000000000001</v>
      </c>
      <c r="X1008" s="54">
        <f t="shared" si="90"/>
        <v>1.1657201106742392</v>
      </c>
      <c r="Y1008">
        <v>42.298563397876329</v>
      </c>
      <c r="Z1008">
        <v>1582</v>
      </c>
      <c r="AA1008">
        <v>978</v>
      </c>
      <c r="AB1008">
        <v>1.6175869120654396</v>
      </c>
    </row>
    <row r="1009" spans="1:28" hidden="1" x14ac:dyDescent="0.25">
      <c r="A1009" t="s">
        <v>120</v>
      </c>
      <c r="B1009">
        <v>410283</v>
      </c>
      <c r="C1009" t="s">
        <v>296</v>
      </c>
      <c r="D1009" t="s">
        <v>36</v>
      </c>
      <c r="F1009">
        <v>1</v>
      </c>
      <c r="G1009">
        <v>1259</v>
      </c>
      <c r="H1009">
        <v>1189</v>
      </c>
      <c r="I1009">
        <v>1114</v>
      </c>
      <c r="J1009">
        <v>1148</v>
      </c>
      <c r="K1009">
        <v>1122</v>
      </c>
      <c r="L1009" s="54">
        <f t="shared" si="86"/>
        <v>1166.4000000000001</v>
      </c>
      <c r="M1009">
        <v>0.61780000000000002</v>
      </c>
      <c r="P1009">
        <v>11.66</v>
      </c>
      <c r="Q1009">
        <v>37</v>
      </c>
      <c r="R1009" s="54">
        <f t="shared" si="88"/>
        <v>529.84562607204123</v>
      </c>
      <c r="S1009" s="54">
        <f t="shared" si="87"/>
        <v>0.45425722399866358</v>
      </c>
      <c r="T1009" s="54">
        <f t="shared" si="89"/>
        <v>0.31513513513513514</v>
      </c>
      <c r="U1009">
        <v>1.2387999999999999</v>
      </c>
      <c r="V1009">
        <v>1.2304999999999999</v>
      </c>
      <c r="W1009">
        <v>0.77539999999999998</v>
      </c>
      <c r="X1009" s="54">
        <f t="shared" si="90"/>
        <v>1.006745225518082</v>
      </c>
      <c r="Y1009">
        <v>62.59283177268324</v>
      </c>
      <c r="Z1009">
        <v>666</v>
      </c>
      <c r="AA1009">
        <v>1270</v>
      </c>
      <c r="AB1009">
        <v>0.52440944881889762</v>
      </c>
    </row>
    <row r="1010" spans="1:28" hidden="1" x14ac:dyDescent="0.25">
      <c r="A1010" t="s">
        <v>120</v>
      </c>
      <c r="B1010">
        <v>410283</v>
      </c>
      <c r="C1010" t="s">
        <v>296</v>
      </c>
      <c r="D1010" t="s">
        <v>36</v>
      </c>
      <c r="F1010">
        <v>2</v>
      </c>
      <c r="G1010">
        <v>675</v>
      </c>
      <c r="H1010">
        <v>767</v>
      </c>
      <c r="I1010">
        <v>825</v>
      </c>
      <c r="J1010">
        <v>844</v>
      </c>
      <c r="K1010">
        <v>692</v>
      </c>
      <c r="L1010" s="54">
        <f t="shared" si="86"/>
        <v>760.6</v>
      </c>
      <c r="M1010">
        <v>0.16919999999999999</v>
      </c>
      <c r="P1010">
        <v>5.62</v>
      </c>
      <c r="Q1010">
        <v>28</v>
      </c>
      <c r="R1010" s="54">
        <f t="shared" si="88"/>
        <v>301.06761565836297</v>
      </c>
      <c r="S1010" s="54">
        <f t="shared" si="87"/>
        <v>0.39582910289030104</v>
      </c>
      <c r="T1010" s="54">
        <f t="shared" si="89"/>
        <v>0.20071428571428571</v>
      </c>
      <c r="U1010">
        <v>0.57909999999999995</v>
      </c>
      <c r="V1010">
        <v>0.5383</v>
      </c>
      <c r="W1010">
        <v>0.34179999999999999</v>
      </c>
      <c r="X1010" s="54">
        <f t="shared" si="90"/>
        <v>1.075794166821475</v>
      </c>
      <c r="Y1010">
        <v>59.022621308927647</v>
      </c>
      <c r="Z1010">
        <v>666</v>
      </c>
      <c r="AA1010">
        <v>1270</v>
      </c>
      <c r="AB1010">
        <v>0.52440944881889762</v>
      </c>
    </row>
    <row r="1011" spans="1:28" hidden="1" x14ac:dyDescent="0.25">
      <c r="A1011" t="s">
        <v>120</v>
      </c>
      <c r="B1011">
        <v>410283</v>
      </c>
      <c r="C1011" t="s">
        <v>296</v>
      </c>
      <c r="D1011" t="s">
        <v>36</v>
      </c>
      <c r="F1011">
        <v>3</v>
      </c>
      <c r="G1011">
        <v>952</v>
      </c>
      <c r="H1011">
        <v>882</v>
      </c>
      <c r="I1011">
        <v>945</v>
      </c>
      <c r="J1011">
        <v>791</v>
      </c>
      <c r="K1011">
        <v>1069</v>
      </c>
      <c r="L1011" s="54">
        <f t="shared" si="86"/>
        <v>927.8</v>
      </c>
      <c r="M1011">
        <v>0.25629999999999997</v>
      </c>
      <c r="P1011">
        <v>7.04</v>
      </c>
      <c r="Q1011">
        <v>33</v>
      </c>
      <c r="R1011" s="54">
        <f t="shared" si="88"/>
        <v>364.06249999999994</v>
      </c>
      <c r="S1011" s="54">
        <f t="shared" si="87"/>
        <v>0.39239329596895878</v>
      </c>
      <c r="T1011" s="54">
        <f t="shared" si="89"/>
        <v>0.21333333333333335</v>
      </c>
      <c r="U1011">
        <v>0.2994</v>
      </c>
      <c r="V1011">
        <v>0.30199999999999999</v>
      </c>
      <c r="W1011">
        <v>0.17130000000000001</v>
      </c>
      <c r="X1011" s="54">
        <f t="shared" si="90"/>
        <v>0.99139072847682119</v>
      </c>
      <c r="Y1011">
        <v>57.21442885771544</v>
      </c>
      <c r="Z1011">
        <v>666</v>
      </c>
      <c r="AA1011">
        <v>1270</v>
      </c>
      <c r="AB1011">
        <v>0.52440944881889762</v>
      </c>
    </row>
    <row r="1012" spans="1:28" hidden="1" x14ac:dyDescent="0.25">
      <c r="A1012" t="s">
        <v>120</v>
      </c>
      <c r="B1012">
        <v>410283</v>
      </c>
      <c r="C1012" t="s">
        <v>296</v>
      </c>
      <c r="D1012" t="s">
        <v>36</v>
      </c>
      <c r="F1012">
        <v>4</v>
      </c>
      <c r="G1012">
        <v>877</v>
      </c>
      <c r="H1012">
        <v>774</v>
      </c>
      <c r="I1012">
        <v>661</v>
      </c>
      <c r="J1012">
        <v>721</v>
      </c>
      <c r="K1012">
        <v>614</v>
      </c>
      <c r="L1012" s="54">
        <f t="shared" si="86"/>
        <v>729.4</v>
      </c>
      <c r="M1012">
        <v>0.27100000000000002</v>
      </c>
      <c r="P1012">
        <v>7.75</v>
      </c>
      <c r="Q1012">
        <v>38</v>
      </c>
      <c r="R1012" s="54">
        <f t="shared" si="88"/>
        <v>349.67741935483872</v>
      </c>
      <c r="S1012" s="54">
        <f t="shared" si="87"/>
        <v>0.47940419434444576</v>
      </c>
      <c r="T1012" s="54">
        <f t="shared" si="89"/>
        <v>0.20394736842105263</v>
      </c>
      <c r="U1012">
        <v>0.4511</v>
      </c>
      <c r="V1012">
        <v>0.45050000000000001</v>
      </c>
      <c r="W1012">
        <v>0.27960000000000002</v>
      </c>
      <c r="X1012" s="54">
        <f t="shared" si="90"/>
        <v>1.0013318534961153</v>
      </c>
      <c r="Y1012">
        <v>61.981822212369764</v>
      </c>
      <c r="Z1012">
        <v>666</v>
      </c>
      <c r="AA1012">
        <v>1270</v>
      </c>
      <c r="AB1012">
        <v>0.52440944881889762</v>
      </c>
    </row>
    <row r="1013" spans="1:28" hidden="1" x14ac:dyDescent="0.25">
      <c r="A1013" t="s">
        <v>131</v>
      </c>
      <c r="B1013">
        <v>450176</v>
      </c>
      <c r="C1013" t="s">
        <v>296</v>
      </c>
      <c r="D1013" t="s">
        <v>36</v>
      </c>
      <c r="F1013">
        <v>1</v>
      </c>
      <c r="G1013">
        <v>1051</v>
      </c>
      <c r="H1013">
        <v>1126</v>
      </c>
      <c r="I1013">
        <v>1139</v>
      </c>
      <c r="J1013">
        <v>899</v>
      </c>
      <c r="K1013">
        <v>1004</v>
      </c>
      <c r="L1013" s="54">
        <f t="shared" si="86"/>
        <v>1043.8</v>
      </c>
      <c r="M1013">
        <v>0.58889999999999998</v>
      </c>
      <c r="P1013">
        <v>14.77</v>
      </c>
      <c r="Q1013">
        <v>47</v>
      </c>
      <c r="R1013" s="54">
        <f t="shared" si="88"/>
        <v>398.71360866621529</v>
      </c>
      <c r="S1013" s="54">
        <f t="shared" si="87"/>
        <v>0.38198276361967359</v>
      </c>
      <c r="T1013" s="54">
        <f t="shared" si="89"/>
        <v>0.31425531914893617</v>
      </c>
      <c r="U1013">
        <v>0.73929999999999996</v>
      </c>
      <c r="V1013">
        <v>0.68899999999999995</v>
      </c>
      <c r="W1013">
        <v>0.52659999999999996</v>
      </c>
      <c r="X1013" s="54">
        <f t="shared" si="90"/>
        <v>1.0730043541364296</v>
      </c>
      <c r="Y1013">
        <v>71.229541458136069</v>
      </c>
      <c r="Z1013">
        <v>321</v>
      </c>
      <c r="AA1013">
        <v>1167</v>
      </c>
      <c r="AB1013">
        <v>0.27506426735218509</v>
      </c>
    </row>
    <row r="1014" spans="1:28" hidden="1" x14ac:dyDescent="0.25">
      <c r="A1014" t="s">
        <v>131</v>
      </c>
      <c r="B1014">
        <v>450176</v>
      </c>
      <c r="C1014" t="s">
        <v>296</v>
      </c>
      <c r="D1014" t="s">
        <v>36</v>
      </c>
      <c r="F1014">
        <v>2</v>
      </c>
      <c r="G1014">
        <v>706</v>
      </c>
      <c r="H1014">
        <v>822</v>
      </c>
      <c r="I1014">
        <v>695</v>
      </c>
      <c r="J1014">
        <v>703</v>
      </c>
      <c r="K1014">
        <v>649</v>
      </c>
      <c r="L1014" s="54">
        <f t="shared" si="86"/>
        <v>715</v>
      </c>
      <c r="M1014">
        <v>0.24560000000000001</v>
      </c>
      <c r="P1014">
        <v>9.2899999999999991</v>
      </c>
      <c r="Q1014">
        <v>45</v>
      </c>
      <c r="R1014" s="54">
        <f t="shared" si="88"/>
        <v>264.37029063509152</v>
      </c>
      <c r="S1014" s="54">
        <f t="shared" si="87"/>
        <v>0.36974865823089725</v>
      </c>
      <c r="T1014" s="54">
        <f t="shared" si="89"/>
        <v>0.20644444444444443</v>
      </c>
      <c r="U1014">
        <v>0.24310000000000001</v>
      </c>
      <c r="V1014">
        <v>0.23469999999999999</v>
      </c>
      <c r="W1014">
        <v>0.1704</v>
      </c>
      <c r="X1014" s="54">
        <f t="shared" si="90"/>
        <v>1.0357903706859821</v>
      </c>
      <c r="Y1014">
        <v>70.094611271081845</v>
      </c>
      <c r="Z1014">
        <v>321</v>
      </c>
      <c r="AA1014">
        <v>1167</v>
      </c>
      <c r="AB1014">
        <v>0.27506426735218509</v>
      </c>
    </row>
    <row r="1015" spans="1:28" hidden="1" x14ac:dyDescent="0.25">
      <c r="A1015" t="s">
        <v>131</v>
      </c>
      <c r="B1015">
        <v>450176</v>
      </c>
      <c r="C1015" t="s">
        <v>296</v>
      </c>
      <c r="D1015" t="s">
        <v>36</v>
      </c>
      <c r="F1015">
        <v>3</v>
      </c>
      <c r="G1015">
        <v>744</v>
      </c>
      <c r="H1015">
        <v>576</v>
      </c>
      <c r="I1015">
        <v>678</v>
      </c>
      <c r="J1015">
        <v>657</v>
      </c>
      <c r="K1015">
        <v>717</v>
      </c>
      <c r="L1015" s="54">
        <f t="shared" si="86"/>
        <v>674.4</v>
      </c>
      <c r="M1015">
        <v>0.21129999999999999</v>
      </c>
      <c r="P1015">
        <v>9.91</v>
      </c>
      <c r="Q1015">
        <v>46</v>
      </c>
      <c r="R1015" s="54">
        <f t="shared" si="88"/>
        <v>213.21897073662967</v>
      </c>
      <c r="S1015" s="54">
        <f t="shared" si="87"/>
        <v>0.31616098863675812</v>
      </c>
      <c r="T1015" s="54">
        <f t="shared" si="89"/>
        <v>0.21543478260869567</v>
      </c>
      <c r="U1015">
        <v>0.51190000000000002</v>
      </c>
      <c r="V1015">
        <v>0.4763</v>
      </c>
      <c r="W1015">
        <v>0.3427</v>
      </c>
      <c r="X1015" s="54">
        <f t="shared" si="90"/>
        <v>1.0747428091538946</v>
      </c>
      <c r="Y1015">
        <v>66.946669271342046</v>
      </c>
      <c r="Z1015">
        <v>321</v>
      </c>
      <c r="AA1015">
        <v>1167</v>
      </c>
      <c r="AB1015">
        <v>0.27506426735218509</v>
      </c>
    </row>
    <row r="1016" spans="1:28" hidden="1" x14ac:dyDescent="0.25">
      <c r="A1016" t="s">
        <v>131</v>
      </c>
      <c r="B1016">
        <v>450176</v>
      </c>
      <c r="C1016" t="s">
        <v>296</v>
      </c>
      <c r="D1016" t="s">
        <v>36</v>
      </c>
      <c r="F1016">
        <v>4</v>
      </c>
      <c r="G1016">
        <v>792</v>
      </c>
      <c r="H1016">
        <v>847</v>
      </c>
      <c r="I1016">
        <v>938</v>
      </c>
      <c r="J1016">
        <v>884</v>
      </c>
      <c r="K1016">
        <v>914</v>
      </c>
      <c r="L1016" s="54">
        <f t="shared" si="86"/>
        <v>875</v>
      </c>
      <c r="M1016">
        <v>0.44400000000000001</v>
      </c>
      <c r="P1016">
        <v>13.88</v>
      </c>
      <c r="Q1016">
        <v>52</v>
      </c>
      <c r="R1016" s="54">
        <f t="shared" si="88"/>
        <v>319.88472622478383</v>
      </c>
      <c r="S1016" s="54">
        <f t="shared" si="87"/>
        <v>0.36558254425689579</v>
      </c>
      <c r="T1016" s="54">
        <f t="shared" si="89"/>
        <v>0.26692307692307693</v>
      </c>
      <c r="U1016">
        <v>0.56320000000000003</v>
      </c>
      <c r="V1016">
        <v>0.52170000000000005</v>
      </c>
      <c r="W1016">
        <v>0.38850000000000001</v>
      </c>
      <c r="X1016" s="54">
        <f t="shared" si="90"/>
        <v>1.079547632739122</v>
      </c>
      <c r="Y1016">
        <v>68.98082386363636</v>
      </c>
      <c r="Z1016">
        <v>321</v>
      </c>
      <c r="AA1016">
        <v>1167</v>
      </c>
      <c r="AB1016">
        <v>0.27506426735218509</v>
      </c>
    </row>
    <row r="1019" spans="1:28" x14ac:dyDescent="0.25">
      <c r="T1019" s="149"/>
    </row>
    <row r="1020" spans="1:28" x14ac:dyDescent="0.25">
      <c r="S1020" s="54"/>
      <c r="T1020" s="149"/>
    </row>
    <row r="1021" spans="1:28" x14ac:dyDescent="0.25">
      <c r="S1021" s="54"/>
      <c r="T1021" s="149"/>
    </row>
    <row r="1022" spans="1:28" x14ac:dyDescent="0.25">
      <c r="S1022" s="54"/>
      <c r="T1022" s="149"/>
    </row>
    <row r="1023" spans="1:28" x14ac:dyDescent="0.25">
      <c r="S1023" s="54"/>
      <c r="T1023" s="149"/>
    </row>
    <row r="1024" spans="1:28" x14ac:dyDescent="0.25">
      <c r="S1024" s="54"/>
      <c r="T1024" s="149"/>
    </row>
    <row r="1025" spans="19:20" x14ac:dyDescent="0.25">
      <c r="S1025" s="54"/>
      <c r="T1025" s="149"/>
    </row>
    <row r="1026" spans="19:20" x14ac:dyDescent="0.25">
      <c r="S1026" s="54"/>
      <c r="T1026" s="149"/>
    </row>
    <row r="1027" spans="19:20" x14ac:dyDescent="0.25">
      <c r="S1027" s="54"/>
      <c r="T1027" s="149"/>
    </row>
    <row r="1028" spans="19:20" x14ac:dyDescent="0.25">
      <c r="S1028" s="54"/>
      <c r="T1028" s="149"/>
    </row>
    <row r="1029" spans="19:20" x14ac:dyDescent="0.25">
      <c r="S1029" s="54"/>
      <c r="T1029" s="149"/>
    </row>
  </sheetData>
  <autoFilter ref="A1:AC1016" xr:uid="{AE495A06-FE3E-427B-8234-A2FAAC00BE7E}">
    <filterColumn colId="2">
      <filters>
        <filter val="Arbolito"/>
      </filters>
    </filterColumn>
  </autoFilter>
  <sortState xmlns:xlrd2="http://schemas.microsoft.com/office/spreadsheetml/2017/richdata2" ref="A2:AC1030">
    <sortCondition ref="C2:C1030"/>
    <sortCondition ref="A2:A1030"/>
    <sortCondition ref="B2:B1030"/>
    <sortCondition ref="F2:F1030"/>
  </sortState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55"/>
  <sheetViews>
    <sheetView topLeftCell="E1" workbookViewId="0">
      <selection activeCell="J191" sqref="J191"/>
    </sheetView>
  </sheetViews>
  <sheetFormatPr defaultColWidth="11.42578125" defaultRowHeight="15" x14ac:dyDescent="0.25"/>
  <cols>
    <col min="7" max="7" width="14.140625" customWidth="1"/>
    <col min="8" max="8" width="8.28515625" customWidth="1"/>
    <col min="9" max="9" width="17.85546875" customWidth="1"/>
    <col min="10" max="10" width="17.7109375" customWidth="1"/>
  </cols>
  <sheetData>
    <row r="1" spans="1:10" s="8" customFormat="1" ht="30" x14ac:dyDescent="0.25">
      <c r="A1" s="8" t="s">
        <v>0</v>
      </c>
      <c r="B1" s="8" t="s">
        <v>1</v>
      </c>
      <c r="C1" s="8" t="s">
        <v>234</v>
      </c>
      <c r="D1" s="8" t="s">
        <v>235</v>
      </c>
      <c r="E1" s="8" t="s">
        <v>236</v>
      </c>
      <c r="F1" s="8" t="s">
        <v>237</v>
      </c>
      <c r="G1" s="8" t="s">
        <v>2</v>
      </c>
      <c r="H1" s="8" t="s">
        <v>384</v>
      </c>
      <c r="I1" s="8" t="s">
        <v>386</v>
      </c>
      <c r="J1" s="8" t="s">
        <v>385</v>
      </c>
    </row>
    <row r="2" spans="1:10" s="94" customFormat="1" x14ac:dyDescent="0.25">
      <c r="A2" s="93" t="s">
        <v>55</v>
      </c>
      <c r="B2" s="94">
        <v>141372</v>
      </c>
      <c r="C2" s="94">
        <v>1</v>
      </c>
      <c r="D2" s="94">
        <v>1</v>
      </c>
      <c r="E2" s="94">
        <v>6.1</v>
      </c>
      <c r="F2" s="94">
        <v>67</v>
      </c>
      <c r="G2" s="94" t="s">
        <v>238</v>
      </c>
    </row>
    <row r="3" spans="1:10" s="32" customFormat="1" x14ac:dyDescent="0.25">
      <c r="A3" s="95" t="s">
        <v>55</v>
      </c>
      <c r="B3" s="32">
        <v>141372</v>
      </c>
      <c r="C3" s="32">
        <v>1</v>
      </c>
      <c r="D3" s="32">
        <v>2</v>
      </c>
      <c r="E3" s="32">
        <v>2.65</v>
      </c>
      <c r="F3" s="32">
        <v>15</v>
      </c>
      <c r="G3" s="32" t="s">
        <v>239</v>
      </c>
    </row>
    <row r="4" spans="1:10" s="32" customFormat="1" x14ac:dyDescent="0.25">
      <c r="A4" s="95" t="s">
        <v>55</v>
      </c>
      <c r="B4" s="32">
        <v>141372</v>
      </c>
      <c r="C4" s="32">
        <v>1</v>
      </c>
      <c r="D4" s="32">
        <v>3</v>
      </c>
      <c r="E4" s="32">
        <v>2.65</v>
      </c>
      <c r="F4" s="32">
        <v>18</v>
      </c>
      <c r="G4" s="32" t="s">
        <v>172</v>
      </c>
    </row>
    <row r="5" spans="1:10" s="97" customFormat="1" x14ac:dyDescent="0.25">
      <c r="A5" s="96" t="s">
        <v>55</v>
      </c>
      <c r="B5" s="97">
        <v>141372</v>
      </c>
      <c r="C5" s="97">
        <v>1</v>
      </c>
      <c r="D5" s="97">
        <v>4</v>
      </c>
      <c r="E5" s="97">
        <v>6.6</v>
      </c>
      <c r="F5" s="97">
        <v>23</v>
      </c>
      <c r="G5" s="97" t="s">
        <v>172</v>
      </c>
      <c r="H5" s="98">
        <f>SUM(E2:E5)/4</f>
        <v>4.5</v>
      </c>
      <c r="I5" s="98">
        <f>1/(H5^2)</f>
        <v>4.9382716049382713E-2</v>
      </c>
      <c r="J5" s="98">
        <f>I5*10000</f>
        <v>493.82716049382714</v>
      </c>
    </row>
    <row r="6" spans="1:10" s="94" customFormat="1" x14ac:dyDescent="0.25">
      <c r="A6" s="93" t="s">
        <v>55</v>
      </c>
      <c r="B6" s="94">
        <v>141372</v>
      </c>
      <c r="C6" s="94">
        <v>2</v>
      </c>
      <c r="D6" s="94">
        <v>1</v>
      </c>
      <c r="E6" s="94">
        <v>4.5999999999999996</v>
      </c>
      <c r="F6" s="94">
        <v>10</v>
      </c>
      <c r="G6" s="94" t="s">
        <v>172</v>
      </c>
    </row>
    <row r="7" spans="1:10" s="32" customFormat="1" x14ac:dyDescent="0.25">
      <c r="A7" s="95" t="s">
        <v>55</v>
      </c>
      <c r="B7" s="32">
        <v>141372</v>
      </c>
      <c r="C7" s="32">
        <v>2</v>
      </c>
      <c r="D7" s="32">
        <v>2</v>
      </c>
      <c r="E7" s="32">
        <v>4.7</v>
      </c>
      <c r="F7" s="32">
        <v>21</v>
      </c>
      <c r="G7" s="32" t="s">
        <v>172</v>
      </c>
    </row>
    <row r="8" spans="1:10" s="32" customFormat="1" x14ac:dyDescent="0.25">
      <c r="A8" s="95" t="s">
        <v>55</v>
      </c>
      <c r="B8" s="32">
        <v>141372</v>
      </c>
      <c r="C8" s="32">
        <v>2</v>
      </c>
      <c r="D8" s="32">
        <v>3</v>
      </c>
      <c r="E8" s="32">
        <v>4.5999999999999996</v>
      </c>
      <c r="F8" s="32">
        <v>124</v>
      </c>
      <c r="G8" s="32" t="s">
        <v>172</v>
      </c>
    </row>
    <row r="9" spans="1:10" s="32" customFormat="1" x14ac:dyDescent="0.25">
      <c r="A9" s="95" t="s">
        <v>55</v>
      </c>
      <c r="B9" s="32">
        <v>141372</v>
      </c>
      <c r="C9" s="32">
        <v>2</v>
      </c>
      <c r="D9" s="32">
        <v>4</v>
      </c>
      <c r="E9" s="32">
        <v>6.6</v>
      </c>
      <c r="F9" s="32">
        <v>28</v>
      </c>
      <c r="G9" s="32" t="s">
        <v>172</v>
      </c>
      <c r="H9" s="88">
        <f>SUM(E6:E9)/4</f>
        <v>5.125</v>
      </c>
      <c r="I9" s="88">
        <f>1/(H9^2)</f>
        <v>3.8072575847709698E-2</v>
      </c>
      <c r="J9" s="88">
        <f>I9*10000</f>
        <v>380.72575847709697</v>
      </c>
    </row>
    <row r="10" spans="1:10" s="94" customFormat="1" x14ac:dyDescent="0.25">
      <c r="A10" s="93" t="s">
        <v>55</v>
      </c>
      <c r="B10" s="94">
        <v>141372</v>
      </c>
      <c r="C10" s="94">
        <v>3</v>
      </c>
      <c r="D10" s="94">
        <v>1</v>
      </c>
      <c r="E10" s="94">
        <v>3.4</v>
      </c>
      <c r="F10" s="94">
        <v>19</v>
      </c>
      <c r="G10" s="94" t="s">
        <v>172</v>
      </c>
    </row>
    <row r="11" spans="1:10" s="32" customFormat="1" x14ac:dyDescent="0.25">
      <c r="A11" s="95" t="s">
        <v>55</v>
      </c>
      <c r="B11" s="32">
        <v>141372</v>
      </c>
      <c r="C11" s="32">
        <v>3</v>
      </c>
      <c r="D11" s="32">
        <v>2</v>
      </c>
      <c r="E11" s="32">
        <v>2.4500000000000002</v>
      </c>
      <c r="F11" s="32">
        <v>10</v>
      </c>
      <c r="G11" s="32" t="s">
        <v>172</v>
      </c>
    </row>
    <row r="12" spans="1:10" s="32" customFormat="1" x14ac:dyDescent="0.25">
      <c r="A12" s="95" t="s">
        <v>55</v>
      </c>
      <c r="B12" s="32">
        <v>141372</v>
      </c>
      <c r="C12" s="32">
        <v>3</v>
      </c>
      <c r="D12" s="32">
        <v>3</v>
      </c>
      <c r="E12" s="32">
        <v>5.6</v>
      </c>
      <c r="F12" s="32">
        <v>180</v>
      </c>
      <c r="G12" s="32" t="s">
        <v>172</v>
      </c>
    </row>
    <row r="13" spans="1:10" s="97" customFormat="1" x14ac:dyDescent="0.25">
      <c r="A13" s="96" t="s">
        <v>55</v>
      </c>
      <c r="B13" s="97">
        <v>141372</v>
      </c>
      <c r="C13" s="97">
        <v>3</v>
      </c>
      <c r="D13" s="97">
        <v>4</v>
      </c>
      <c r="E13" s="97">
        <v>2.8</v>
      </c>
      <c r="F13" s="97">
        <v>11</v>
      </c>
      <c r="G13" s="97" t="s">
        <v>172</v>
      </c>
      <c r="H13" s="98">
        <f>SUM(E10:E13)/4</f>
        <v>3.5625</v>
      </c>
      <c r="I13" s="98">
        <f>1/(H13^2)</f>
        <v>7.8793474915358569E-2</v>
      </c>
      <c r="J13" s="98">
        <f>I13*10000</f>
        <v>787.9347491535857</v>
      </c>
    </row>
    <row r="14" spans="1:10" s="94" customFormat="1" x14ac:dyDescent="0.25">
      <c r="A14" s="93" t="s">
        <v>55</v>
      </c>
      <c r="B14" s="94">
        <v>141353</v>
      </c>
      <c r="C14" s="94">
        <v>1</v>
      </c>
      <c r="D14" s="94">
        <v>1</v>
      </c>
      <c r="E14" s="94">
        <v>6.35</v>
      </c>
      <c r="F14" s="94">
        <v>110</v>
      </c>
      <c r="G14" s="94" t="s">
        <v>172</v>
      </c>
    </row>
    <row r="15" spans="1:10" s="32" customFormat="1" x14ac:dyDescent="0.25">
      <c r="A15" s="95" t="s">
        <v>55</v>
      </c>
      <c r="B15" s="32">
        <v>141353</v>
      </c>
      <c r="C15" s="32">
        <v>1</v>
      </c>
      <c r="D15" s="32">
        <v>2</v>
      </c>
      <c r="E15" s="32">
        <v>2.7</v>
      </c>
      <c r="F15" s="32">
        <v>112</v>
      </c>
      <c r="G15" s="32" t="s">
        <v>172</v>
      </c>
    </row>
    <row r="16" spans="1:10" s="32" customFormat="1" x14ac:dyDescent="0.25">
      <c r="A16" s="95" t="s">
        <v>55</v>
      </c>
      <c r="B16" s="32">
        <v>141353</v>
      </c>
      <c r="C16" s="32">
        <v>1</v>
      </c>
      <c r="D16" s="32">
        <v>3</v>
      </c>
      <c r="E16" s="32">
        <v>4.5</v>
      </c>
      <c r="F16" s="32">
        <v>98</v>
      </c>
      <c r="G16" s="32" t="s">
        <v>172</v>
      </c>
    </row>
    <row r="17" spans="1:10" s="97" customFormat="1" x14ac:dyDescent="0.25">
      <c r="A17" s="96" t="s">
        <v>55</v>
      </c>
      <c r="B17" s="97">
        <v>141353</v>
      </c>
      <c r="C17" s="97">
        <v>1</v>
      </c>
      <c r="D17" s="97">
        <v>4</v>
      </c>
      <c r="E17" s="97">
        <v>8.1</v>
      </c>
      <c r="F17" s="97">
        <v>102</v>
      </c>
      <c r="G17" s="97" t="s">
        <v>172</v>
      </c>
      <c r="H17" s="98">
        <f>SUM(E14:E17)/4</f>
        <v>5.4124999999999996</v>
      </c>
      <c r="I17" s="88">
        <f>1/(H17^2)</f>
        <v>3.4135335939708467E-2</v>
      </c>
      <c r="J17" s="88">
        <f>I17*10000</f>
        <v>341.35335939708466</v>
      </c>
    </row>
    <row r="18" spans="1:10" s="94" customFormat="1" x14ac:dyDescent="0.25">
      <c r="A18" s="93" t="s">
        <v>55</v>
      </c>
      <c r="B18" s="94">
        <v>141353</v>
      </c>
      <c r="C18" s="94">
        <v>2</v>
      </c>
      <c r="D18" s="94">
        <v>1</v>
      </c>
      <c r="E18" s="94">
        <v>13</v>
      </c>
      <c r="F18" s="94">
        <v>120</v>
      </c>
      <c r="G18" s="94" t="s">
        <v>172</v>
      </c>
    </row>
    <row r="19" spans="1:10" s="32" customFormat="1" x14ac:dyDescent="0.25">
      <c r="A19" s="95" t="s">
        <v>55</v>
      </c>
      <c r="B19" s="32">
        <v>141353</v>
      </c>
      <c r="C19" s="32">
        <v>2</v>
      </c>
      <c r="D19" s="32">
        <v>2</v>
      </c>
      <c r="E19" s="32">
        <v>4.4000000000000004</v>
      </c>
      <c r="F19" s="32">
        <v>107</v>
      </c>
      <c r="G19" s="32" t="s">
        <v>172</v>
      </c>
    </row>
    <row r="20" spans="1:10" s="32" customFormat="1" x14ac:dyDescent="0.25">
      <c r="A20" s="95" t="s">
        <v>55</v>
      </c>
      <c r="B20" s="32">
        <v>141353</v>
      </c>
      <c r="C20" s="32">
        <v>2</v>
      </c>
      <c r="D20" s="32">
        <v>3</v>
      </c>
      <c r="E20" s="32">
        <v>6.4</v>
      </c>
      <c r="F20" s="32">
        <v>112</v>
      </c>
      <c r="G20" s="32" t="s">
        <v>172</v>
      </c>
    </row>
    <row r="21" spans="1:10" s="97" customFormat="1" x14ac:dyDescent="0.25">
      <c r="A21" s="96" t="s">
        <v>55</v>
      </c>
      <c r="B21" s="97">
        <v>141353</v>
      </c>
      <c r="C21" s="97">
        <v>2</v>
      </c>
      <c r="D21" s="97">
        <v>4</v>
      </c>
      <c r="E21" s="97">
        <v>4.0999999999999996</v>
      </c>
      <c r="F21" s="97">
        <v>56</v>
      </c>
      <c r="G21" s="97" t="s">
        <v>172</v>
      </c>
      <c r="H21" s="98">
        <f t="shared" ref="H21" si="0">SUM(E18:E21)/4</f>
        <v>6.9749999999999996</v>
      </c>
      <c r="I21" s="98">
        <f t="shared" ref="I21" si="1">1/(H21^2)</f>
        <v>2.0554720520034431E-2</v>
      </c>
      <c r="J21" s="98">
        <f t="shared" ref="J21" si="2">I21*10000</f>
        <v>205.54720520034431</v>
      </c>
    </row>
    <row r="22" spans="1:10" s="94" customFormat="1" x14ac:dyDescent="0.25">
      <c r="A22" s="93" t="s">
        <v>55</v>
      </c>
      <c r="B22" s="94">
        <v>141353</v>
      </c>
      <c r="C22" s="94">
        <v>3</v>
      </c>
      <c r="D22" s="94">
        <v>1</v>
      </c>
      <c r="E22" s="94">
        <v>4.7</v>
      </c>
      <c r="F22" s="94">
        <v>40</v>
      </c>
      <c r="G22" s="94" t="s">
        <v>172</v>
      </c>
    </row>
    <row r="23" spans="1:10" s="32" customFormat="1" x14ac:dyDescent="0.25">
      <c r="A23" s="95" t="s">
        <v>55</v>
      </c>
      <c r="B23" s="32">
        <v>141353</v>
      </c>
      <c r="C23" s="32">
        <v>3</v>
      </c>
      <c r="D23" s="32">
        <v>2</v>
      </c>
      <c r="E23" s="32">
        <v>2.9</v>
      </c>
      <c r="F23" s="32">
        <v>91</v>
      </c>
      <c r="G23" s="32" t="s">
        <v>172</v>
      </c>
    </row>
    <row r="24" spans="1:10" s="32" customFormat="1" x14ac:dyDescent="0.25">
      <c r="A24" s="95" t="s">
        <v>55</v>
      </c>
      <c r="B24" s="32">
        <v>141353</v>
      </c>
      <c r="C24" s="32">
        <v>3</v>
      </c>
      <c r="D24" s="32">
        <v>3</v>
      </c>
      <c r="E24" s="32">
        <v>6</v>
      </c>
      <c r="F24" s="32">
        <v>112</v>
      </c>
      <c r="G24" s="32" t="s">
        <v>172</v>
      </c>
    </row>
    <row r="25" spans="1:10" s="97" customFormat="1" x14ac:dyDescent="0.25">
      <c r="A25" s="96" t="s">
        <v>55</v>
      </c>
      <c r="B25" s="97">
        <v>141353</v>
      </c>
      <c r="C25" s="97">
        <v>3</v>
      </c>
      <c r="D25" s="97">
        <v>4</v>
      </c>
      <c r="E25" s="97">
        <v>5.0999999999999996</v>
      </c>
      <c r="F25" s="97">
        <v>78</v>
      </c>
      <c r="G25" s="97" t="s">
        <v>172</v>
      </c>
      <c r="H25" s="88">
        <f t="shared" ref="H25" si="3">SUM(E22:E25)/4</f>
        <v>4.6749999999999998</v>
      </c>
      <c r="I25" s="88">
        <f t="shared" ref="I25" si="4">1/(H25^2)</f>
        <v>4.5754811404386746E-2</v>
      </c>
      <c r="J25" s="88">
        <f t="shared" ref="J25" si="5">I25*10000</f>
        <v>457.54811404386743</v>
      </c>
    </row>
    <row r="26" spans="1:10" s="94" customFormat="1" x14ac:dyDescent="0.25">
      <c r="A26" s="93" t="s">
        <v>55</v>
      </c>
      <c r="B26" s="94">
        <v>140897</v>
      </c>
      <c r="C26" s="94">
        <v>1</v>
      </c>
      <c r="D26" s="94">
        <v>1</v>
      </c>
      <c r="E26" s="94">
        <v>12</v>
      </c>
      <c r="F26" s="94">
        <v>53</v>
      </c>
      <c r="G26" s="94" t="s">
        <v>172</v>
      </c>
    </row>
    <row r="27" spans="1:10" s="32" customFormat="1" x14ac:dyDescent="0.25">
      <c r="A27" s="95" t="s">
        <v>55</v>
      </c>
      <c r="B27" s="32">
        <v>140897</v>
      </c>
      <c r="C27" s="32">
        <v>1</v>
      </c>
      <c r="D27" s="32">
        <v>2</v>
      </c>
      <c r="E27" s="32">
        <v>6.5</v>
      </c>
      <c r="F27" s="32">
        <v>115</v>
      </c>
      <c r="G27" s="32" t="s">
        <v>172</v>
      </c>
    </row>
    <row r="28" spans="1:10" s="32" customFormat="1" x14ac:dyDescent="0.25">
      <c r="A28" s="95" t="s">
        <v>55</v>
      </c>
      <c r="B28" s="32">
        <v>140897</v>
      </c>
      <c r="C28" s="32">
        <v>1</v>
      </c>
      <c r="D28" s="32">
        <v>3</v>
      </c>
      <c r="E28" s="32">
        <v>11.4</v>
      </c>
      <c r="F28" s="32">
        <v>133</v>
      </c>
      <c r="G28" s="32" t="s">
        <v>172</v>
      </c>
    </row>
    <row r="29" spans="1:10" s="97" customFormat="1" x14ac:dyDescent="0.25">
      <c r="A29" s="96" t="s">
        <v>55</v>
      </c>
      <c r="B29" s="97">
        <v>140897</v>
      </c>
      <c r="C29" s="97">
        <v>1</v>
      </c>
      <c r="D29" s="97">
        <v>4</v>
      </c>
      <c r="E29" s="97">
        <v>8.6999999999999993</v>
      </c>
      <c r="F29" s="97">
        <v>123</v>
      </c>
      <c r="G29" s="97" t="s">
        <v>172</v>
      </c>
      <c r="H29" s="98">
        <f t="shared" ref="H29" si="6">SUM(E26:E29)/4</f>
        <v>9.6499999999999986</v>
      </c>
      <c r="I29" s="98">
        <f t="shared" ref="I29" si="7">1/(H29^2)</f>
        <v>1.0738543316599106E-2</v>
      </c>
      <c r="J29" s="98">
        <f t="shared" ref="J29" si="8">I29*10000</f>
        <v>107.38543316599106</v>
      </c>
    </row>
    <row r="30" spans="1:10" s="94" customFormat="1" x14ac:dyDescent="0.25">
      <c r="A30" s="93" t="s">
        <v>55</v>
      </c>
      <c r="B30" s="94">
        <v>140897</v>
      </c>
      <c r="C30" s="94">
        <v>2</v>
      </c>
      <c r="D30" s="94">
        <v>1</v>
      </c>
      <c r="E30" s="94">
        <v>3.1</v>
      </c>
      <c r="F30" s="94">
        <v>135</v>
      </c>
      <c r="G30" s="94" t="s">
        <v>172</v>
      </c>
    </row>
    <row r="31" spans="1:10" s="32" customFormat="1" x14ac:dyDescent="0.25">
      <c r="A31" s="95" t="s">
        <v>55</v>
      </c>
      <c r="B31" s="32">
        <v>140897</v>
      </c>
      <c r="C31" s="32">
        <v>2</v>
      </c>
      <c r="D31" s="32">
        <v>2</v>
      </c>
      <c r="E31" s="32">
        <v>9.4</v>
      </c>
      <c r="F31" s="32">
        <v>145</v>
      </c>
      <c r="G31" s="32" t="s">
        <v>172</v>
      </c>
    </row>
    <row r="32" spans="1:10" s="32" customFormat="1" x14ac:dyDescent="0.25">
      <c r="A32" s="95" t="s">
        <v>55</v>
      </c>
      <c r="B32" s="32">
        <v>140897</v>
      </c>
      <c r="C32" s="32">
        <v>2</v>
      </c>
      <c r="D32" s="32">
        <v>3</v>
      </c>
      <c r="E32" s="32">
        <v>14</v>
      </c>
      <c r="F32" s="32">
        <v>45</v>
      </c>
      <c r="G32" s="32" t="s">
        <v>172</v>
      </c>
    </row>
    <row r="33" spans="1:10" s="97" customFormat="1" x14ac:dyDescent="0.25">
      <c r="A33" s="96" t="s">
        <v>55</v>
      </c>
      <c r="B33" s="97">
        <v>140897</v>
      </c>
      <c r="C33" s="97">
        <v>2</v>
      </c>
      <c r="D33" s="97">
        <v>4</v>
      </c>
      <c r="E33" s="97">
        <v>13.4</v>
      </c>
      <c r="F33" s="97">
        <v>103</v>
      </c>
      <c r="G33" s="97" t="s">
        <v>172</v>
      </c>
      <c r="H33" s="98">
        <f t="shared" ref="H33" si="9">SUM(E30:E33)/4</f>
        <v>9.9749999999999996</v>
      </c>
      <c r="I33" s="88">
        <f t="shared" ref="I33" si="10">1/(H33^2)</f>
        <v>1.0050188126959002E-2</v>
      </c>
      <c r="J33" s="88">
        <f t="shared" ref="J33" si="11">I33*10000</f>
        <v>100.50188126959002</v>
      </c>
    </row>
    <row r="34" spans="1:10" x14ac:dyDescent="0.25">
      <c r="A34" t="s">
        <v>55</v>
      </c>
      <c r="B34">
        <v>140897</v>
      </c>
      <c r="C34">
        <v>3</v>
      </c>
      <c r="D34">
        <v>1</v>
      </c>
      <c r="E34">
        <v>2.7</v>
      </c>
      <c r="F34">
        <v>114</v>
      </c>
      <c r="G34" t="s">
        <v>172</v>
      </c>
      <c r="H34" s="94"/>
      <c r="I34" s="94"/>
      <c r="J34" s="94"/>
    </row>
    <row r="35" spans="1:10" x14ac:dyDescent="0.25">
      <c r="A35" t="s">
        <v>55</v>
      </c>
      <c r="B35">
        <v>140897</v>
      </c>
      <c r="C35">
        <v>3</v>
      </c>
      <c r="D35">
        <v>2</v>
      </c>
      <c r="E35">
        <v>6</v>
      </c>
      <c r="F35">
        <v>56</v>
      </c>
      <c r="G35" t="s">
        <v>172</v>
      </c>
      <c r="H35" s="32"/>
      <c r="I35" s="32"/>
      <c r="J35" s="32"/>
    </row>
    <row r="36" spans="1:10" x14ac:dyDescent="0.25">
      <c r="A36" t="s">
        <v>55</v>
      </c>
      <c r="B36">
        <v>140897</v>
      </c>
      <c r="C36">
        <v>3</v>
      </c>
      <c r="D36">
        <v>3</v>
      </c>
      <c r="E36">
        <v>10.3</v>
      </c>
      <c r="F36">
        <v>53</v>
      </c>
      <c r="G36" t="s">
        <v>172</v>
      </c>
      <c r="H36" s="32"/>
      <c r="I36" s="32"/>
      <c r="J36" s="32"/>
    </row>
    <row r="37" spans="1:10" x14ac:dyDescent="0.25">
      <c r="A37" t="s">
        <v>55</v>
      </c>
      <c r="B37">
        <v>140897</v>
      </c>
      <c r="C37">
        <v>3</v>
      </c>
      <c r="D37">
        <v>4</v>
      </c>
      <c r="E37">
        <v>12.7</v>
      </c>
      <c r="F37">
        <v>141</v>
      </c>
      <c r="G37" t="s">
        <v>172</v>
      </c>
      <c r="H37" s="98">
        <f t="shared" ref="H37" si="12">SUM(E34:E37)/4</f>
        <v>7.9249999999999998</v>
      </c>
      <c r="I37" s="98">
        <f t="shared" ref="I37" si="13">1/(H37^2)</f>
        <v>1.5922140731821393E-2</v>
      </c>
      <c r="J37" s="98">
        <f t="shared" ref="J37" si="14">I37*10000</f>
        <v>159.22140731821392</v>
      </c>
    </row>
    <row r="38" spans="1:10" s="94" customFormat="1" x14ac:dyDescent="0.25">
      <c r="A38" s="93" t="s">
        <v>55</v>
      </c>
      <c r="B38" s="94">
        <v>141364</v>
      </c>
      <c r="C38" s="94">
        <v>1</v>
      </c>
      <c r="D38" s="94">
        <v>1</v>
      </c>
      <c r="E38" s="94">
        <v>5.5</v>
      </c>
      <c r="F38" s="94">
        <v>82</v>
      </c>
      <c r="G38" s="94" t="s">
        <v>172</v>
      </c>
    </row>
    <row r="39" spans="1:10" s="32" customFormat="1" x14ac:dyDescent="0.25">
      <c r="A39" s="95" t="s">
        <v>55</v>
      </c>
      <c r="B39" s="32">
        <v>141364</v>
      </c>
      <c r="C39" s="32">
        <v>1</v>
      </c>
      <c r="D39" s="32">
        <v>2</v>
      </c>
      <c r="E39" s="32">
        <v>2.2000000000000002</v>
      </c>
      <c r="F39" s="32">
        <v>49</v>
      </c>
      <c r="G39" s="32" t="s">
        <v>172</v>
      </c>
    </row>
    <row r="40" spans="1:10" s="32" customFormat="1" x14ac:dyDescent="0.25">
      <c r="A40" s="95" t="s">
        <v>55</v>
      </c>
      <c r="B40" s="32">
        <v>141364</v>
      </c>
      <c r="C40" s="32">
        <v>1</v>
      </c>
      <c r="D40" s="32">
        <v>3</v>
      </c>
      <c r="E40" s="32">
        <v>2.4</v>
      </c>
      <c r="F40" s="32">
        <v>49</v>
      </c>
      <c r="G40" s="32" t="s">
        <v>172</v>
      </c>
    </row>
    <row r="41" spans="1:10" s="97" customFormat="1" x14ac:dyDescent="0.25">
      <c r="A41" s="96" t="s">
        <v>55</v>
      </c>
      <c r="B41" s="97">
        <v>141364</v>
      </c>
      <c r="C41" s="97">
        <v>1</v>
      </c>
      <c r="D41" s="97">
        <v>4</v>
      </c>
      <c r="E41" s="97">
        <v>7.7</v>
      </c>
      <c r="F41" s="97">
        <v>87</v>
      </c>
      <c r="G41" s="97" t="s">
        <v>172</v>
      </c>
      <c r="H41" s="88">
        <f t="shared" ref="H41" si="15">SUM(E38:E41)/4</f>
        <v>4.45</v>
      </c>
      <c r="I41" s="88">
        <f t="shared" ref="I41" si="16">1/(H41^2)</f>
        <v>5.0498674409796739E-2</v>
      </c>
      <c r="J41" s="88">
        <f t="shared" ref="J41" si="17">I41*10000</f>
        <v>504.9867440979674</v>
      </c>
    </row>
    <row r="42" spans="1:10" x14ac:dyDescent="0.25">
      <c r="A42" t="s">
        <v>55</v>
      </c>
      <c r="B42">
        <v>141364</v>
      </c>
      <c r="C42">
        <v>2</v>
      </c>
      <c r="D42">
        <v>1</v>
      </c>
      <c r="E42">
        <v>7.7</v>
      </c>
      <c r="F42">
        <v>132</v>
      </c>
      <c r="G42" t="s">
        <v>172</v>
      </c>
      <c r="H42" s="94"/>
      <c r="I42" s="94"/>
      <c r="J42" s="94"/>
    </row>
    <row r="43" spans="1:10" x14ac:dyDescent="0.25">
      <c r="A43" t="s">
        <v>55</v>
      </c>
      <c r="B43">
        <v>141364</v>
      </c>
      <c r="C43">
        <v>2</v>
      </c>
      <c r="D43">
        <v>2</v>
      </c>
      <c r="E43">
        <v>13.3</v>
      </c>
      <c r="F43">
        <v>33</v>
      </c>
      <c r="G43" t="s">
        <v>172</v>
      </c>
      <c r="H43" s="32"/>
      <c r="I43" s="32"/>
      <c r="J43" s="32"/>
    </row>
    <row r="44" spans="1:10" x14ac:dyDescent="0.25">
      <c r="A44" t="s">
        <v>55</v>
      </c>
      <c r="B44">
        <v>141364</v>
      </c>
      <c r="C44">
        <v>2</v>
      </c>
      <c r="D44">
        <v>3</v>
      </c>
      <c r="E44">
        <v>6.1</v>
      </c>
      <c r="F44">
        <v>108</v>
      </c>
      <c r="G44" t="s">
        <v>172</v>
      </c>
      <c r="H44" s="32"/>
      <c r="I44" s="32"/>
      <c r="J44" s="32"/>
    </row>
    <row r="45" spans="1:10" x14ac:dyDescent="0.25">
      <c r="A45" t="s">
        <v>55</v>
      </c>
      <c r="B45">
        <v>141364</v>
      </c>
      <c r="C45">
        <v>2</v>
      </c>
      <c r="D45">
        <v>4</v>
      </c>
      <c r="E45">
        <v>7.8</v>
      </c>
      <c r="F45">
        <v>54</v>
      </c>
      <c r="G45" t="s">
        <v>172</v>
      </c>
      <c r="H45" s="98">
        <f t="shared" ref="H45" si="18">SUM(E42:E45)/4</f>
        <v>8.7249999999999996</v>
      </c>
      <c r="I45" s="98">
        <f t="shared" ref="I45" si="19">1/(H45^2)</f>
        <v>1.313618114793803E-2</v>
      </c>
      <c r="J45" s="98">
        <f t="shared" ref="J45" si="20">I45*10000</f>
        <v>131.36181147938029</v>
      </c>
    </row>
    <row r="46" spans="1:10" s="94" customFormat="1" x14ac:dyDescent="0.25">
      <c r="A46" s="93" t="s">
        <v>55</v>
      </c>
      <c r="B46" s="94">
        <v>141364</v>
      </c>
      <c r="C46" s="94">
        <v>3</v>
      </c>
      <c r="D46" s="94">
        <v>1</v>
      </c>
      <c r="E46" s="94">
        <v>9.8000000000000007</v>
      </c>
      <c r="F46" s="94">
        <v>85</v>
      </c>
      <c r="G46" s="94" t="s">
        <v>172</v>
      </c>
    </row>
    <row r="47" spans="1:10" s="32" customFormat="1" x14ac:dyDescent="0.25">
      <c r="A47" s="95" t="s">
        <v>55</v>
      </c>
      <c r="B47" s="32">
        <v>141364</v>
      </c>
      <c r="C47" s="32">
        <v>3</v>
      </c>
      <c r="D47" s="32">
        <v>2</v>
      </c>
      <c r="E47" s="32">
        <v>14.4</v>
      </c>
      <c r="F47" s="32">
        <v>50</v>
      </c>
      <c r="G47" s="32" t="s">
        <v>172</v>
      </c>
    </row>
    <row r="48" spans="1:10" s="32" customFormat="1" x14ac:dyDescent="0.25">
      <c r="A48" s="95" t="s">
        <v>55</v>
      </c>
      <c r="B48" s="32">
        <v>141364</v>
      </c>
      <c r="C48" s="32">
        <v>3</v>
      </c>
      <c r="D48" s="32">
        <v>3</v>
      </c>
      <c r="E48" s="32">
        <v>13.5</v>
      </c>
      <c r="F48" s="32">
        <v>65</v>
      </c>
      <c r="G48" s="32" t="s">
        <v>172</v>
      </c>
    </row>
    <row r="49" spans="1:10" s="97" customFormat="1" x14ac:dyDescent="0.25">
      <c r="A49" s="96" t="s">
        <v>55</v>
      </c>
      <c r="B49" s="97">
        <v>141364</v>
      </c>
      <c r="C49" s="97">
        <v>3</v>
      </c>
      <c r="D49" s="97">
        <v>4</v>
      </c>
      <c r="E49" s="97">
        <v>6.5</v>
      </c>
      <c r="F49" s="97">
        <v>60</v>
      </c>
      <c r="G49" s="97" t="s">
        <v>172</v>
      </c>
      <c r="H49" s="98">
        <f t="shared" ref="H49" si="21">SUM(E46:E49)/4</f>
        <v>11.05</v>
      </c>
      <c r="I49" s="88">
        <f t="shared" ref="I49" si="22">1/(H49^2)</f>
        <v>8.1898405028562049E-3</v>
      </c>
      <c r="J49" s="88">
        <f t="shared" ref="J49" si="23">I49*10000</f>
        <v>81.898405028562053</v>
      </c>
    </row>
    <row r="50" spans="1:10" x14ac:dyDescent="0.25">
      <c r="A50" t="s">
        <v>55</v>
      </c>
      <c r="B50">
        <v>140933</v>
      </c>
      <c r="C50">
        <v>1</v>
      </c>
      <c r="D50">
        <v>1</v>
      </c>
      <c r="E50">
        <v>14.2</v>
      </c>
      <c r="F50">
        <v>125</v>
      </c>
      <c r="G50" t="s">
        <v>172</v>
      </c>
      <c r="H50" s="94"/>
      <c r="I50" s="94"/>
      <c r="J50" s="94"/>
    </row>
    <row r="51" spans="1:10" x14ac:dyDescent="0.25">
      <c r="A51" t="s">
        <v>55</v>
      </c>
      <c r="B51">
        <v>140933</v>
      </c>
      <c r="C51">
        <v>1</v>
      </c>
      <c r="D51">
        <v>2</v>
      </c>
      <c r="E51">
        <v>8.1999999999999993</v>
      </c>
      <c r="F51">
        <v>117</v>
      </c>
      <c r="G51" t="s">
        <v>172</v>
      </c>
      <c r="H51" s="32"/>
      <c r="I51" s="32"/>
      <c r="J51" s="32"/>
    </row>
    <row r="52" spans="1:10" x14ac:dyDescent="0.25">
      <c r="A52" t="s">
        <v>55</v>
      </c>
      <c r="B52">
        <v>140933</v>
      </c>
      <c r="C52">
        <v>1</v>
      </c>
      <c r="D52">
        <v>3</v>
      </c>
      <c r="E52">
        <v>15.6</v>
      </c>
      <c r="F52">
        <v>121</v>
      </c>
      <c r="G52" t="s">
        <v>172</v>
      </c>
      <c r="H52" s="32"/>
      <c r="I52" s="32"/>
      <c r="J52" s="32"/>
    </row>
    <row r="53" spans="1:10" x14ac:dyDescent="0.25">
      <c r="A53" t="s">
        <v>55</v>
      </c>
      <c r="B53">
        <v>140933</v>
      </c>
      <c r="C53">
        <v>1</v>
      </c>
      <c r="D53">
        <v>4</v>
      </c>
      <c r="E53">
        <v>6.2</v>
      </c>
      <c r="F53">
        <v>82</v>
      </c>
      <c r="G53" t="s">
        <v>172</v>
      </c>
      <c r="H53" s="98">
        <f t="shared" ref="H53" si="24">SUM(E50:E53)/4</f>
        <v>11.05</v>
      </c>
      <c r="I53" s="98">
        <f t="shared" ref="I53" si="25">1/(H53^2)</f>
        <v>8.1898405028562049E-3</v>
      </c>
      <c r="J53" s="98">
        <f t="shared" ref="J53" si="26">I53*10000</f>
        <v>81.898405028562053</v>
      </c>
    </row>
    <row r="54" spans="1:10" s="94" customFormat="1" x14ac:dyDescent="0.25">
      <c r="A54" s="93" t="s">
        <v>55</v>
      </c>
      <c r="B54" s="94">
        <v>140933</v>
      </c>
      <c r="C54" s="94">
        <v>2</v>
      </c>
      <c r="D54" s="94">
        <v>1</v>
      </c>
      <c r="E54" s="94">
        <v>13.4</v>
      </c>
      <c r="F54" s="94">
        <v>120</v>
      </c>
      <c r="G54" s="94" t="s">
        <v>172</v>
      </c>
    </row>
    <row r="55" spans="1:10" s="32" customFormat="1" x14ac:dyDescent="0.25">
      <c r="A55" s="95" t="s">
        <v>55</v>
      </c>
      <c r="B55" s="32">
        <v>140933</v>
      </c>
      <c r="C55" s="32">
        <v>2</v>
      </c>
      <c r="D55" s="32">
        <v>2</v>
      </c>
      <c r="E55" s="32">
        <v>6.7</v>
      </c>
      <c r="F55" s="32">
        <v>80</v>
      </c>
      <c r="G55" s="32" t="s">
        <v>172</v>
      </c>
    </row>
    <row r="56" spans="1:10" s="32" customFormat="1" x14ac:dyDescent="0.25">
      <c r="A56" s="95" t="s">
        <v>55</v>
      </c>
      <c r="B56" s="32">
        <v>140933</v>
      </c>
      <c r="C56" s="32">
        <v>2</v>
      </c>
      <c r="D56" s="32">
        <v>3</v>
      </c>
      <c r="E56" s="32">
        <v>9.1</v>
      </c>
      <c r="F56" s="32">
        <v>148</v>
      </c>
      <c r="G56" s="32" t="s">
        <v>172</v>
      </c>
    </row>
    <row r="57" spans="1:10" s="97" customFormat="1" x14ac:dyDescent="0.25">
      <c r="A57" s="96" t="s">
        <v>55</v>
      </c>
      <c r="B57" s="97">
        <v>140933</v>
      </c>
      <c r="C57" s="97">
        <v>2</v>
      </c>
      <c r="D57" s="97">
        <v>4</v>
      </c>
      <c r="E57" s="97">
        <v>18.399999999999999</v>
      </c>
      <c r="F57" s="97">
        <v>120</v>
      </c>
      <c r="G57" s="97" t="s">
        <v>172</v>
      </c>
      <c r="H57" s="88">
        <f t="shared" ref="H57" si="27">SUM(E54:E57)/4</f>
        <v>11.9</v>
      </c>
      <c r="I57" s="88">
        <f t="shared" ref="I57" si="28">1/(H57^2)</f>
        <v>7.0616481886872388E-3</v>
      </c>
      <c r="J57" s="88">
        <f t="shared" ref="J57" si="29">I57*10000</f>
        <v>70.616481886872393</v>
      </c>
    </row>
    <row r="58" spans="1:10" x14ac:dyDescent="0.25">
      <c r="A58" t="s">
        <v>55</v>
      </c>
      <c r="B58">
        <v>140933</v>
      </c>
      <c r="C58">
        <v>3</v>
      </c>
      <c r="D58">
        <v>1</v>
      </c>
      <c r="E58">
        <v>16.7</v>
      </c>
      <c r="F58">
        <v>127</v>
      </c>
      <c r="G58" t="s">
        <v>172</v>
      </c>
      <c r="H58" s="94"/>
      <c r="I58" s="94"/>
      <c r="J58" s="94"/>
    </row>
    <row r="59" spans="1:10" x14ac:dyDescent="0.25">
      <c r="A59" t="s">
        <v>55</v>
      </c>
      <c r="B59">
        <v>140933</v>
      </c>
      <c r="C59">
        <v>3</v>
      </c>
      <c r="D59">
        <v>2</v>
      </c>
      <c r="E59">
        <v>6.4</v>
      </c>
      <c r="F59">
        <v>187</v>
      </c>
      <c r="G59" t="s">
        <v>172</v>
      </c>
      <c r="H59" s="32"/>
      <c r="I59" s="32"/>
      <c r="J59" s="32"/>
    </row>
    <row r="60" spans="1:10" x14ac:dyDescent="0.25">
      <c r="A60" t="s">
        <v>55</v>
      </c>
      <c r="B60">
        <v>140933</v>
      </c>
      <c r="C60">
        <v>3</v>
      </c>
      <c r="D60">
        <v>3</v>
      </c>
      <c r="E60">
        <v>10.6</v>
      </c>
      <c r="F60">
        <v>101</v>
      </c>
      <c r="G60" t="s">
        <v>172</v>
      </c>
      <c r="H60" s="32"/>
      <c r="I60" s="32"/>
      <c r="J60" s="32"/>
    </row>
    <row r="61" spans="1:10" x14ac:dyDescent="0.25">
      <c r="A61" t="s">
        <v>55</v>
      </c>
      <c r="B61">
        <v>140933</v>
      </c>
      <c r="C61">
        <v>3</v>
      </c>
      <c r="D61">
        <v>4</v>
      </c>
      <c r="E61">
        <v>11.2</v>
      </c>
      <c r="F61">
        <v>109</v>
      </c>
      <c r="G61" t="s">
        <v>172</v>
      </c>
      <c r="H61" s="98">
        <f t="shared" ref="H61" si="30">SUM(E58:E61)/4</f>
        <v>11.225000000000001</v>
      </c>
      <c r="I61" s="98">
        <f t="shared" ref="I61" si="31">1/(H61^2)</f>
        <v>7.9364685691043178E-3</v>
      </c>
      <c r="J61" s="98">
        <f t="shared" ref="J61" si="32">I61*10000</f>
        <v>79.364685691043178</v>
      </c>
    </row>
    <row r="62" spans="1:10" s="94" customFormat="1" x14ac:dyDescent="0.25">
      <c r="A62" s="93" t="s">
        <v>120</v>
      </c>
      <c r="B62" s="94">
        <v>410162</v>
      </c>
      <c r="C62" s="94">
        <v>1</v>
      </c>
      <c r="D62" s="94">
        <v>1</v>
      </c>
      <c r="E62" s="94">
        <v>4.9000000000000004</v>
      </c>
      <c r="F62" s="94" t="s">
        <v>240</v>
      </c>
      <c r="G62" s="94" t="s">
        <v>172</v>
      </c>
    </row>
    <row r="63" spans="1:10" s="32" customFormat="1" x14ac:dyDescent="0.25">
      <c r="A63" s="95" t="s">
        <v>120</v>
      </c>
      <c r="B63" s="32">
        <v>410162</v>
      </c>
      <c r="C63" s="32">
        <v>1</v>
      </c>
      <c r="D63" s="32">
        <v>2</v>
      </c>
      <c r="E63" s="32">
        <v>4.5</v>
      </c>
      <c r="F63" s="32">
        <v>57</v>
      </c>
      <c r="G63" s="32" t="s">
        <v>172</v>
      </c>
    </row>
    <row r="64" spans="1:10" s="32" customFormat="1" x14ac:dyDescent="0.25">
      <c r="A64" s="95" t="s">
        <v>120</v>
      </c>
      <c r="B64" s="32">
        <v>410162</v>
      </c>
      <c r="C64" s="32">
        <v>1</v>
      </c>
      <c r="D64" s="32">
        <v>3</v>
      </c>
      <c r="E64" s="32">
        <v>3.9</v>
      </c>
      <c r="F64" s="32">
        <v>77</v>
      </c>
      <c r="G64" s="32" t="s">
        <v>172</v>
      </c>
    </row>
    <row r="65" spans="1:10" s="97" customFormat="1" x14ac:dyDescent="0.25">
      <c r="A65" s="96" t="s">
        <v>120</v>
      </c>
      <c r="B65" s="97">
        <v>410162</v>
      </c>
      <c r="C65" s="97">
        <v>1</v>
      </c>
      <c r="D65" s="97">
        <v>4</v>
      </c>
      <c r="E65" s="97">
        <v>11.9</v>
      </c>
      <c r="F65" s="97">
        <v>50</v>
      </c>
      <c r="G65" s="97" t="s">
        <v>172</v>
      </c>
      <c r="H65" s="98">
        <f t="shared" ref="H65" si="33">SUM(E62:E65)/4</f>
        <v>6.3000000000000007</v>
      </c>
      <c r="I65" s="88">
        <f t="shared" ref="I65" si="34">1/(H65^2)</f>
        <v>2.5195263290501379E-2</v>
      </c>
      <c r="J65" s="88">
        <f t="shared" ref="J65" si="35">I65*10000</f>
        <v>251.95263290501379</v>
      </c>
    </row>
    <row r="66" spans="1:10" x14ac:dyDescent="0.25">
      <c r="A66" t="s">
        <v>120</v>
      </c>
      <c r="B66">
        <v>410162</v>
      </c>
      <c r="C66">
        <v>2</v>
      </c>
      <c r="D66">
        <v>1</v>
      </c>
      <c r="E66">
        <v>4.4000000000000004</v>
      </c>
      <c r="F66">
        <v>35</v>
      </c>
      <c r="G66" t="s">
        <v>172</v>
      </c>
      <c r="H66" s="94"/>
      <c r="I66" s="94"/>
      <c r="J66" s="94"/>
    </row>
    <row r="67" spans="1:10" x14ac:dyDescent="0.25">
      <c r="A67" t="s">
        <v>120</v>
      </c>
      <c r="B67">
        <v>410162</v>
      </c>
      <c r="C67">
        <v>2</v>
      </c>
      <c r="D67">
        <v>2</v>
      </c>
      <c r="E67">
        <v>2.6</v>
      </c>
      <c r="F67">
        <v>54</v>
      </c>
      <c r="G67" t="s">
        <v>172</v>
      </c>
      <c r="H67" s="32"/>
      <c r="I67" s="32"/>
      <c r="J67" s="32"/>
    </row>
    <row r="68" spans="1:10" x14ac:dyDescent="0.25">
      <c r="A68" t="s">
        <v>120</v>
      </c>
      <c r="B68">
        <v>410162</v>
      </c>
      <c r="C68">
        <v>2</v>
      </c>
      <c r="D68">
        <v>3</v>
      </c>
      <c r="E68">
        <v>1.5</v>
      </c>
      <c r="F68">
        <v>51</v>
      </c>
      <c r="G68" t="s">
        <v>172</v>
      </c>
      <c r="H68" s="32"/>
      <c r="I68" s="32"/>
      <c r="J68" s="32"/>
    </row>
    <row r="69" spans="1:10" x14ac:dyDescent="0.25">
      <c r="A69" t="s">
        <v>120</v>
      </c>
      <c r="B69">
        <v>410162</v>
      </c>
      <c r="C69">
        <v>2</v>
      </c>
      <c r="D69">
        <v>4</v>
      </c>
      <c r="E69">
        <v>4.3</v>
      </c>
      <c r="F69">
        <v>68</v>
      </c>
      <c r="G69" t="s">
        <v>172</v>
      </c>
      <c r="H69" s="98">
        <f t="shared" ref="H69" si="36">SUM(E66:E69)/4</f>
        <v>3.2</v>
      </c>
      <c r="I69" s="98">
        <f t="shared" ref="I69" si="37">1/(H69^2)</f>
        <v>9.7656249999999986E-2</v>
      </c>
      <c r="J69" s="98">
        <f t="shared" ref="J69" si="38">I69*10000</f>
        <v>976.56249999999989</v>
      </c>
    </row>
    <row r="70" spans="1:10" s="94" customFormat="1" x14ac:dyDescent="0.25">
      <c r="A70" s="93" t="s">
        <v>120</v>
      </c>
      <c r="B70" s="94">
        <v>410162</v>
      </c>
      <c r="C70" s="94">
        <v>3</v>
      </c>
      <c r="D70" s="94">
        <v>1</v>
      </c>
      <c r="E70" s="94">
        <v>4.0999999999999996</v>
      </c>
      <c r="F70" s="94">
        <v>29</v>
      </c>
      <c r="G70" s="94" t="s">
        <v>172</v>
      </c>
    </row>
    <row r="71" spans="1:10" s="32" customFormat="1" x14ac:dyDescent="0.25">
      <c r="A71" s="95" t="s">
        <v>120</v>
      </c>
      <c r="B71" s="32">
        <v>410162</v>
      </c>
      <c r="C71" s="32">
        <v>3</v>
      </c>
      <c r="D71" s="32">
        <v>2</v>
      </c>
      <c r="E71" s="32">
        <v>3</v>
      </c>
      <c r="F71" s="32">
        <v>46</v>
      </c>
      <c r="G71" s="32" t="s">
        <v>172</v>
      </c>
    </row>
    <row r="72" spans="1:10" s="32" customFormat="1" x14ac:dyDescent="0.25">
      <c r="A72" s="95" t="s">
        <v>120</v>
      </c>
      <c r="B72" s="32">
        <v>410162</v>
      </c>
      <c r="C72" s="32">
        <v>3</v>
      </c>
      <c r="D72" s="32">
        <v>3</v>
      </c>
      <c r="E72" s="32">
        <v>1.7</v>
      </c>
      <c r="F72" s="32">
        <v>51</v>
      </c>
      <c r="G72" s="32" t="s">
        <v>172</v>
      </c>
    </row>
    <row r="73" spans="1:10" s="97" customFormat="1" x14ac:dyDescent="0.25">
      <c r="A73" s="96" t="s">
        <v>120</v>
      </c>
      <c r="B73" s="97">
        <v>410162</v>
      </c>
      <c r="C73" s="97">
        <v>3</v>
      </c>
      <c r="D73" s="97">
        <v>4</v>
      </c>
      <c r="E73" s="97">
        <v>4.5</v>
      </c>
      <c r="F73" s="97" t="s">
        <v>241</v>
      </c>
      <c r="G73" s="97" t="s">
        <v>172</v>
      </c>
      <c r="H73" s="88">
        <f t="shared" ref="H73" si="39">SUM(E70:E73)/4</f>
        <v>3.3249999999999997</v>
      </c>
      <c r="I73" s="88">
        <f t="shared" ref="I73" si="40">1/(H73^2)</f>
        <v>9.0451693142631032E-2</v>
      </c>
      <c r="J73" s="88">
        <f t="shared" ref="J73" si="41">I73*10000</f>
        <v>904.51693142631029</v>
      </c>
    </row>
    <row r="74" spans="1:10" x14ac:dyDescent="0.25">
      <c r="A74" t="s">
        <v>120</v>
      </c>
      <c r="B74">
        <v>410273</v>
      </c>
      <c r="C74">
        <v>1</v>
      </c>
      <c r="D74">
        <v>1</v>
      </c>
      <c r="E74">
        <v>6.9</v>
      </c>
      <c r="F74">
        <v>145</v>
      </c>
      <c r="G74" t="s">
        <v>177</v>
      </c>
      <c r="H74" s="94"/>
      <c r="I74" s="94"/>
      <c r="J74" s="94"/>
    </row>
    <row r="75" spans="1:10" x14ac:dyDescent="0.25">
      <c r="A75" t="s">
        <v>120</v>
      </c>
      <c r="B75">
        <v>410273</v>
      </c>
      <c r="C75">
        <v>1</v>
      </c>
      <c r="D75">
        <v>2</v>
      </c>
      <c r="E75">
        <v>6.4</v>
      </c>
      <c r="F75">
        <v>136</v>
      </c>
      <c r="G75" t="s">
        <v>172</v>
      </c>
      <c r="H75" s="32"/>
      <c r="I75" s="32"/>
      <c r="J75" s="32"/>
    </row>
    <row r="76" spans="1:10" x14ac:dyDescent="0.25">
      <c r="A76" t="s">
        <v>120</v>
      </c>
      <c r="B76">
        <v>410273</v>
      </c>
      <c r="C76">
        <v>1</v>
      </c>
      <c r="D76">
        <v>3</v>
      </c>
      <c r="E76">
        <v>10.4</v>
      </c>
      <c r="F76">
        <v>76</v>
      </c>
      <c r="G76" t="s">
        <v>172</v>
      </c>
      <c r="H76" s="32"/>
      <c r="I76" s="32"/>
      <c r="J76" s="32"/>
    </row>
    <row r="77" spans="1:10" x14ac:dyDescent="0.25">
      <c r="A77" t="s">
        <v>120</v>
      </c>
      <c r="B77">
        <v>410273</v>
      </c>
      <c r="C77">
        <v>1</v>
      </c>
      <c r="D77">
        <v>4</v>
      </c>
      <c r="E77">
        <v>8</v>
      </c>
      <c r="F77">
        <v>84</v>
      </c>
      <c r="G77" t="s">
        <v>172</v>
      </c>
      <c r="H77" s="98">
        <f t="shared" ref="H77" si="42">SUM(E74:E77)/4</f>
        <v>7.9250000000000007</v>
      </c>
      <c r="I77" s="98">
        <f t="shared" ref="I77" si="43">1/(H77^2)</f>
        <v>1.592214073182139E-2</v>
      </c>
      <c r="J77" s="98">
        <f t="shared" ref="J77" si="44">I77*10000</f>
        <v>159.22140731821389</v>
      </c>
    </row>
    <row r="78" spans="1:10" s="94" customFormat="1" x14ac:dyDescent="0.25">
      <c r="A78" s="93" t="s">
        <v>120</v>
      </c>
      <c r="B78" s="94">
        <v>410273</v>
      </c>
      <c r="C78" s="94">
        <v>2</v>
      </c>
      <c r="D78" s="94">
        <v>1</v>
      </c>
      <c r="E78" s="94">
        <v>10.3</v>
      </c>
      <c r="F78" s="94">
        <v>125</v>
      </c>
      <c r="G78" s="94" t="s">
        <v>172</v>
      </c>
    </row>
    <row r="79" spans="1:10" s="32" customFormat="1" x14ac:dyDescent="0.25">
      <c r="A79" s="95" t="s">
        <v>120</v>
      </c>
      <c r="B79" s="32">
        <v>410273</v>
      </c>
      <c r="C79" s="32">
        <v>2</v>
      </c>
      <c r="D79" s="32">
        <v>2</v>
      </c>
      <c r="E79" s="32">
        <v>6.5</v>
      </c>
      <c r="F79" s="32">
        <v>187</v>
      </c>
      <c r="G79" s="32" t="s">
        <v>180</v>
      </c>
    </row>
    <row r="80" spans="1:10" s="32" customFormat="1" x14ac:dyDescent="0.25">
      <c r="A80" s="95" t="s">
        <v>120</v>
      </c>
      <c r="B80" s="32">
        <v>410273</v>
      </c>
      <c r="C80" s="32">
        <v>2</v>
      </c>
      <c r="D80" s="32">
        <v>3</v>
      </c>
      <c r="E80" s="32">
        <v>8.9</v>
      </c>
      <c r="F80" s="32">
        <v>120</v>
      </c>
      <c r="G80" s="32" t="s">
        <v>172</v>
      </c>
    </row>
    <row r="81" spans="1:10" s="97" customFormat="1" x14ac:dyDescent="0.25">
      <c r="A81" s="96" t="s">
        <v>120</v>
      </c>
      <c r="B81" s="97">
        <v>410273</v>
      </c>
      <c r="C81" s="97">
        <v>2</v>
      </c>
      <c r="D81" s="97">
        <v>4</v>
      </c>
      <c r="E81" s="97">
        <v>9.9</v>
      </c>
      <c r="F81" s="97">
        <v>105</v>
      </c>
      <c r="G81" s="97" t="s">
        <v>172</v>
      </c>
      <c r="H81" s="98">
        <f t="shared" ref="H81" si="45">SUM(E78:E81)/4</f>
        <v>8.9</v>
      </c>
      <c r="I81" s="88">
        <f t="shared" ref="I81" si="46">1/(H81^2)</f>
        <v>1.2624668602449185E-2</v>
      </c>
      <c r="J81" s="88">
        <f t="shared" ref="J81" si="47">I81*10000</f>
        <v>126.24668602449185</v>
      </c>
    </row>
    <row r="82" spans="1:10" x14ac:dyDescent="0.25">
      <c r="A82" t="s">
        <v>120</v>
      </c>
      <c r="B82">
        <v>410273</v>
      </c>
      <c r="C82">
        <v>3</v>
      </c>
      <c r="D82">
        <v>1</v>
      </c>
      <c r="E82">
        <v>8.6999999999999993</v>
      </c>
      <c r="F82">
        <v>82</v>
      </c>
      <c r="G82" t="s">
        <v>172</v>
      </c>
      <c r="H82" s="94"/>
      <c r="I82" s="94"/>
      <c r="J82" s="94"/>
    </row>
    <row r="83" spans="1:10" x14ac:dyDescent="0.25">
      <c r="A83" t="s">
        <v>120</v>
      </c>
      <c r="B83">
        <v>410273</v>
      </c>
      <c r="C83">
        <v>3</v>
      </c>
      <c r="D83">
        <v>2</v>
      </c>
      <c r="E83">
        <v>2.4</v>
      </c>
      <c r="F83">
        <v>120</v>
      </c>
      <c r="G83" t="s">
        <v>172</v>
      </c>
      <c r="H83" s="32"/>
      <c r="I83" s="32"/>
      <c r="J83" s="32"/>
    </row>
    <row r="84" spans="1:10" x14ac:dyDescent="0.25">
      <c r="A84" t="s">
        <v>120</v>
      </c>
      <c r="B84">
        <v>410273</v>
      </c>
      <c r="C84">
        <v>3</v>
      </c>
      <c r="D84">
        <v>3</v>
      </c>
      <c r="E84">
        <v>8</v>
      </c>
      <c r="F84">
        <v>135</v>
      </c>
      <c r="G84" t="s">
        <v>172</v>
      </c>
      <c r="H84" s="32"/>
      <c r="I84" s="32"/>
      <c r="J84" s="32"/>
    </row>
    <row r="85" spans="1:10" x14ac:dyDescent="0.25">
      <c r="A85" t="s">
        <v>120</v>
      </c>
      <c r="B85">
        <v>410273</v>
      </c>
      <c r="C85">
        <v>3</v>
      </c>
      <c r="D85">
        <v>4</v>
      </c>
      <c r="E85">
        <v>7.3</v>
      </c>
      <c r="F85">
        <v>110</v>
      </c>
      <c r="G85" t="s">
        <v>172</v>
      </c>
      <c r="H85" s="98">
        <f t="shared" ref="H85" si="48">SUM(E82:E85)/4</f>
        <v>6.6000000000000005</v>
      </c>
      <c r="I85" s="98">
        <f t="shared" ref="I85" si="49">1/(H85^2)</f>
        <v>2.2956841138659315E-2</v>
      </c>
      <c r="J85" s="98">
        <f t="shared" ref="J85" si="50">I85*10000</f>
        <v>229.56841138659314</v>
      </c>
    </row>
    <row r="86" spans="1:10" s="94" customFormat="1" x14ac:dyDescent="0.25">
      <c r="A86" s="93" t="s">
        <v>120</v>
      </c>
      <c r="B86" s="94">
        <v>410283</v>
      </c>
      <c r="C86" s="94">
        <v>1</v>
      </c>
      <c r="D86" s="94">
        <v>1</v>
      </c>
      <c r="E86" s="94">
        <v>6.6</v>
      </c>
      <c r="F86" s="94">
        <v>65</v>
      </c>
      <c r="G86" s="94" t="s">
        <v>172</v>
      </c>
    </row>
    <row r="87" spans="1:10" s="32" customFormat="1" x14ac:dyDescent="0.25">
      <c r="A87" s="95" t="s">
        <v>120</v>
      </c>
      <c r="B87" s="32">
        <v>410283</v>
      </c>
      <c r="C87" s="32">
        <v>1</v>
      </c>
      <c r="D87" s="32">
        <v>2</v>
      </c>
      <c r="E87" s="32">
        <v>3</v>
      </c>
      <c r="F87" s="32">
        <v>80</v>
      </c>
      <c r="G87" s="32" t="s">
        <v>172</v>
      </c>
    </row>
    <row r="88" spans="1:10" s="32" customFormat="1" x14ac:dyDescent="0.25">
      <c r="A88" s="95" t="s">
        <v>120</v>
      </c>
      <c r="B88" s="32">
        <v>410283</v>
      </c>
      <c r="C88" s="32">
        <v>1</v>
      </c>
      <c r="D88" s="32">
        <v>3</v>
      </c>
      <c r="E88" s="32">
        <v>5.3</v>
      </c>
      <c r="F88" s="32" t="s">
        <v>242</v>
      </c>
      <c r="G88" s="32" t="s">
        <v>172</v>
      </c>
    </row>
    <row r="89" spans="1:10" s="97" customFormat="1" x14ac:dyDescent="0.25">
      <c r="A89" s="96" t="s">
        <v>120</v>
      </c>
      <c r="B89" s="97">
        <v>410283</v>
      </c>
      <c r="C89" s="97">
        <v>1</v>
      </c>
      <c r="D89" s="97">
        <v>4</v>
      </c>
      <c r="E89" s="97">
        <v>6.4</v>
      </c>
      <c r="F89" s="97" t="s">
        <v>243</v>
      </c>
      <c r="G89" s="97" t="s">
        <v>172</v>
      </c>
      <c r="H89" s="88">
        <f t="shared" ref="H89" si="51">SUM(E86:E89)/4</f>
        <v>5.3249999999999993</v>
      </c>
      <c r="I89" s="88">
        <f t="shared" ref="I89" si="52">1/(H89^2)</f>
        <v>3.5266371310806947E-2</v>
      </c>
      <c r="J89" s="88">
        <f t="shared" ref="J89" si="53">I89*10000</f>
        <v>352.66371310806949</v>
      </c>
    </row>
    <row r="90" spans="1:10" x14ac:dyDescent="0.25">
      <c r="A90" t="s">
        <v>120</v>
      </c>
      <c r="B90">
        <v>410283</v>
      </c>
      <c r="C90">
        <v>2</v>
      </c>
      <c r="D90">
        <v>1</v>
      </c>
      <c r="E90">
        <v>7</v>
      </c>
      <c r="F90">
        <v>136</v>
      </c>
      <c r="G90" t="s">
        <v>172</v>
      </c>
      <c r="H90" s="94"/>
      <c r="I90" s="94"/>
      <c r="J90" s="94"/>
    </row>
    <row r="91" spans="1:10" x14ac:dyDescent="0.25">
      <c r="A91" t="s">
        <v>120</v>
      </c>
      <c r="B91">
        <v>410283</v>
      </c>
      <c r="C91">
        <v>2</v>
      </c>
      <c r="D91">
        <v>2</v>
      </c>
      <c r="E91">
        <v>5.9</v>
      </c>
      <c r="F91">
        <v>124</v>
      </c>
      <c r="G91" t="s">
        <v>172</v>
      </c>
      <c r="H91" s="32"/>
      <c r="I91" s="32"/>
      <c r="J91" s="32"/>
    </row>
    <row r="92" spans="1:10" x14ac:dyDescent="0.25">
      <c r="A92" t="s">
        <v>120</v>
      </c>
      <c r="B92">
        <v>410283</v>
      </c>
      <c r="C92">
        <v>2</v>
      </c>
      <c r="D92">
        <v>3</v>
      </c>
      <c r="E92">
        <v>17.399999999999999</v>
      </c>
      <c r="F92">
        <v>62</v>
      </c>
      <c r="G92" t="s">
        <v>172</v>
      </c>
      <c r="H92" s="32"/>
      <c r="I92" s="32"/>
      <c r="J92" s="32"/>
    </row>
    <row r="93" spans="1:10" x14ac:dyDescent="0.25">
      <c r="A93" t="s">
        <v>120</v>
      </c>
      <c r="B93">
        <v>410283</v>
      </c>
      <c r="C93">
        <v>2</v>
      </c>
      <c r="D93">
        <v>4</v>
      </c>
      <c r="E93">
        <v>8</v>
      </c>
      <c r="F93">
        <v>70</v>
      </c>
      <c r="G93" t="s">
        <v>172</v>
      </c>
      <c r="H93" s="98">
        <f t="shared" ref="H93" si="54">SUM(E90:E93)/4</f>
        <v>9.5749999999999993</v>
      </c>
      <c r="I93" s="98">
        <f t="shared" ref="I93" si="55">1/(H93^2)</f>
        <v>1.0907430004976517E-2</v>
      </c>
      <c r="J93" s="98">
        <f t="shared" ref="J93" si="56">I93*10000</f>
        <v>109.07430004976517</v>
      </c>
    </row>
    <row r="94" spans="1:10" s="94" customFormat="1" x14ac:dyDescent="0.25">
      <c r="A94" s="93" t="s">
        <v>120</v>
      </c>
      <c r="B94" s="94">
        <v>410283</v>
      </c>
      <c r="C94" s="94">
        <v>3</v>
      </c>
      <c r="D94" s="94">
        <v>1</v>
      </c>
      <c r="E94" s="94">
        <v>12.6</v>
      </c>
      <c r="F94" s="94">
        <v>210</v>
      </c>
      <c r="G94" s="94" t="s">
        <v>172</v>
      </c>
    </row>
    <row r="95" spans="1:10" s="32" customFormat="1" x14ac:dyDescent="0.25">
      <c r="A95" s="95" t="s">
        <v>120</v>
      </c>
      <c r="B95" s="32">
        <v>410283</v>
      </c>
      <c r="C95" s="32">
        <v>3</v>
      </c>
      <c r="D95" s="32">
        <v>2</v>
      </c>
      <c r="E95" s="32">
        <v>5.75</v>
      </c>
      <c r="F95" s="32">
        <v>44</v>
      </c>
      <c r="G95" s="32" t="s">
        <v>172</v>
      </c>
    </row>
    <row r="96" spans="1:10" s="32" customFormat="1" x14ac:dyDescent="0.25">
      <c r="A96" s="95" t="s">
        <v>120</v>
      </c>
      <c r="B96" s="32">
        <v>410283</v>
      </c>
      <c r="C96" s="32">
        <v>3</v>
      </c>
      <c r="D96" s="32">
        <v>3</v>
      </c>
      <c r="E96" s="32">
        <v>6.8</v>
      </c>
      <c r="F96" s="32">
        <v>42</v>
      </c>
      <c r="G96" s="32" t="s">
        <v>172</v>
      </c>
    </row>
    <row r="97" spans="1:10" s="97" customFormat="1" x14ac:dyDescent="0.25">
      <c r="A97" s="96" t="s">
        <v>120</v>
      </c>
      <c r="B97" s="97">
        <v>410283</v>
      </c>
      <c r="C97" s="97">
        <v>3</v>
      </c>
      <c r="D97" s="97">
        <v>4</v>
      </c>
      <c r="E97" s="97">
        <v>5.9</v>
      </c>
      <c r="F97" s="97">
        <v>66</v>
      </c>
      <c r="G97" s="97" t="s">
        <v>172</v>
      </c>
      <c r="H97" s="98">
        <f t="shared" ref="H97" si="57">SUM(E94:E97)/4</f>
        <v>7.7625000000000011</v>
      </c>
      <c r="I97" s="88">
        <f t="shared" ref="I97" si="58">1/(H97^2)</f>
        <v>1.6595745784291602E-2</v>
      </c>
      <c r="J97" s="88">
        <f t="shared" ref="J97" si="59">I97*10000</f>
        <v>165.95745784291603</v>
      </c>
    </row>
    <row r="98" spans="1:10" s="94" customFormat="1" x14ac:dyDescent="0.25">
      <c r="A98" s="93" t="s">
        <v>120</v>
      </c>
      <c r="B98" s="94">
        <v>410296</v>
      </c>
      <c r="C98" s="94">
        <v>1</v>
      </c>
      <c r="D98" s="94">
        <v>1</v>
      </c>
      <c r="E98" s="94">
        <v>10.1</v>
      </c>
      <c r="F98" s="94">
        <v>230</v>
      </c>
      <c r="G98" s="94" t="s">
        <v>172</v>
      </c>
    </row>
    <row r="99" spans="1:10" s="32" customFormat="1" x14ac:dyDescent="0.25">
      <c r="A99" s="95" t="s">
        <v>120</v>
      </c>
      <c r="B99" s="32">
        <v>410296</v>
      </c>
      <c r="C99" s="32">
        <v>1</v>
      </c>
      <c r="D99" s="32">
        <v>2</v>
      </c>
      <c r="E99" s="32">
        <v>4.7</v>
      </c>
      <c r="F99" s="32">
        <v>21</v>
      </c>
      <c r="G99" s="32" t="s">
        <v>172</v>
      </c>
    </row>
    <row r="100" spans="1:10" s="32" customFormat="1" x14ac:dyDescent="0.25">
      <c r="A100" s="95" t="s">
        <v>120</v>
      </c>
      <c r="B100" s="32">
        <v>410296</v>
      </c>
      <c r="C100" s="32">
        <v>1</v>
      </c>
      <c r="D100" s="32">
        <v>3</v>
      </c>
      <c r="E100" s="32">
        <v>9.8000000000000007</v>
      </c>
      <c r="F100" s="32">
        <v>106</v>
      </c>
      <c r="G100" s="32" t="s">
        <v>172</v>
      </c>
    </row>
    <row r="101" spans="1:10" s="97" customFormat="1" x14ac:dyDescent="0.25">
      <c r="A101" s="96" t="s">
        <v>120</v>
      </c>
      <c r="B101" s="97">
        <v>410296</v>
      </c>
      <c r="C101" s="97">
        <v>1</v>
      </c>
      <c r="D101" s="97">
        <v>4</v>
      </c>
      <c r="E101" s="97">
        <v>15.7</v>
      </c>
      <c r="F101" s="97">
        <v>393</v>
      </c>
      <c r="G101" s="97" t="s">
        <v>172</v>
      </c>
      <c r="H101" s="98">
        <f t="shared" ref="H101" si="60">SUM(E98:E101)/4</f>
        <v>10.074999999999999</v>
      </c>
      <c r="I101" s="98">
        <f t="shared" ref="I101" si="61">1/(H101^2)</f>
        <v>9.8516707817916521E-3</v>
      </c>
      <c r="J101" s="98">
        <f t="shared" ref="J101" si="62">I101*10000</f>
        <v>98.516707817916526</v>
      </c>
    </row>
    <row r="102" spans="1:10" x14ac:dyDescent="0.25">
      <c r="A102" t="s">
        <v>120</v>
      </c>
      <c r="B102">
        <v>410296</v>
      </c>
      <c r="C102">
        <v>2</v>
      </c>
      <c r="D102">
        <v>1</v>
      </c>
      <c r="E102">
        <v>11.3</v>
      </c>
      <c r="F102">
        <v>110</v>
      </c>
      <c r="G102" t="s">
        <v>172</v>
      </c>
      <c r="H102" s="94"/>
      <c r="I102" s="94"/>
      <c r="J102" s="94"/>
    </row>
    <row r="103" spans="1:10" x14ac:dyDescent="0.25">
      <c r="A103" t="s">
        <v>120</v>
      </c>
      <c r="B103">
        <v>410296</v>
      </c>
      <c r="C103">
        <v>2</v>
      </c>
      <c r="D103">
        <v>2</v>
      </c>
      <c r="E103">
        <v>9.5</v>
      </c>
      <c r="F103" t="s">
        <v>244</v>
      </c>
      <c r="G103" t="s">
        <v>172</v>
      </c>
      <c r="H103" s="32"/>
      <c r="I103" s="32"/>
      <c r="J103" s="32"/>
    </row>
    <row r="104" spans="1:10" x14ac:dyDescent="0.25">
      <c r="A104" t="s">
        <v>120</v>
      </c>
      <c r="B104">
        <v>410296</v>
      </c>
      <c r="C104">
        <v>2</v>
      </c>
      <c r="D104">
        <v>3</v>
      </c>
      <c r="E104">
        <v>5.7</v>
      </c>
      <c r="F104">
        <v>97</v>
      </c>
      <c r="G104" t="s">
        <v>172</v>
      </c>
      <c r="H104" s="32"/>
      <c r="I104" s="32"/>
      <c r="J104" s="32"/>
    </row>
    <row r="105" spans="1:10" x14ac:dyDescent="0.25">
      <c r="A105" t="s">
        <v>120</v>
      </c>
      <c r="B105">
        <v>410296</v>
      </c>
      <c r="C105">
        <v>2</v>
      </c>
      <c r="D105">
        <v>4</v>
      </c>
      <c r="E105">
        <v>8.9</v>
      </c>
      <c r="F105">
        <v>215</v>
      </c>
      <c r="G105" t="s">
        <v>172</v>
      </c>
      <c r="H105" s="88">
        <f t="shared" ref="H105" si="63">SUM(E102:E105)/4</f>
        <v>8.85</v>
      </c>
      <c r="I105" s="88">
        <f t="shared" ref="I105" si="64">1/(H105^2)</f>
        <v>1.2767723195761117E-2</v>
      </c>
      <c r="J105" s="88">
        <f t="shared" ref="J105" si="65">I105*10000</f>
        <v>127.67723195761117</v>
      </c>
    </row>
    <row r="106" spans="1:10" s="94" customFormat="1" x14ac:dyDescent="0.25">
      <c r="A106" s="93" t="s">
        <v>120</v>
      </c>
      <c r="B106" s="94">
        <v>410296</v>
      </c>
      <c r="C106" s="94">
        <v>3</v>
      </c>
      <c r="D106" s="94">
        <v>1</v>
      </c>
      <c r="E106" s="94">
        <v>6.9</v>
      </c>
      <c r="F106" s="94" t="s">
        <v>245</v>
      </c>
      <c r="G106" s="94" t="s">
        <v>172</v>
      </c>
    </row>
    <row r="107" spans="1:10" s="32" customFormat="1" x14ac:dyDescent="0.25">
      <c r="A107" s="95" t="s">
        <v>120</v>
      </c>
      <c r="B107" s="32">
        <v>410296</v>
      </c>
      <c r="C107" s="32">
        <v>3</v>
      </c>
      <c r="D107" s="32">
        <v>2</v>
      </c>
      <c r="E107" s="32">
        <v>8.4</v>
      </c>
      <c r="F107" s="32">
        <v>132</v>
      </c>
      <c r="G107" s="32" t="s">
        <v>172</v>
      </c>
    </row>
    <row r="108" spans="1:10" s="32" customFormat="1" x14ac:dyDescent="0.25">
      <c r="A108" s="95" t="s">
        <v>120</v>
      </c>
      <c r="B108" s="32">
        <v>410296</v>
      </c>
      <c r="C108" s="32">
        <v>3</v>
      </c>
      <c r="D108" s="32">
        <v>3</v>
      </c>
      <c r="E108" s="32">
        <v>6.5</v>
      </c>
      <c r="F108" s="32">
        <v>23</v>
      </c>
      <c r="G108" s="32" t="s">
        <v>172</v>
      </c>
    </row>
    <row r="109" spans="1:10" s="97" customFormat="1" x14ac:dyDescent="0.25">
      <c r="A109" s="96" t="s">
        <v>120</v>
      </c>
      <c r="B109" s="97">
        <v>410296</v>
      </c>
      <c r="C109" s="97">
        <v>3</v>
      </c>
      <c r="D109" s="97">
        <v>4</v>
      </c>
      <c r="E109" s="97">
        <v>11.4</v>
      </c>
      <c r="F109" s="97">
        <v>202</v>
      </c>
      <c r="G109" s="97" t="s">
        <v>172</v>
      </c>
      <c r="H109" s="98">
        <f t="shared" ref="H109" si="66">SUM(E106:E109)/4</f>
        <v>8.3000000000000007</v>
      </c>
      <c r="I109" s="98">
        <f t="shared" ref="I109" si="67">1/(H109^2)</f>
        <v>1.4515894904920884E-2</v>
      </c>
      <c r="J109" s="98">
        <f t="shared" ref="J109" si="68">I109*10000</f>
        <v>145.15894904920884</v>
      </c>
    </row>
    <row r="110" spans="1:10" x14ac:dyDescent="0.25">
      <c r="A110" t="s">
        <v>120</v>
      </c>
      <c r="B110">
        <v>410143</v>
      </c>
      <c r="C110">
        <v>1</v>
      </c>
      <c r="D110">
        <v>1</v>
      </c>
      <c r="E110">
        <v>13.3</v>
      </c>
      <c r="F110">
        <v>144</v>
      </c>
      <c r="G110" t="s">
        <v>172</v>
      </c>
      <c r="H110" s="94"/>
      <c r="I110" s="94"/>
      <c r="J110" s="94"/>
    </row>
    <row r="111" spans="1:10" x14ac:dyDescent="0.25">
      <c r="A111" t="s">
        <v>120</v>
      </c>
      <c r="B111">
        <v>410143</v>
      </c>
      <c r="C111">
        <v>1</v>
      </c>
      <c r="D111">
        <v>2</v>
      </c>
      <c r="E111">
        <v>4.3</v>
      </c>
      <c r="F111">
        <v>224</v>
      </c>
      <c r="G111" t="s">
        <v>246</v>
      </c>
      <c r="H111" s="32"/>
      <c r="I111" s="32"/>
      <c r="J111" s="32"/>
    </row>
    <row r="112" spans="1:10" x14ac:dyDescent="0.25">
      <c r="A112" t="s">
        <v>120</v>
      </c>
      <c r="B112">
        <v>410143</v>
      </c>
      <c r="C112">
        <v>1</v>
      </c>
      <c r="D112">
        <v>3</v>
      </c>
      <c r="E112">
        <v>13.3</v>
      </c>
      <c r="F112">
        <v>139</v>
      </c>
      <c r="G112" t="s">
        <v>177</v>
      </c>
      <c r="H112" s="32"/>
      <c r="I112" s="32"/>
      <c r="J112" s="32"/>
    </row>
    <row r="113" spans="1:10" x14ac:dyDescent="0.25">
      <c r="A113" t="s">
        <v>120</v>
      </c>
      <c r="B113">
        <v>410143</v>
      </c>
      <c r="C113">
        <v>1</v>
      </c>
      <c r="D113">
        <v>4</v>
      </c>
      <c r="E113">
        <v>13.3</v>
      </c>
      <c r="F113">
        <v>184</v>
      </c>
      <c r="G113" t="s">
        <v>172</v>
      </c>
      <c r="H113" s="98">
        <f t="shared" ref="H113" si="69">SUM(E110:E113)/4</f>
        <v>11.05</v>
      </c>
      <c r="I113" s="88">
        <f t="shared" ref="I113" si="70">1/(H113^2)</f>
        <v>8.1898405028562049E-3</v>
      </c>
      <c r="J113" s="88">
        <f t="shared" ref="J113" si="71">I113*10000</f>
        <v>81.898405028562053</v>
      </c>
    </row>
    <row r="114" spans="1:10" s="94" customFormat="1" x14ac:dyDescent="0.25">
      <c r="A114" s="93" t="s">
        <v>120</v>
      </c>
      <c r="B114" s="94">
        <v>410143</v>
      </c>
      <c r="C114" s="94">
        <v>2</v>
      </c>
      <c r="D114" s="94">
        <v>1</v>
      </c>
      <c r="E114" s="94">
        <v>12.9</v>
      </c>
      <c r="F114" s="94">
        <v>187</v>
      </c>
      <c r="G114" s="94" t="s">
        <v>172</v>
      </c>
    </row>
    <row r="115" spans="1:10" s="32" customFormat="1" x14ac:dyDescent="0.25">
      <c r="A115" s="95" t="s">
        <v>120</v>
      </c>
      <c r="B115" s="32">
        <v>410143</v>
      </c>
      <c r="C115" s="32">
        <v>2</v>
      </c>
      <c r="D115" s="32">
        <v>2</v>
      </c>
      <c r="E115" s="32">
        <v>6.2</v>
      </c>
      <c r="F115" s="32">
        <v>66</v>
      </c>
      <c r="G115" s="32" t="s">
        <v>172</v>
      </c>
    </row>
    <row r="116" spans="1:10" s="32" customFormat="1" x14ac:dyDescent="0.25">
      <c r="A116" s="95" t="s">
        <v>120</v>
      </c>
      <c r="B116" s="32">
        <v>410143</v>
      </c>
      <c r="C116" s="32">
        <v>2</v>
      </c>
      <c r="D116" s="32">
        <v>3</v>
      </c>
      <c r="E116" s="32">
        <v>5.2</v>
      </c>
      <c r="F116" s="32">
        <v>82</v>
      </c>
      <c r="G116" s="32" t="s">
        <v>172</v>
      </c>
    </row>
    <row r="117" spans="1:10" s="97" customFormat="1" x14ac:dyDescent="0.25">
      <c r="A117" s="96" t="s">
        <v>120</v>
      </c>
      <c r="B117" s="97">
        <v>410143</v>
      </c>
      <c r="C117" s="97">
        <v>2</v>
      </c>
      <c r="D117" s="97">
        <v>4</v>
      </c>
      <c r="E117" s="97">
        <v>11.1</v>
      </c>
      <c r="F117" s="97">
        <v>139</v>
      </c>
      <c r="G117" s="97" t="s">
        <v>172</v>
      </c>
      <c r="H117" s="98">
        <f t="shared" ref="H117" si="72">SUM(E114:E117)/4</f>
        <v>8.85</v>
      </c>
      <c r="I117" s="98">
        <f t="shared" ref="I117" si="73">1/(H117^2)</f>
        <v>1.2767723195761117E-2</v>
      </c>
      <c r="J117" s="98">
        <f t="shared" ref="J117" si="74">I117*10000</f>
        <v>127.67723195761117</v>
      </c>
    </row>
    <row r="118" spans="1:10" x14ac:dyDescent="0.25">
      <c r="A118" t="s">
        <v>120</v>
      </c>
      <c r="B118">
        <v>410143</v>
      </c>
      <c r="C118">
        <v>3</v>
      </c>
      <c r="D118">
        <v>1</v>
      </c>
      <c r="E118">
        <v>7</v>
      </c>
      <c r="F118">
        <v>141</v>
      </c>
      <c r="G118" t="s">
        <v>172</v>
      </c>
      <c r="H118" s="94"/>
      <c r="I118" s="94"/>
      <c r="J118" s="94"/>
    </row>
    <row r="119" spans="1:10" x14ac:dyDescent="0.25">
      <c r="A119" t="s">
        <v>120</v>
      </c>
      <c r="B119">
        <v>410143</v>
      </c>
      <c r="C119">
        <v>3</v>
      </c>
      <c r="D119">
        <v>2</v>
      </c>
      <c r="E119">
        <v>8.6</v>
      </c>
      <c r="F119">
        <v>152</v>
      </c>
      <c r="G119" t="s">
        <v>246</v>
      </c>
      <c r="H119" s="32"/>
      <c r="I119" s="32"/>
      <c r="J119" s="32"/>
    </row>
    <row r="120" spans="1:10" x14ac:dyDescent="0.25">
      <c r="A120" t="s">
        <v>120</v>
      </c>
      <c r="B120">
        <v>410143</v>
      </c>
      <c r="C120">
        <v>3</v>
      </c>
      <c r="D120">
        <v>3</v>
      </c>
      <c r="E120">
        <v>7.1</v>
      </c>
      <c r="F120">
        <v>120</v>
      </c>
      <c r="G120" t="s">
        <v>246</v>
      </c>
      <c r="H120" s="32"/>
      <c r="I120" s="32"/>
      <c r="J120" s="32"/>
    </row>
    <row r="121" spans="1:10" x14ac:dyDescent="0.25">
      <c r="A121" t="s">
        <v>120</v>
      </c>
      <c r="B121">
        <v>410143</v>
      </c>
      <c r="C121">
        <v>3</v>
      </c>
      <c r="D121">
        <v>4</v>
      </c>
      <c r="E121">
        <v>8.8000000000000007</v>
      </c>
      <c r="F121">
        <v>107</v>
      </c>
      <c r="G121" t="s">
        <v>246</v>
      </c>
      <c r="H121" s="88">
        <f t="shared" ref="H121" si="75">SUM(E118:E121)/4</f>
        <v>7.875</v>
      </c>
      <c r="I121" s="88">
        <f t="shared" ref="I121" si="76">1/(H121^2)</f>
        <v>1.6124968505920888E-2</v>
      </c>
      <c r="J121" s="88">
        <f t="shared" ref="J121" si="77">I121*10000</f>
        <v>161.24968505920887</v>
      </c>
    </row>
    <row r="122" spans="1:10" s="94" customFormat="1" x14ac:dyDescent="0.25">
      <c r="A122" s="93" t="s">
        <v>26</v>
      </c>
      <c r="B122" s="94">
        <v>110094</v>
      </c>
      <c r="C122" s="94">
        <v>1</v>
      </c>
      <c r="D122" s="94">
        <v>1</v>
      </c>
      <c r="E122" s="94">
        <v>5.4</v>
      </c>
      <c r="F122" s="94">
        <v>89</v>
      </c>
      <c r="G122" s="94" t="s">
        <v>172</v>
      </c>
    </row>
    <row r="123" spans="1:10" s="32" customFormat="1" x14ac:dyDescent="0.25">
      <c r="A123" s="95" t="s">
        <v>26</v>
      </c>
      <c r="B123" s="32">
        <v>110094</v>
      </c>
      <c r="C123" s="32">
        <v>1</v>
      </c>
      <c r="D123" s="32">
        <v>2</v>
      </c>
      <c r="E123" s="32">
        <v>10.1</v>
      </c>
      <c r="F123" s="32">
        <v>96</v>
      </c>
      <c r="G123" s="32" t="s">
        <v>172</v>
      </c>
    </row>
    <row r="124" spans="1:10" s="32" customFormat="1" x14ac:dyDescent="0.25">
      <c r="A124" s="95" t="s">
        <v>26</v>
      </c>
      <c r="B124" s="32">
        <v>110094</v>
      </c>
      <c r="C124" s="32">
        <v>1</v>
      </c>
      <c r="D124" s="32">
        <v>3</v>
      </c>
      <c r="E124" s="32">
        <v>6</v>
      </c>
      <c r="F124" s="32" t="s">
        <v>247</v>
      </c>
      <c r="G124" s="32" t="s">
        <v>238</v>
      </c>
    </row>
    <row r="125" spans="1:10" s="97" customFormat="1" x14ac:dyDescent="0.25">
      <c r="A125" s="96" t="s">
        <v>26</v>
      </c>
      <c r="B125" s="97">
        <v>110094</v>
      </c>
      <c r="C125" s="97">
        <v>1</v>
      </c>
      <c r="D125" s="97">
        <v>4</v>
      </c>
      <c r="E125" s="97">
        <v>8.1999999999999993</v>
      </c>
      <c r="F125" s="97">
        <v>121</v>
      </c>
      <c r="G125" s="97" t="s">
        <v>172</v>
      </c>
      <c r="H125" s="98">
        <f t="shared" ref="H125" si="78">SUM(E122:E125)/4</f>
        <v>7.4249999999999998</v>
      </c>
      <c r="I125" s="98">
        <f t="shared" ref="I125" si="79">1/(H125^2)</f>
        <v>1.8138738677459219E-2</v>
      </c>
      <c r="J125" s="98">
        <f t="shared" ref="J125" si="80">I125*10000</f>
        <v>181.38738677459219</v>
      </c>
    </row>
    <row r="126" spans="1:10" x14ac:dyDescent="0.25">
      <c r="A126" t="s">
        <v>26</v>
      </c>
      <c r="B126">
        <v>110094</v>
      </c>
      <c r="C126">
        <v>2</v>
      </c>
      <c r="D126">
        <v>1</v>
      </c>
      <c r="E126">
        <v>4.8</v>
      </c>
      <c r="F126">
        <v>17</v>
      </c>
      <c r="G126" t="s">
        <v>172</v>
      </c>
      <c r="H126" s="94"/>
      <c r="I126" s="94"/>
      <c r="J126" s="94"/>
    </row>
    <row r="127" spans="1:10" x14ac:dyDescent="0.25">
      <c r="A127" t="s">
        <v>26</v>
      </c>
      <c r="B127">
        <v>110094</v>
      </c>
      <c r="C127">
        <v>2</v>
      </c>
      <c r="D127">
        <v>2</v>
      </c>
      <c r="E127">
        <v>7</v>
      </c>
      <c r="F127">
        <v>18</v>
      </c>
      <c r="G127" t="s">
        <v>238</v>
      </c>
      <c r="H127" s="32"/>
      <c r="I127" s="32"/>
      <c r="J127" s="32"/>
    </row>
    <row r="128" spans="1:10" x14ac:dyDescent="0.25">
      <c r="A128" t="s">
        <v>26</v>
      </c>
      <c r="B128">
        <v>110094</v>
      </c>
      <c r="C128">
        <v>2</v>
      </c>
      <c r="D128">
        <v>3</v>
      </c>
      <c r="E128">
        <v>6.6</v>
      </c>
      <c r="F128">
        <v>40</v>
      </c>
      <c r="G128" t="s">
        <v>172</v>
      </c>
      <c r="H128" s="32"/>
      <c r="I128" s="32"/>
      <c r="J128" s="32"/>
    </row>
    <row r="129" spans="1:10" x14ac:dyDescent="0.25">
      <c r="A129" t="s">
        <v>26</v>
      </c>
      <c r="B129">
        <v>110094</v>
      </c>
      <c r="C129">
        <v>2</v>
      </c>
      <c r="D129">
        <v>4</v>
      </c>
      <c r="E129">
        <v>3.2</v>
      </c>
      <c r="F129" t="s">
        <v>248</v>
      </c>
      <c r="G129" t="s">
        <v>172</v>
      </c>
      <c r="H129" s="98">
        <f t="shared" ref="H129" si="81">SUM(E126:E129)/4</f>
        <v>5.3999999999999995</v>
      </c>
      <c r="I129" s="88">
        <f t="shared" ref="I129" si="82">1/(H129^2)</f>
        <v>3.4293552812071339E-2</v>
      </c>
      <c r="J129" s="88">
        <f t="shared" ref="J129" si="83">I129*10000</f>
        <v>342.9355281207134</v>
      </c>
    </row>
    <row r="130" spans="1:10" s="94" customFormat="1" x14ac:dyDescent="0.25">
      <c r="A130" s="93" t="s">
        <v>26</v>
      </c>
      <c r="B130" s="94">
        <v>110094</v>
      </c>
      <c r="C130" s="94">
        <v>3</v>
      </c>
      <c r="D130" s="94">
        <v>1</v>
      </c>
      <c r="E130" s="94">
        <v>5.3</v>
      </c>
      <c r="F130" s="94">
        <v>27</v>
      </c>
      <c r="G130" s="94" t="s">
        <v>172</v>
      </c>
    </row>
    <row r="131" spans="1:10" s="32" customFormat="1" x14ac:dyDescent="0.25">
      <c r="A131" s="95" t="s">
        <v>26</v>
      </c>
      <c r="B131" s="32">
        <v>110094</v>
      </c>
      <c r="C131" s="32">
        <v>3</v>
      </c>
      <c r="D131" s="32">
        <v>2</v>
      </c>
      <c r="E131" s="32">
        <v>3.2</v>
      </c>
      <c r="F131" s="32" t="s">
        <v>249</v>
      </c>
      <c r="G131" s="32" t="s">
        <v>172</v>
      </c>
    </row>
    <row r="132" spans="1:10" s="32" customFormat="1" x14ac:dyDescent="0.25">
      <c r="A132" s="95" t="s">
        <v>26</v>
      </c>
      <c r="B132" s="32">
        <v>110094</v>
      </c>
      <c r="C132" s="32">
        <v>3</v>
      </c>
      <c r="D132" s="32">
        <v>3</v>
      </c>
      <c r="E132" s="32">
        <v>5</v>
      </c>
      <c r="F132" s="32" t="s">
        <v>250</v>
      </c>
      <c r="G132" s="32" t="s">
        <v>172</v>
      </c>
    </row>
    <row r="133" spans="1:10" s="97" customFormat="1" x14ac:dyDescent="0.25">
      <c r="A133" s="96" t="s">
        <v>26</v>
      </c>
      <c r="B133" s="97">
        <v>110094</v>
      </c>
      <c r="C133" s="97">
        <v>3</v>
      </c>
      <c r="D133" s="97">
        <v>4</v>
      </c>
      <c r="E133" s="97">
        <v>6.1</v>
      </c>
      <c r="F133" s="97">
        <v>35</v>
      </c>
      <c r="G133" s="97" t="s">
        <v>172</v>
      </c>
      <c r="H133" s="98">
        <f t="shared" ref="H133" si="84">SUM(E130:E133)/4</f>
        <v>4.9000000000000004</v>
      </c>
      <c r="I133" s="98">
        <f t="shared" ref="I133" si="85">1/(H133^2)</f>
        <v>4.1649312786339016E-2</v>
      </c>
      <c r="J133" s="98">
        <f t="shared" ref="J133" si="86">I133*10000</f>
        <v>416.49312786339016</v>
      </c>
    </row>
    <row r="134" spans="1:10" x14ac:dyDescent="0.25">
      <c r="A134" t="s">
        <v>26</v>
      </c>
      <c r="B134">
        <v>110160</v>
      </c>
      <c r="C134">
        <v>1</v>
      </c>
      <c r="D134">
        <v>1</v>
      </c>
      <c r="E134">
        <v>5.5</v>
      </c>
      <c r="F134">
        <v>186</v>
      </c>
      <c r="G134" t="s">
        <v>172</v>
      </c>
      <c r="H134" s="94"/>
      <c r="I134" s="94"/>
      <c r="J134" s="94"/>
    </row>
    <row r="135" spans="1:10" x14ac:dyDescent="0.25">
      <c r="A135" t="s">
        <v>26</v>
      </c>
      <c r="B135">
        <v>110160</v>
      </c>
      <c r="C135">
        <v>1</v>
      </c>
      <c r="D135">
        <v>2</v>
      </c>
      <c r="E135">
        <v>7.8</v>
      </c>
      <c r="F135">
        <v>47</v>
      </c>
      <c r="G135" t="s">
        <v>182</v>
      </c>
      <c r="H135" s="32"/>
      <c r="I135" s="32"/>
      <c r="J135" s="32"/>
    </row>
    <row r="136" spans="1:10" x14ac:dyDescent="0.25">
      <c r="A136" t="s">
        <v>26</v>
      </c>
      <c r="B136">
        <v>110160</v>
      </c>
      <c r="C136">
        <v>1</v>
      </c>
      <c r="D136">
        <v>3</v>
      </c>
      <c r="E136">
        <v>4.2</v>
      </c>
      <c r="F136" t="s">
        <v>251</v>
      </c>
      <c r="G136" t="s">
        <v>172</v>
      </c>
      <c r="H136" s="32"/>
      <c r="I136" s="32"/>
      <c r="J136" s="32"/>
    </row>
    <row r="137" spans="1:10" x14ac:dyDescent="0.25">
      <c r="A137" t="s">
        <v>26</v>
      </c>
      <c r="B137">
        <v>110160</v>
      </c>
      <c r="C137">
        <v>1</v>
      </c>
      <c r="D137">
        <v>4</v>
      </c>
      <c r="E137">
        <v>11.5</v>
      </c>
      <c r="F137">
        <v>87</v>
      </c>
      <c r="G137" t="s">
        <v>172</v>
      </c>
      <c r="H137" s="88">
        <f t="shared" ref="H137" si="87">SUM(E134:E137)/4</f>
        <v>7.25</v>
      </c>
      <c r="I137" s="88">
        <f t="shared" ref="I137" si="88">1/(H137^2)</f>
        <v>1.9024970273483946E-2</v>
      </c>
      <c r="J137" s="88">
        <f t="shared" ref="J137" si="89">I137*10000</f>
        <v>190.24970273483947</v>
      </c>
    </row>
    <row r="138" spans="1:10" s="94" customFormat="1" x14ac:dyDescent="0.25">
      <c r="A138" s="93" t="s">
        <v>26</v>
      </c>
      <c r="B138" s="94">
        <v>110160</v>
      </c>
      <c r="C138" s="94">
        <v>2</v>
      </c>
      <c r="D138" s="94">
        <v>1</v>
      </c>
      <c r="E138" s="94">
        <v>2</v>
      </c>
      <c r="F138" s="94">
        <v>33</v>
      </c>
      <c r="G138" s="94" t="s">
        <v>182</v>
      </c>
    </row>
    <row r="139" spans="1:10" s="32" customFormat="1" x14ac:dyDescent="0.25">
      <c r="A139" s="95" t="s">
        <v>26</v>
      </c>
      <c r="B139" s="32">
        <v>110160</v>
      </c>
      <c r="C139" s="32">
        <v>2</v>
      </c>
      <c r="D139" s="32">
        <v>2</v>
      </c>
      <c r="E139" s="32">
        <v>2</v>
      </c>
      <c r="F139" s="32">
        <v>100</v>
      </c>
      <c r="G139" s="32" t="s">
        <v>182</v>
      </c>
    </row>
    <row r="140" spans="1:10" s="32" customFormat="1" x14ac:dyDescent="0.25">
      <c r="A140" s="95" t="s">
        <v>26</v>
      </c>
      <c r="B140" s="32">
        <v>110160</v>
      </c>
      <c r="C140" s="32">
        <v>2</v>
      </c>
      <c r="D140" s="32">
        <v>3</v>
      </c>
      <c r="E140" s="32">
        <v>2.2999999999999998</v>
      </c>
      <c r="F140" s="32">
        <v>270</v>
      </c>
      <c r="G140" s="32" t="s">
        <v>177</v>
      </c>
    </row>
    <row r="141" spans="1:10" s="97" customFormat="1" x14ac:dyDescent="0.25">
      <c r="A141" s="96" t="s">
        <v>26</v>
      </c>
      <c r="B141" s="97">
        <v>110160</v>
      </c>
      <c r="C141" s="97">
        <v>2</v>
      </c>
      <c r="D141" s="97">
        <v>4</v>
      </c>
      <c r="E141" s="97">
        <v>2</v>
      </c>
      <c r="F141" s="97">
        <v>60</v>
      </c>
      <c r="G141" s="97" t="s">
        <v>182</v>
      </c>
      <c r="H141" s="98">
        <f t="shared" ref="H141" si="90">SUM(E138:E141)/4</f>
        <v>2.0750000000000002</v>
      </c>
      <c r="I141" s="98">
        <f t="shared" ref="I141" si="91">1/(H141^2)</f>
        <v>0.23225431847873415</v>
      </c>
      <c r="J141" s="98">
        <f t="shared" ref="J141" si="92">I141*10000</f>
        <v>2322.5431847873415</v>
      </c>
    </row>
    <row r="142" spans="1:10" x14ac:dyDescent="0.25">
      <c r="A142" t="s">
        <v>26</v>
      </c>
      <c r="B142">
        <v>110160</v>
      </c>
      <c r="C142">
        <v>3</v>
      </c>
      <c r="D142">
        <v>1</v>
      </c>
      <c r="E142">
        <v>8</v>
      </c>
      <c r="F142" t="s">
        <v>252</v>
      </c>
      <c r="G142" t="s">
        <v>172</v>
      </c>
      <c r="H142" s="94"/>
      <c r="I142" s="94"/>
      <c r="J142" s="94"/>
    </row>
    <row r="143" spans="1:10" x14ac:dyDescent="0.25">
      <c r="A143" t="s">
        <v>26</v>
      </c>
      <c r="B143">
        <v>110160</v>
      </c>
      <c r="C143">
        <v>3</v>
      </c>
      <c r="D143">
        <v>2</v>
      </c>
      <c r="E143">
        <v>3.5</v>
      </c>
      <c r="F143">
        <v>42</v>
      </c>
      <c r="G143" t="s">
        <v>238</v>
      </c>
      <c r="H143" s="32"/>
      <c r="I143" s="32"/>
      <c r="J143" s="32"/>
    </row>
    <row r="144" spans="1:10" x14ac:dyDescent="0.25">
      <c r="A144" t="s">
        <v>26</v>
      </c>
      <c r="B144">
        <v>110160</v>
      </c>
      <c r="C144">
        <v>3</v>
      </c>
      <c r="D144">
        <v>3</v>
      </c>
      <c r="E144">
        <v>4.3</v>
      </c>
      <c r="F144">
        <v>25</v>
      </c>
      <c r="G144" t="s">
        <v>253</v>
      </c>
      <c r="H144" s="32"/>
      <c r="I144" s="32"/>
      <c r="J144" s="32"/>
    </row>
    <row r="145" spans="1:10" x14ac:dyDescent="0.25">
      <c r="A145" t="s">
        <v>26</v>
      </c>
      <c r="B145">
        <v>110160</v>
      </c>
      <c r="C145">
        <v>3</v>
      </c>
      <c r="D145">
        <v>4</v>
      </c>
      <c r="E145">
        <v>6.5</v>
      </c>
      <c r="F145">
        <v>85</v>
      </c>
      <c r="G145" t="s">
        <v>172</v>
      </c>
      <c r="H145" s="98">
        <f t="shared" ref="H145" si="93">SUM(E142:E145)/4</f>
        <v>5.5750000000000002</v>
      </c>
      <c r="I145" s="88">
        <f t="shared" ref="I145" si="94">1/(H145^2)</f>
        <v>3.2174385167608434E-2</v>
      </c>
      <c r="J145" s="88">
        <f t="shared" ref="J145" si="95">I145*10000</f>
        <v>321.74385167608432</v>
      </c>
    </row>
    <row r="146" spans="1:10" s="94" customFormat="1" x14ac:dyDescent="0.25">
      <c r="A146" s="93" t="s">
        <v>26</v>
      </c>
      <c r="B146" s="94">
        <v>110158</v>
      </c>
      <c r="C146" s="94">
        <v>1</v>
      </c>
      <c r="D146" s="94">
        <v>1</v>
      </c>
      <c r="E146" s="94">
        <v>7.48</v>
      </c>
      <c r="F146" s="94">
        <v>115</v>
      </c>
      <c r="G146" s="94" t="s">
        <v>172</v>
      </c>
    </row>
    <row r="147" spans="1:10" s="32" customFormat="1" x14ac:dyDescent="0.25">
      <c r="A147" s="95" t="s">
        <v>26</v>
      </c>
      <c r="B147" s="32">
        <v>110158</v>
      </c>
      <c r="C147" s="32">
        <v>1</v>
      </c>
      <c r="D147" s="32">
        <v>2</v>
      </c>
      <c r="E147" s="32">
        <v>12.5</v>
      </c>
      <c r="F147" s="32">
        <v>143</v>
      </c>
      <c r="G147" s="32" t="s">
        <v>172</v>
      </c>
    </row>
    <row r="148" spans="1:10" s="32" customFormat="1" x14ac:dyDescent="0.25">
      <c r="A148" s="95" t="s">
        <v>26</v>
      </c>
      <c r="B148" s="32">
        <v>110158</v>
      </c>
      <c r="C148" s="32">
        <v>1</v>
      </c>
      <c r="D148" s="32">
        <v>3</v>
      </c>
      <c r="E148" s="32">
        <v>8.6999999999999993</v>
      </c>
      <c r="F148" s="32" t="s">
        <v>254</v>
      </c>
      <c r="G148" s="32" t="s">
        <v>172</v>
      </c>
    </row>
    <row r="149" spans="1:10" s="97" customFormat="1" x14ac:dyDescent="0.25">
      <c r="A149" s="96" t="s">
        <v>26</v>
      </c>
      <c r="B149" s="97">
        <v>110158</v>
      </c>
      <c r="C149" s="97">
        <v>1</v>
      </c>
      <c r="D149" s="97">
        <v>4</v>
      </c>
      <c r="E149" s="97">
        <v>9.1999999999999993</v>
      </c>
      <c r="F149" s="97">
        <v>102</v>
      </c>
      <c r="G149" s="97" t="s">
        <v>172</v>
      </c>
      <c r="H149" s="98">
        <f t="shared" ref="H149" si="96">SUM(E146:E149)/4</f>
        <v>9.4699999999999989</v>
      </c>
      <c r="I149" s="98">
        <f t="shared" ref="I149" si="97">1/(H149^2)</f>
        <v>1.1150646347215519E-2</v>
      </c>
      <c r="J149" s="98">
        <f t="shared" ref="J149" si="98">I149*10000</f>
        <v>111.50646347215519</v>
      </c>
    </row>
    <row r="150" spans="1:10" x14ac:dyDescent="0.25">
      <c r="A150" t="s">
        <v>26</v>
      </c>
      <c r="B150">
        <v>110158</v>
      </c>
      <c r="C150">
        <v>2</v>
      </c>
      <c r="D150">
        <v>1</v>
      </c>
      <c r="E150">
        <v>15.6</v>
      </c>
      <c r="F150">
        <v>125</v>
      </c>
      <c r="G150" t="s">
        <v>172</v>
      </c>
      <c r="H150" s="94"/>
      <c r="I150" s="94"/>
      <c r="J150" s="94"/>
    </row>
    <row r="151" spans="1:10" x14ac:dyDescent="0.25">
      <c r="A151" t="s">
        <v>26</v>
      </c>
      <c r="B151">
        <v>110158</v>
      </c>
      <c r="C151">
        <v>2</v>
      </c>
      <c r="D151">
        <v>2</v>
      </c>
      <c r="E151">
        <v>18</v>
      </c>
      <c r="F151" t="s">
        <v>255</v>
      </c>
      <c r="G151" t="s">
        <v>172</v>
      </c>
      <c r="H151" s="32"/>
      <c r="I151" s="32"/>
      <c r="J151" s="32"/>
    </row>
    <row r="152" spans="1:10" x14ac:dyDescent="0.25">
      <c r="A152" t="s">
        <v>26</v>
      </c>
      <c r="B152">
        <v>110158</v>
      </c>
      <c r="C152">
        <v>2</v>
      </c>
      <c r="D152">
        <v>3</v>
      </c>
      <c r="E152">
        <v>9.5</v>
      </c>
      <c r="F152">
        <v>97</v>
      </c>
      <c r="G152" t="s">
        <v>172</v>
      </c>
      <c r="H152" s="32"/>
      <c r="I152" s="32"/>
      <c r="J152" s="32"/>
    </row>
    <row r="153" spans="1:10" x14ac:dyDescent="0.25">
      <c r="A153" t="s">
        <v>26</v>
      </c>
      <c r="B153">
        <v>110158</v>
      </c>
      <c r="C153">
        <v>2</v>
      </c>
      <c r="D153">
        <v>4</v>
      </c>
      <c r="E153">
        <v>6.4</v>
      </c>
      <c r="F153">
        <v>165</v>
      </c>
      <c r="G153" t="s">
        <v>172</v>
      </c>
      <c r="H153" s="88">
        <f t="shared" ref="H153" si="99">SUM(E150:E153)/4</f>
        <v>12.375</v>
      </c>
      <c r="I153" s="88">
        <f t="shared" ref="I153" si="100">1/(H153^2)</f>
        <v>6.5299459238853177E-3</v>
      </c>
      <c r="J153" s="88">
        <f t="shared" ref="J153" si="101">I153*10000</f>
        <v>65.299459238853174</v>
      </c>
    </row>
    <row r="154" spans="1:10" s="94" customFormat="1" x14ac:dyDescent="0.25">
      <c r="A154" s="93" t="s">
        <v>26</v>
      </c>
      <c r="B154" s="94">
        <v>110158</v>
      </c>
      <c r="C154" s="94">
        <v>3</v>
      </c>
      <c r="D154" s="94">
        <v>1</v>
      </c>
      <c r="E154" s="94">
        <v>9</v>
      </c>
      <c r="F154" s="94">
        <v>172</v>
      </c>
      <c r="G154" s="94" t="s">
        <v>172</v>
      </c>
    </row>
    <row r="155" spans="1:10" s="32" customFormat="1" x14ac:dyDescent="0.25">
      <c r="A155" s="95" t="s">
        <v>26</v>
      </c>
      <c r="B155" s="32">
        <v>110158</v>
      </c>
      <c r="C155" s="32">
        <v>3</v>
      </c>
      <c r="D155" s="32">
        <v>2</v>
      </c>
      <c r="E155" s="32">
        <v>8.6999999999999993</v>
      </c>
      <c r="F155" s="32">
        <v>148</v>
      </c>
      <c r="G155" s="32" t="s">
        <v>172</v>
      </c>
    </row>
    <row r="156" spans="1:10" s="32" customFormat="1" x14ac:dyDescent="0.25">
      <c r="A156" s="95" t="s">
        <v>26</v>
      </c>
      <c r="B156" s="32">
        <v>110158</v>
      </c>
      <c r="C156" s="32">
        <v>3</v>
      </c>
      <c r="D156" s="32">
        <v>3</v>
      </c>
      <c r="E156" s="32">
        <v>2.5</v>
      </c>
      <c r="F156" s="32">
        <v>133</v>
      </c>
      <c r="G156" s="32" t="s">
        <v>172</v>
      </c>
    </row>
    <row r="157" spans="1:10" s="97" customFormat="1" x14ac:dyDescent="0.25">
      <c r="A157" s="96" t="s">
        <v>26</v>
      </c>
      <c r="B157" s="97">
        <v>110158</v>
      </c>
      <c r="C157" s="97">
        <v>3</v>
      </c>
      <c r="D157" s="97">
        <v>4</v>
      </c>
      <c r="E157" s="97">
        <v>12</v>
      </c>
      <c r="F157" s="97" t="s">
        <v>256</v>
      </c>
      <c r="G157" s="97" t="s">
        <v>172</v>
      </c>
      <c r="H157" s="98">
        <f t="shared" ref="H157" si="102">SUM(E154:E157)/4</f>
        <v>8.0500000000000007</v>
      </c>
      <c r="I157" s="98">
        <f t="shared" ref="I157" si="103">1/(H157^2)</f>
        <v>1.5431503414220128E-2</v>
      </c>
      <c r="J157" s="98">
        <f t="shared" ref="J157" si="104">I157*10000</f>
        <v>154.31503414220128</v>
      </c>
    </row>
    <row r="158" spans="1:10" x14ac:dyDescent="0.25">
      <c r="A158" t="s">
        <v>26</v>
      </c>
      <c r="B158">
        <v>110397</v>
      </c>
      <c r="C158">
        <v>1</v>
      </c>
      <c r="D158">
        <v>1</v>
      </c>
      <c r="E158">
        <v>3.5</v>
      </c>
      <c r="F158">
        <v>49</v>
      </c>
      <c r="G158" t="s">
        <v>238</v>
      </c>
      <c r="H158" s="94"/>
      <c r="I158" s="94"/>
      <c r="J158" s="94"/>
    </row>
    <row r="159" spans="1:10" x14ac:dyDescent="0.25">
      <c r="A159" t="s">
        <v>26</v>
      </c>
      <c r="B159">
        <v>110397</v>
      </c>
      <c r="C159">
        <v>1</v>
      </c>
      <c r="D159">
        <v>2</v>
      </c>
      <c r="E159">
        <v>5.8</v>
      </c>
      <c r="F159">
        <v>58</v>
      </c>
      <c r="G159" t="s">
        <v>182</v>
      </c>
      <c r="H159" s="32"/>
      <c r="I159" s="32"/>
      <c r="J159" s="32"/>
    </row>
    <row r="160" spans="1:10" x14ac:dyDescent="0.25">
      <c r="A160" t="s">
        <v>26</v>
      </c>
      <c r="B160">
        <v>110397</v>
      </c>
      <c r="C160">
        <v>1</v>
      </c>
      <c r="D160">
        <v>3</v>
      </c>
      <c r="E160">
        <v>6</v>
      </c>
      <c r="F160">
        <v>85</v>
      </c>
      <c r="G160" t="s">
        <v>172</v>
      </c>
      <c r="H160" s="32"/>
      <c r="I160" s="32"/>
      <c r="J160" s="32"/>
    </row>
    <row r="161" spans="1:10" x14ac:dyDescent="0.25">
      <c r="A161" t="s">
        <v>26</v>
      </c>
      <c r="B161">
        <v>110397</v>
      </c>
      <c r="C161">
        <v>1</v>
      </c>
      <c r="D161">
        <v>4</v>
      </c>
      <c r="E161">
        <v>6.5</v>
      </c>
      <c r="F161">
        <v>54</v>
      </c>
      <c r="G161" t="s">
        <v>238</v>
      </c>
      <c r="H161" s="98">
        <f t="shared" ref="H161" si="105">SUM(E158:E161)/4</f>
        <v>5.45</v>
      </c>
      <c r="I161" s="88">
        <f t="shared" ref="I161" si="106">1/(H161^2)</f>
        <v>3.36671997306624E-2</v>
      </c>
      <c r="J161" s="88">
        <f t="shared" ref="J161" si="107">I161*10000</f>
        <v>336.67199730662401</v>
      </c>
    </row>
    <row r="162" spans="1:10" s="94" customFormat="1" x14ac:dyDescent="0.25">
      <c r="A162" s="93" t="s">
        <v>26</v>
      </c>
      <c r="B162" s="94">
        <v>110397</v>
      </c>
      <c r="C162" s="94">
        <v>2</v>
      </c>
      <c r="D162" s="94">
        <v>1</v>
      </c>
      <c r="E162" s="94">
        <v>2</v>
      </c>
      <c r="F162" s="94" t="s">
        <v>257</v>
      </c>
      <c r="G162" s="94" t="s">
        <v>172</v>
      </c>
    </row>
    <row r="163" spans="1:10" s="32" customFormat="1" x14ac:dyDescent="0.25">
      <c r="A163" s="95" t="s">
        <v>26</v>
      </c>
      <c r="B163" s="32">
        <v>110397</v>
      </c>
      <c r="C163" s="32">
        <v>2</v>
      </c>
      <c r="D163" s="32">
        <v>2</v>
      </c>
      <c r="E163" s="32">
        <v>2.8</v>
      </c>
      <c r="F163" s="32">
        <v>76</v>
      </c>
      <c r="G163" s="32" t="s">
        <v>172</v>
      </c>
    </row>
    <row r="164" spans="1:10" s="32" customFormat="1" x14ac:dyDescent="0.25">
      <c r="A164" s="95" t="s">
        <v>26</v>
      </c>
      <c r="B164" s="32">
        <v>110397</v>
      </c>
      <c r="C164" s="32">
        <v>2</v>
      </c>
      <c r="D164" s="32">
        <v>3</v>
      </c>
      <c r="E164" s="32">
        <v>1</v>
      </c>
      <c r="F164" s="32">
        <v>25</v>
      </c>
      <c r="G164" s="32" t="s">
        <v>258</v>
      </c>
    </row>
    <row r="165" spans="1:10" s="97" customFormat="1" x14ac:dyDescent="0.25">
      <c r="A165" s="96" t="s">
        <v>26</v>
      </c>
      <c r="B165" s="97">
        <v>110397</v>
      </c>
      <c r="C165" s="97">
        <v>2</v>
      </c>
      <c r="D165" s="97">
        <v>4</v>
      </c>
      <c r="E165" s="97">
        <v>1.5</v>
      </c>
      <c r="F165" s="97">
        <v>43</v>
      </c>
      <c r="G165" s="97" t="s">
        <v>258</v>
      </c>
      <c r="H165" s="98">
        <f t="shared" ref="H165" si="108">SUM(E162:E165)/4</f>
        <v>1.825</v>
      </c>
      <c r="I165" s="98">
        <f t="shared" ref="I165" si="109">1/(H165^2)</f>
        <v>0.30024394820791894</v>
      </c>
      <c r="J165" s="98">
        <f t="shared" ref="J165" si="110">I165*10000</f>
        <v>3002.4394820791895</v>
      </c>
    </row>
    <row r="166" spans="1:10" x14ac:dyDescent="0.25">
      <c r="A166" t="s">
        <v>26</v>
      </c>
      <c r="B166">
        <v>110397</v>
      </c>
      <c r="C166">
        <v>3</v>
      </c>
      <c r="D166">
        <v>1</v>
      </c>
      <c r="E166">
        <v>1.5</v>
      </c>
      <c r="F166">
        <v>83</v>
      </c>
      <c r="G166" t="s">
        <v>172</v>
      </c>
      <c r="H166" s="94"/>
      <c r="I166" s="94"/>
      <c r="J166" s="94"/>
    </row>
    <row r="167" spans="1:10" x14ac:dyDescent="0.25">
      <c r="A167" t="s">
        <v>26</v>
      </c>
      <c r="B167">
        <v>110397</v>
      </c>
      <c r="C167">
        <v>3</v>
      </c>
      <c r="D167">
        <v>2</v>
      </c>
      <c r="E167">
        <v>2.8</v>
      </c>
      <c r="F167">
        <v>40</v>
      </c>
      <c r="G167" t="s">
        <v>172</v>
      </c>
      <c r="H167" s="32"/>
      <c r="I167" s="32"/>
      <c r="J167" s="32"/>
    </row>
    <row r="168" spans="1:10" x14ac:dyDescent="0.25">
      <c r="A168" t="s">
        <v>26</v>
      </c>
      <c r="B168">
        <v>110397</v>
      </c>
      <c r="C168">
        <v>3</v>
      </c>
      <c r="D168">
        <v>3</v>
      </c>
      <c r="E168">
        <v>1.8</v>
      </c>
      <c r="F168" t="s">
        <v>259</v>
      </c>
      <c r="G168" t="s">
        <v>172</v>
      </c>
      <c r="H168" s="32"/>
      <c r="I168" s="32"/>
      <c r="J168" s="32"/>
    </row>
    <row r="169" spans="1:10" x14ac:dyDescent="0.25">
      <c r="A169" t="s">
        <v>26</v>
      </c>
      <c r="B169">
        <v>110397</v>
      </c>
      <c r="C169">
        <v>3</v>
      </c>
      <c r="D169">
        <v>4</v>
      </c>
      <c r="E169">
        <v>3</v>
      </c>
      <c r="F169">
        <v>74</v>
      </c>
      <c r="G169" t="s">
        <v>172</v>
      </c>
      <c r="H169" s="88">
        <f t="shared" ref="H169" si="111">SUM(E166:E169)/4</f>
        <v>2.2749999999999999</v>
      </c>
      <c r="I169" s="88">
        <f t="shared" ref="I169" si="112">1/(H169^2)</f>
        <v>0.19321338002656688</v>
      </c>
      <c r="J169" s="88">
        <f t="shared" ref="J169" si="113">I169*10000</f>
        <v>1932.1338002656687</v>
      </c>
    </row>
    <row r="170" spans="1:10" s="94" customFormat="1" x14ac:dyDescent="0.25">
      <c r="A170" s="93" t="s">
        <v>26</v>
      </c>
      <c r="B170" s="94">
        <v>110085</v>
      </c>
      <c r="C170" s="94">
        <v>1</v>
      </c>
      <c r="D170" s="94">
        <v>1</v>
      </c>
      <c r="E170" s="94">
        <v>8.1999999999999993</v>
      </c>
      <c r="F170" s="94">
        <v>95</v>
      </c>
      <c r="G170" s="94" t="s">
        <v>172</v>
      </c>
    </row>
    <row r="171" spans="1:10" s="32" customFormat="1" x14ac:dyDescent="0.25">
      <c r="A171" s="95" t="s">
        <v>26</v>
      </c>
      <c r="B171" s="32">
        <v>110085</v>
      </c>
      <c r="C171" s="32">
        <v>1</v>
      </c>
      <c r="D171" s="32">
        <v>2</v>
      </c>
      <c r="E171" s="32">
        <v>7</v>
      </c>
      <c r="F171" s="32">
        <v>81</v>
      </c>
      <c r="G171" s="32" t="s">
        <v>172</v>
      </c>
    </row>
    <row r="172" spans="1:10" s="32" customFormat="1" x14ac:dyDescent="0.25">
      <c r="A172" s="95" t="s">
        <v>26</v>
      </c>
      <c r="B172" s="32">
        <v>110085</v>
      </c>
      <c r="C172" s="32">
        <v>1</v>
      </c>
      <c r="D172" s="32">
        <v>3</v>
      </c>
      <c r="E172" s="32">
        <v>15.6</v>
      </c>
      <c r="F172" s="32">
        <v>90</v>
      </c>
      <c r="G172" s="32" t="s">
        <v>172</v>
      </c>
    </row>
    <row r="173" spans="1:10" s="97" customFormat="1" x14ac:dyDescent="0.25">
      <c r="A173" s="96" t="s">
        <v>26</v>
      </c>
      <c r="B173" s="97">
        <v>110085</v>
      </c>
      <c r="C173" s="97">
        <v>1</v>
      </c>
      <c r="D173" s="97">
        <v>4</v>
      </c>
      <c r="E173" s="97">
        <v>20.7</v>
      </c>
      <c r="F173" s="97">
        <v>143</v>
      </c>
      <c r="G173" s="97" t="s">
        <v>172</v>
      </c>
      <c r="H173" s="98">
        <f t="shared" ref="H173" si="114">SUM(E170:E173)/4</f>
        <v>12.875</v>
      </c>
      <c r="I173" s="98">
        <f t="shared" ref="I173" si="115">1/(H173^2)</f>
        <v>6.0326138184560278E-3</v>
      </c>
      <c r="J173" s="98">
        <f t="shared" ref="J173" si="116">I173*10000</f>
        <v>60.326138184560278</v>
      </c>
    </row>
    <row r="174" spans="1:10" x14ac:dyDescent="0.25">
      <c r="A174" t="s">
        <v>26</v>
      </c>
      <c r="B174">
        <v>110085</v>
      </c>
      <c r="C174">
        <v>2</v>
      </c>
      <c r="D174">
        <v>1</v>
      </c>
      <c r="E174">
        <v>4.8</v>
      </c>
      <c r="F174">
        <v>27</v>
      </c>
      <c r="G174" t="s">
        <v>172</v>
      </c>
      <c r="H174" s="94"/>
      <c r="I174" s="94"/>
      <c r="J174" s="94"/>
    </row>
    <row r="175" spans="1:10" x14ac:dyDescent="0.25">
      <c r="A175" t="s">
        <v>26</v>
      </c>
      <c r="B175">
        <v>110085</v>
      </c>
      <c r="C175">
        <v>2</v>
      </c>
      <c r="D175">
        <v>2</v>
      </c>
      <c r="E175">
        <v>6.4</v>
      </c>
      <c r="F175" t="s">
        <v>260</v>
      </c>
      <c r="G175" t="s">
        <v>172</v>
      </c>
      <c r="H175" s="32"/>
      <c r="I175" s="32"/>
      <c r="J175" s="32"/>
    </row>
    <row r="176" spans="1:10" x14ac:dyDescent="0.25">
      <c r="A176" t="s">
        <v>26</v>
      </c>
      <c r="B176">
        <v>110085</v>
      </c>
      <c r="C176">
        <v>2</v>
      </c>
      <c r="D176">
        <v>3</v>
      </c>
      <c r="E176">
        <v>4.5999999999999996</v>
      </c>
      <c r="F176">
        <v>307</v>
      </c>
      <c r="G176" t="s">
        <v>172</v>
      </c>
      <c r="H176" s="32"/>
      <c r="I176" s="32"/>
      <c r="J176" s="32"/>
    </row>
    <row r="177" spans="1:10" x14ac:dyDescent="0.25">
      <c r="A177" t="s">
        <v>26</v>
      </c>
      <c r="B177">
        <v>110085</v>
      </c>
      <c r="C177">
        <v>2</v>
      </c>
      <c r="D177">
        <v>4</v>
      </c>
      <c r="E177">
        <v>5.0999999999999996</v>
      </c>
      <c r="F177">
        <v>59</v>
      </c>
      <c r="G177" t="s">
        <v>172</v>
      </c>
      <c r="H177" s="98">
        <f t="shared" ref="H177" si="117">SUM(E174:E177)/4</f>
        <v>5.2249999999999996</v>
      </c>
      <c r="I177" s="88">
        <f t="shared" ref="I177" si="118">1/(H177^2)</f>
        <v>3.6629198049495208E-2</v>
      </c>
      <c r="J177" s="88">
        <f t="shared" ref="J177" si="119">I177*10000</f>
        <v>366.2919804949521</v>
      </c>
    </row>
    <row r="178" spans="1:10" s="94" customFormat="1" x14ac:dyDescent="0.25">
      <c r="A178" s="93" t="s">
        <v>26</v>
      </c>
      <c r="B178" s="94">
        <v>110085</v>
      </c>
      <c r="C178" s="94">
        <v>3</v>
      </c>
      <c r="D178" s="94">
        <v>1</v>
      </c>
      <c r="E178" s="94">
        <v>12.1</v>
      </c>
      <c r="F178" s="94">
        <v>87</v>
      </c>
      <c r="G178" s="94" t="s">
        <v>172</v>
      </c>
    </row>
    <row r="179" spans="1:10" s="32" customFormat="1" x14ac:dyDescent="0.25">
      <c r="A179" s="95" t="s">
        <v>26</v>
      </c>
      <c r="B179" s="32">
        <v>110085</v>
      </c>
      <c r="C179" s="32">
        <v>3</v>
      </c>
      <c r="D179" s="32">
        <v>2</v>
      </c>
      <c r="E179" s="32">
        <v>10.199999999999999</v>
      </c>
      <c r="F179" s="32">
        <v>172</v>
      </c>
      <c r="G179" s="32" t="s">
        <v>172</v>
      </c>
    </row>
    <row r="180" spans="1:10" s="32" customFormat="1" x14ac:dyDescent="0.25">
      <c r="A180" s="95" t="s">
        <v>26</v>
      </c>
      <c r="B180" s="32">
        <v>110085</v>
      </c>
      <c r="C180" s="32">
        <v>3</v>
      </c>
      <c r="D180" s="32">
        <v>3</v>
      </c>
      <c r="E180" s="32">
        <v>16.8</v>
      </c>
      <c r="F180" s="32">
        <v>220</v>
      </c>
      <c r="G180" s="32" t="s">
        <v>172</v>
      </c>
    </row>
    <row r="181" spans="1:10" s="97" customFormat="1" x14ac:dyDescent="0.25">
      <c r="A181" s="96" t="s">
        <v>26</v>
      </c>
      <c r="B181" s="97">
        <v>110085</v>
      </c>
      <c r="C181" s="97">
        <v>3</v>
      </c>
      <c r="D181" s="97">
        <v>4</v>
      </c>
      <c r="E181" s="97">
        <v>32.4</v>
      </c>
      <c r="F181" s="97">
        <v>143</v>
      </c>
      <c r="G181" s="97" t="s">
        <v>172</v>
      </c>
      <c r="H181" s="98">
        <f t="shared" ref="H181" si="120">SUM(E178:E181)/4</f>
        <v>17.875</v>
      </c>
      <c r="I181" s="98">
        <f t="shared" ref="I181" si="121">1/(H181^2)</f>
        <v>3.1297373954716611E-3</v>
      </c>
      <c r="J181" s="98">
        <f t="shared" ref="J181" si="122">I181*10000</f>
        <v>31.297373954716612</v>
      </c>
    </row>
    <row r="182" spans="1:10" x14ac:dyDescent="0.25">
      <c r="A182" t="s">
        <v>131</v>
      </c>
      <c r="B182">
        <v>451383</v>
      </c>
      <c r="C182">
        <v>1</v>
      </c>
      <c r="D182">
        <v>1</v>
      </c>
      <c r="E182">
        <v>8.6</v>
      </c>
      <c r="F182">
        <v>43</v>
      </c>
      <c r="G182" t="s">
        <v>172</v>
      </c>
      <c r="H182" s="94"/>
      <c r="I182" s="94"/>
      <c r="J182" s="94"/>
    </row>
    <row r="183" spans="1:10" x14ac:dyDescent="0.25">
      <c r="A183" t="s">
        <v>131</v>
      </c>
      <c r="B183">
        <v>451383</v>
      </c>
      <c r="C183">
        <v>1</v>
      </c>
      <c r="D183">
        <v>2</v>
      </c>
      <c r="E183">
        <v>3.3</v>
      </c>
      <c r="F183">
        <v>22</v>
      </c>
      <c r="G183" t="s">
        <v>172</v>
      </c>
      <c r="H183" s="32"/>
      <c r="I183" s="32"/>
      <c r="J183" s="32"/>
    </row>
    <row r="184" spans="1:10" x14ac:dyDescent="0.25">
      <c r="A184" t="s">
        <v>131</v>
      </c>
      <c r="B184">
        <v>451383</v>
      </c>
      <c r="C184">
        <v>1</v>
      </c>
      <c r="D184">
        <v>3</v>
      </c>
      <c r="E184">
        <v>4.8</v>
      </c>
      <c r="F184">
        <v>51</v>
      </c>
      <c r="G184" t="s">
        <v>172</v>
      </c>
      <c r="H184" s="32"/>
      <c r="I184" s="32"/>
      <c r="J184" s="32"/>
    </row>
    <row r="185" spans="1:10" x14ac:dyDescent="0.25">
      <c r="A185" t="s">
        <v>131</v>
      </c>
      <c r="B185">
        <v>451383</v>
      </c>
      <c r="C185">
        <v>1</v>
      </c>
      <c r="D185">
        <v>4</v>
      </c>
      <c r="E185">
        <v>4</v>
      </c>
      <c r="F185">
        <v>59</v>
      </c>
      <c r="G185" t="s">
        <v>172</v>
      </c>
      <c r="H185" s="88">
        <f t="shared" ref="H185" si="123">SUM(E182:E185)/4</f>
        <v>5.1749999999999998</v>
      </c>
      <c r="I185" s="88">
        <f t="shared" ref="I185" si="124">1/(H185^2)</f>
        <v>3.7340428014656125E-2</v>
      </c>
      <c r="J185" s="88">
        <f t="shared" ref="J185" si="125">I185*10000</f>
        <v>373.40428014656123</v>
      </c>
    </row>
    <row r="186" spans="1:10" s="94" customFormat="1" x14ac:dyDescent="0.25">
      <c r="A186" s="93" t="s">
        <v>131</v>
      </c>
      <c r="B186" s="94">
        <v>451383</v>
      </c>
      <c r="C186" s="94">
        <v>2</v>
      </c>
      <c r="D186" s="94">
        <v>1</v>
      </c>
      <c r="E186" s="94">
        <v>4</v>
      </c>
      <c r="F186" s="94">
        <v>42</v>
      </c>
      <c r="G186" s="94" t="s">
        <v>172</v>
      </c>
    </row>
    <row r="187" spans="1:10" s="32" customFormat="1" x14ac:dyDescent="0.25">
      <c r="A187" s="95" t="s">
        <v>131</v>
      </c>
      <c r="B187" s="32">
        <v>451383</v>
      </c>
      <c r="C187" s="32">
        <v>2</v>
      </c>
      <c r="D187" s="32">
        <v>2</v>
      </c>
      <c r="E187" s="32">
        <v>4.5</v>
      </c>
      <c r="F187" s="32">
        <v>22</v>
      </c>
      <c r="G187" s="32" t="s">
        <v>172</v>
      </c>
    </row>
    <row r="188" spans="1:10" s="32" customFormat="1" x14ac:dyDescent="0.25">
      <c r="A188" s="95" t="s">
        <v>131</v>
      </c>
      <c r="B188" s="32">
        <v>451383</v>
      </c>
      <c r="C188" s="32">
        <v>2</v>
      </c>
      <c r="D188" s="32">
        <v>3</v>
      </c>
      <c r="E188" s="32">
        <v>3.5</v>
      </c>
      <c r="F188" s="32">
        <v>14</v>
      </c>
      <c r="G188" s="32" t="s">
        <v>172</v>
      </c>
    </row>
    <row r="189" spans="1:10" s="97" customFormat="1" x14ac:dyDescent="0.25">
      <c r="A189" s="96" t="s">
        <v>131</v>
      </c>
      <c r="B189" s="97">
        <v>451383</v>
      </c>
      <c r="C189" s="97">
        <v>2</v>
      </c>
      <c r="D189" s="97">
        <v>4</v>
      </c>
      <c r="E189" s="97">
        <v>7.3</v>
      </c>
      <c r="F189" s="97">
        <v>61</v>
      </c>
      <c r="G189" s="97" t="s">
        <v>172</v>
      </c>
      <c r="H189" s="98">
        <f t="shared" ref="H189" si="126">SUM(E186:E189)/4</f>
        <v>4.8250000000000002</v>
      </c>
      <c r="I189" s="98">
        <f t="shared" ref="I189" si="127">1/(H189^2)</f>
        <v>4.295417326639641E-2</v>
      </c>
      <c r="J189" s="98">
        <f t="shared" ref="J189" si="128">I189*10000</f>
        <v>429.54173266396413</v>
      </c>
    </row>
    <row r="190" spans="1:10" x14ac:dyDescent="0.25">
      <c r="A190" t="s">
        <v>131</v>
      </c>
      <c r="B190">
        <v>451383</v>
      </c>
      <c r="C190">
        <v>3</v>
      </c>
      <c r="D190">
        <v>1</v>
      </c>
      <c r="E190">
        <v>4.5</v>
      </c>
      <c r="F190">
        <v>36</v>
      </c>
      <c r="G190" t="s">
        <v>172</v>
      </c>
      <c r="H190" s="94"/>
      <c r="I190" s="94"/>
      <c r="J190" s="94"/>
    </row>
    <row r="191" spans="1:10" x14ac:dyDescent="0.25">
      <c r="A191" t="s">
        <v>131</v>
      </c>
      <c r="B191">
        <v>451383</v>
      </c>
      <c r="C191">
        <v>3</v>
      </c>
      <c r="D191">
        <v>2</v>
      </c>
      <c r="E191">
        <v>2.9</v>
      </c>
      <c r="F191">
        <v>56</v>
      </c>
      <c r="G191" t="s">
        <v>177</v>
      </c>
      <c r="H191" s="32"/>
      <c r="I191" s="32"/>
      <c r="J191" s="32"/>
    </row>
    <row r="192" spans="1:10" x14ac:dyDescent="0.25">
      <c r="A192" t="s">
        <v>131</v>
      </c>
      <c r="B192">
        <v>451383</v>
      </c>
      <c r="C192">
        <v>3</v>
      </c>
      <c r="D192">
        <v>3</v>
      </c>
      <c r="E192">
        <v>5.65</v>
      </c>
      <c r="F192">
        <v>55</v>
      </c>
      <c r="G192" t="s">
        <v>261</v>
      </c>
      <c r="H192" s="32"/>
      <c r="I192" s="32"/>
      <c r="J192" s="32"/>
    </row>
    <row r="193" spans="1:10" x14ac:dyDescent="0.25">
      <c r="A193" t="s">
        <v>131</v>
      </c>
      <c r="B193">
        <v>451383</v>
      </c>
      <c r="C193">
        <v>3</v>
      </c>
      <c r="D193">
        <v>4</v>
      </c>
      <c r="E193">
        <v>1.6</v>
      </c>
      <c r="F193">
        <v>10</v>
      </c>
      <c r="G193" t="s">
        <v>262</v>
      </c>
      <c r="H193" s="98">
        <f t="shared" ref="H193" si="129">SUM(E190:E193)/4</f>
        <v>3.6625000000000001</v>
      </c>
      <c r="I193" s="88">
        <f t="shared" ref="I193" si="130">1/(H193^2)</f>
        <v>7.4549499702966843E-2</v>
      </c>
      <c r="J193" s="88">
        <f t="shared" ref="J193" si="131">I193*10000</f>
        <v>745.49499702966841</v>
      </c>
    </row>
    <row r="194" spans="1:10" s="94" customFormat="1" x14ac:dyDescent="0.25">
      <c r="A194" s="93" t="s">
        <v>131</v>
      </c>
      <c r="B194" s="94">
        <v>450176</v>
      </c>
      <c r="C194" s="94">
        <v>1</v>
      </c>
      <c r="D194" s="94">
        <v>1</v>
      </c>
      <c r="E194" s="94">
        <v>7.1</v>
      </c>
      <c r="F194" s="94" t="s">
        <v>263</v>
      </c>
      <c r="G194" s="94" t="s">
        <v>172</v>
      </c>
    </row>
    <row r="195" spans="1:10" s="32" customFormat="1" x14ac:dyDescent="0.25">
      <c r="A195" s="95" t="s">
        <v>131</v>
      </c>
      <c r="B195" s="32">
        <v>450176</v>
      </c>
      <c r="C195" s="32">
        <v>1</v>
      </c>
      <c r="D195" s="32">
        <v>2</v>
      </c>
      <c r="E195" s="32">
        <v>4.0999999999999996</v>
      </c>
      <c r="F195" s="32">
        <v>99</v>
      </c>
      <c r="G195" s="32" t="s">
        <v>172</v>
      </c>
    </row>
    <row r="196" spans="1:10" s="32" customFormat="1" x14ac:dyDescent="0.25">
      <c r="A196" s="95" t="s">
        <v>131</v>
      </c>
      <c r="B196" s="32">
        <v>450176</v>
      </c>
      <c r="C196" s="32">
        <v>1</v>
      </c>
      <c r="D196" s="32">
        <v>3</v>
      </c>
      <c r="E196" s="32">
        <v>2.95</v>
      </c>
      <c r="F196" s="32">
        <v>40</v>
      </c>
      <c r="G196" s="32" t="s">
        <v>172</v>
      </c>
    </row>
    <row r="197" spans="1:10" s="97" customFormat="1" x14ac:dyDescent="0.25">
      <c r="A197" s="96" t="s">
        <v>131</v>
      </c>
      <c r="B197" s="97">
        <v>450176</v>
      </c>
      <c r="C197" s="97">
        <v>1</v>
      </c>
      <c r="D197" s="97">
        <v>4</v>
      </c>
      <c r="E197" s="97">
        <v>4.5</v>
      </c>
      <c r="F197" s="97" t="s">
        <v>264</v>
      </c>
      <c r="G197" s="97" t="s">
        <v>172</v>
      </c>
      <c r="H197" s="98">
        <f t="shared" ref="H197" si="132">SUM(E194:E197)/4</f>
        <v>4.6624999999999996</v>
      </c>
      <c r="I197" s="98">
        <f t="shared" ref="I197" si="133">1/(H197^2)</f>
        <v>4.6000474379892048E-2</v>
      </c>
      <c r="J197" s="98">
        <f t="shared" ref="J197" si="134">I197*10000</f>
        <v>460.00474379892046</v>
      </c>
    </row>
    <row r="198" spans="1:10" x14ac:dyDescent="0.25">
      <c r="A198" t="s">
        <v>131</v>
      </c>
      <c r="B198">
        <v>450176</v>
      </c>
      <c r="C198">
        <v>2</v>
      </c>
      <c r="D198">
        <v>1</v>
      </c>
      <c r="E198">
        <v>2.5</v>
      </c>
      <c r="F198">
        <v>25</v>
      </c>
      <c r="G198" t="s">
        <v>172</v>
      </c>
      <c r="H198" s="94"/>
      <c r="I198" s="94"/>
      <c r="J198" s="94"/>
    </row>
    <row r="199" spans="1:10" x14ac:dyDescent="0.25">
      <c r="A199" t="s">
        <v>131</v>
      </c>
      <c r="B199">
        <v>450176</v>
      </c>
      <c r="C199">
        <v>2</v>
      </c>
      <c r="D199">
        <v>2</v>
      </c>
      <c r="E199">
        <v>3.7</v>
      </c>
      <c r="F199" t="s">
        <v>265</v>
      </c>
      <c r="G199" t="s">
        <v>172</v>
      </c>
      <c r="H199" s="32"/>
      <c r="I199" s="32"/>
      <c r="J199" s="32"/>
    </row>
    <row r="200" spans="1:10" x14ac:dyDescent="0.25">
      <c r="A200" t="s">
        <v>131</v>
      </c>
      <c r="B200">
        <v>450176</v>
      </c>
      <c r="C200">
        <v>2</v>
      </c>
      <c r="D200">
        <v>3</v>
      </c>
      <c r="E200">
        <v>4.75</v>
      </c>
      <c r="F200" t="s">
        <v>266</v>
      </c>
      <c r="G200" t="s">
        <v>172</v>
      </c>
      <c r="H200" s="32"/>
      <c r="I200" s="32"/>
      <c r="J200" s="32"/>
    </row>
    <row r="201" spans="1:10" x14ac:dyDescent="0.25">
      <c r="A201" t="s">
        <v>131</v>
      </c>
      <c r="B201">
        <v>450176</v>
      </c>
      <c r="C201">
        <v>2</v>
      </c>
      <c r="D201">
        <v>4</v>
      </c>
      <c r="E201">
        <v>6</v>
      </c>
      <c r="F201" t="s">
        <v>265</v>
      </c>
      <c r="G201" t="s">
        <v>172</v>
      </c>
      <c r="H201" s="88">
        <f t="shared" ref="H201" si="135">SUM(E198:E201)/4</f>
        <v>4.2374999999999998</v>
      </c>
      <c r="I201" s="88">
        <f t="shared" ref="I201" si="136">1/(H201^2)</f>
        <v>5.5690430817692163E-2</v>
      </c>
      <c r="J201" s="88">
        <f t="shared" ref="J201" si="137">I201*10000</f>
        <v>556.90430817692163</v>
      </c>
    </row>
    <row r="202" spans="1:10" s="94" customFormat="1" x14ac:dyDescent="0.25">
      <c r="A202" s="93" t="s">
        <v>131</v>
      </c>
      <c r="B202" s="94">
        <v>450176</v>
      </c>
      <c r="C202" s="94">
        <v>3</v>
      </c>
      <c r="D202" s="94">
        <v>1</v>
      </c>
      <c r="E202" s="94">
        <v>5.75</v>
      </c>
      <c r="F202" s="94">
        <v>69</v>
      </c>
      <c r="G202" s="94" t="s">
        <v>172</v>
      </c>
    </row>
    <row r="203" spans="1:10" s="32" customFormat="1" x14ac:dyDescent="0.25">
      <c r="A203" s="95" t="s">
        <v>131</v>
      </c>
      <c r="B203" s="32">
        <v>450176</v>
      </c>
      <c r="C203" s="32">
        <v>3</v>
      </c>
      <c r="D203" s="32">
        <v>2</v>
      </c>
      <c r="E203" s="32">
        <v>6.2</v>
      </c>
      <c r="F203" s="32" t="s">
        <v>267</v>
      </c>
      <c r="G203" s="32" t="s">
        <v>172</v>
      </c>
    </row>
    <row r="204" spans="1:10" s="32" customFormat="1" x14ac:dyDescent="0.25">
      <c r="A204" s="95" t="s">
        <v>131</v>
      </c>
      <c r="B204" s="32">
        <v>450176</v>
      </c>
      <c r="C204" s="32">
        <v>3</v>
      </c>
      <c r="D204" s="32">
        <v>3</v>
      </c>
      <c r="E204" s="32">
        <v>5.6</v>
      </c>
      <c r="F204" s="32" t="s">
        <v>268</v>
      </c>
      <c r="G204" s="32" t="s">
        <v>172</v>
      </c>
    </row>
    <row r="205" spans="1:10" s="97" customFormat="1" x14ac:dyDescent="0.25">
      <c r="A205" s="96" t="s">
        <v>131</v>
      </c>
      <c r="B205" s="97">
        <v>450176</v>
      </c>
      <c r="C205" s="97">
        <v>3</v>
      </c>
      <c r="D205" s="97">
        <v>4</v>
      </c>
      <c r="E205" s="97">
        <v>4.5999999999999996</v>
      </c>
      <c r="F205" s="97" t="s">
        <v>269</v>
      </c>
      <c r="G205" s="97" t="s">
        <v>172</v>
      </c>
      <c r="H205" s="98">
        <f t="shared" ref="H205" si="138">SUM(E202:E205)/4</f>
        <v>5.5374999999999996</v>
      </c>
      <c r="I205" s="98">
        <f t="shared" ref="I205" si="139">1/(H205^2)</f>
        <v>3.2611631142069518E-2</v>
      </c>
      <c r="J205" s="98">
        <f t="shared" ref="J205" si="140">I205*10000</f>
        <v>326.11631142069518</v>
      </c>
    </row>
    <row r="206" spans="1:10" x14ac:dyDescent="0.25">
      <c r="A206" t="s">
        <v>131</v>
      </c>
      <c r="B206">
        <v>450101</v>
      </c>
      <c r="C206">
        <v>1</v>
      </c>
      <c r="D206">
        <v>1</v>
      </c>
      <c r="E206">
        <v>5.3</v>
      </c>
      <c r="F206" t="s">
        <v>270</v>
      </c>
      <c r="G206" t="s">
        <v>186</v>
      </c>
      <c r="H206" s="94"/>
      <c r="I206" s="94"/>
      <c r="J206" s="94"/>
    </row>
    <row r="207" spans="1:10" x14ac:dyDescent="0.25">
      <c r="A207" t="s">
        <v>131</v>
      </c>
      <c r="B207">
        <v>450101</v>
      </c>
      <c r="C207">
        <v>1</v>
      </c>
      <c r="D207">
        <v>2</v>
      </c>
      <c r="E207">
        <v>8.5</v>
      </c>
      <c r="F207">
        <v>85</v>
      </c>
      <c r="G207" t="s">
        <v>186</v>
      </c>
      <c r="H207" s="32"/>
      <c r="I207" s="32"/>
      <c r="J207" s="32"/>
    </row>
    <row r="208" spans="1:10" x14ac:dyDescent="0.25">
      <c r="A208" t="s">
        <v>131</v>
      </c>
      <c r="B208">
        <v>450101</v>
      </c>
      <c r="C208">
        <v>1</v>
      </c>
      <c r="D208">
        <v>3</v>
      </c>
      <c r="E208">
        <v>5.5</v>
      </c>
      <c r="F208">
        <v>62</v>
      </c>
      <c r="G208" t="s">
        <v>186</v>
      </c>
      <c r="H208" s="32"/>
      <c r="I208" s="32"/>
      <c r="J208" s="32"/>
    </row>
    <row r="209" spans="1:10" ht="18.75" customHeight="1" x14ac:dyDescent="0.25">
      <c r="A209" t="s">
        <v>131</v>
      </c>
      <c r="B209">
        <v>450101</v>
      </c>
      <c r="C209">
        <v>1</v>
      </c>
      <c r="D209">
        <v>4</v>
      </c>
      <c r="E209">
        <v>3.5</v>
      </c>
      <c r="F209">
        <v>53</v>
      </c>
      <c r="G209" t="s">
        <v>186</v>
      </c>
      <c r="H209" s="98">
        <f t="shared" ref="H209" si="141">SUM(E206:E209)/4</f>
        <v>5.7</v>
      </c>
      <c r="I209" s="88">
        <f t="shared" ref="I209" si="142">1/(H209^2)</f>
        <v>3.077870113881194E-2</v>
      </c>
      <c r="J209" s="88">
        <f t="shared" ref="J209" si="143">I209*10000</f>
        <v>307.78701138811942</v>
      </c>
    </row>
    <row r="210" spans="1:10" s="94" customFormat="1" x14ac:dyDescent="0.25">
      <c r="A210" s="93" t="s">
        <v>131</v>
      </c>
      <c r="B210" s="94">
        <v>450101</v>
      </c>
      <c r="C210" s="94">
        <v>2</v>
      </c>
      <c r="D210" s="94">
        <v>1</v>
      </c>
      <c r="E210" s="94">
        <v>3.2</v>
      </c>
      <c r="F210" s="94">
        <v>45</v>
      </c>
      <c r="G210" s="94" t="s">
        <v>186</v>
      </c>
    </row>
    <row r="211" spans="1:10" s="32" customFormat="1" x14ac:dyDescent="0.25">
      <c r="A211" s="95" t="s">
        <v>131</v>
      </c>
      <c r="B211" s="32">
        <v>450101</v>
      </c>
      <c r="C211" s="32">
        <v>2</v>
      </c>
      <c r="D211" s="32">
        <v>2</v>
      </c>
      <c r="E211" s="32">
        <v>3.1</v>
      </c>
      <c r="F211" s="32">
        <v>37</v>
      </c>
      <c r="G211" s="32" t="s">
        <v>186</v>
      </c>
    </row>
    <row r="212" spans="1:10" s="32" customFormat="1" x14ac:dyDescent="0.25">
      <c r="A212" s="95" t="s">
        <v>131</v>
      </c>
      <c r="B212" s="32">
        <v>450101</v>
      </c>
      <c r="C212" s="32">
        <v>2</v>
      </c>
      <c r="D212" s="32">
        <v>3</v>
      </c>
      <c r="E212" s="32">
        <v>3.8</v>
      </c>
      <c r="F212" s="32">
        <v>40</v>
      </c>
      <c r="G212" s="32" t="s">
        <v>186</v>
      </c>
    </row>
    <row r="213" spans="1:10" s="97" customFormat="1" x14ac:dyDescent="0.25">
      <c r="A213" s="96" t="s">
        <v>131</v>
      </c>
      <c r="B213" s="97">
        <v>450101</v>
      </c>
      <c r="C213" s="97">
        <v>2</v>
      </c>
      <c r="D213" s="97">
        <v>4</v>
      </c>
      <c r="E213" s="97">
        <v>4.8</v>
      </c>
      <c r="F213" s="97">
        <v>53</v>
      </c>
      <c r="G213" s="97" t="s">
        <v>186</v>
      </c>
      <c r="H213" s="98">
        <f t="shared" ref="H213" si="144">SUM(E210:E213)/4</f>
        <v>3.7250000000000005</v>
      </c>
      <c r="I213" s="98">
        <f t="shared" ref="I213" si="145">1/(H213^2)</f>
        <v>7.2068825728570762E-2</v>
      </c>
      <c r="J213" s="98">
        <f t="shared" ref="J213" si="146">I213*10000</f>
        <v>720.68825728570766</v>
      </c>
    </row>
    <row r="214" spans="1:10" s="94" customFormat="1" x14ac:dyDescent="0.25">
      <c r="A214" s="93" t="s">
        <v>131</v>
      </c>
      <c r="B214" s="94">
        <v>450101</v>
      </c>
      <c r="C214" s="94">
        <v>3</v>
      </c>
      <c r="D214" s="94">
        <v>1</v>
      </c>
      <c r="E214" s="94">
        <v>6.9</v>
      </c>
      <c r="F214" s="94">
        <v>19.5</v>
      </c>
      <c r="G214" s="94" t="s">
        <v>172</v>
      </c>
    </row>
    <row r="215" spans="1:10" s="32" customFormat="1" x14ac:dyDescent="0.25">
      <c r="A215" s="95" t="s">
        <v>131</v>
      </c>
      <c r="B215" s="32">
        <v>450101</v>
      </c>
      <c r="C215" s="32">
        <v>3</v>
      </c>
      <c r="D215" s="32">
        <v>2</v>
      </c>
      <c r="E215" s="32">
        <v>5.7</v>
      </c>
      <c r="F215" s="32">
        <v>50.8</v>
      </c>
      <c r="G215" s="32" t="s">
        <v>186</v>
      </c>
    </row>
    <row r="216" spans="1:10" s="32" customFormat="1" x14ac:dyDescent="0.25">
      <c r="A216" s="95" t="s">
        <v>131</v>
      </c>
      <c r="B216" s="32">
        <v>450101</v>
      </c>
      <c r="C216" s="32">
        <v>3</v>
      </c>
      <c r="D216" s="32">
        <v>3</v>
      </c>
      <c r="E216" s="32">
        <v>6</v>
      </c>
      <c r="F216" s="32">
        <v>85.7</v>
      </c>
      <c r="G216" s="32" t="s">
        <v>172</v>
      </c>
    </row>
    <row r="217" spans="1:10" s="97" customFormat="1" x14ac:dyDescent="0.25">
      <c r="A217" s="96" t="s">
        <v>131</v>
      </c>
      <c r="B217" s="97">
        <v>450101</v>
      </c>
      <c r="C217" s="97">
        <v>3</v>
      </c>
      <c r="D217" s="97">
        <v>4</v>
      </c>
      <c r="E217" s="97">
        <v>7.47</v>
      </c>
      <c r="F217" s="97" t="s">
        <v>271</v>
      </c>
      <c r="G217" s="97" t="s">
        <v>172</v>
      </c>
      <c r="H217" s="88">
        <f t="shared" ref="H217" si="147">SUM(E214:E217)/4</f>
        <v>6.5175000000000001</v>
      </c>
      <c r="I217" s="88">
        <f t="shared" ref="I217" si="148">1/(H217^2)</f>
        <v>2.3541705381736847E-2</v>
      </c>
      <c r="J217" s="88">
        <f t="shared" ref="J217" si="149">I217*10000</f>
        <v>235.41705381736847</v>
      </c>
    </row>
    <row r="218" spans="1:10" s="94" customFormat="1" x14ac:dyDescent="0.25">
      <c r="A218" s="93" t="s">
        <v>131</v>
      </c>
      <c r="B218" s="94">
        <v>450265</v>
      </c>
      <c r="C218" s="94">
        <v>1</v>
      </c>
      <c r="D218" s="94">
        <v>1</v>
      </c>
      <c r="E218" s="94">
        <v>5.15</v>
      </c>
      <c r="F218" s="94">
        <v>133</v>
      </c>
      <c r="G218" s="94" t="s">
        <v>172</v>
      </c>
    </row>
    <row r="219" spans="1:10" s="32" customFormat="1" x14ac:dyDescent="0.25">
      <c r="A219" s="95" t="s">
        <v>131</v>
      </c>
      <c r="B219" s="32">
        <v>450265</v>
      </c>
      <c r="C219" s="32">
        <v>1</v>
      </c>
      <c r="D219" s="32">
        <v>2</v>
      </c>
      <c r="E219" s="32">
        <v>3.4</v>
      </c>
      <c r="F219" s="32">
        <v>50</v>
      </c>
      <c r="G219" s="32" t="s">
        <v>172</v>
      </c>
    </row>
    <row r="220" spans="1:10" s="32" customFormat="1" x14ac:dyDescent="0.25">
      <c r="A220" s="95" t="s">
        <v>131</v>
      </c>
      <c r="B220" s="32">
        <v>450265</v>
      </c>
      <c r="C220" s="32">
        <v>1</v>
      </c>
      <c r="D220" s="32">
        <v>3</v>
      </c>
      <c r="E220" s="32">
        <v>2.2000000000000002</v>
      </c>
      <c r="F220" s="32">
        <v>28</v>
      </c>
      <c r="G220" s="32" t="s">
        <v>172</v>
      </c>
    </row>
    <row r="221" spans="1:10" s="97" customFormat="1" x14ac:dyDescent="0.25">
      <c r="A221" s="96" t="s">
        <v>131</v>
      </c>
      <c r="B221" s="97">
        <v>450265</v>
      </c>
      <c r="C221" s="97">
        <v>1</v>
      </c>
      <c r="D221" s="97">
        <v>4</v>
      </c>
      <c r="E221" s="97">
        <v>8.5</v>
      </c>
      <c r="F221" s="97">
        <v>78</v>
      </c>
      <c r="G221" s="97" t="s">
        <v>172</v>
      </c>
      <c r="H221" s="98">
        <f t="shared" ref="H221" si="150">SUM(E218:E221)/4</f>
        <v>4.8125</v>
      </c>
      <c r="I221" s="98">
        <f t="shared" ref="I221" si="151">1/(H221^2)</f>
        <v>4.317760161916006E-2</v>
      </c>
      <c r="J221" s="98">
        <f t="shared" ref="J221" si="152">I221*10000</f>
        <v>431.7760161916006</v>
      </c>
    </row>
    <row r="222" spans="1:10" s="94" customFormat="1" x14ac:dyDescent="0.25">
      <c r="A222" s="93" t="s">
        <v>131</v>
      </c>
      <c r="B222" s="94">
        <v>450265</v>
      </c>
      <c r="C222" s="94">
        <v>2</v>
      </c>
      <c r="D222" s="94">
        <v>1</v>
      </c>
      <c r="E222" s="94">
        <v>3.85</v>
      </c>
      <c r="F222" s="94">
        <v>42</v>
      </c>
      <c r="G222" s="94" t="s">
        <v>172</v>
      </c>
    </row>
    <row r="223" spans="1:10" s="32" customFormat="1" x14ac:dyDescent="0.25">
      <c r="A223" s="95" t="s">
        <v>131</v>
      </c>
      <c r="B223" s="32">
        <v>450265</v>
      </c>
      <c r="C223" s="32">
        <v>2</v>
      </c>
      <c r="D223" s="32">
        <v>2</v>
      </c>
      <c r="E223" s="32">
        <v>3.2</v>
      </c>
      <c r="F223" s="32">
        <v>95</v>
      </c>
      <c r="G223" s="32" t="s">
        <v>172</v>
      </c>
    </row>
    <row r="224" spans="1:10" s="32" customFormat="1" x14ac:dyDescent="0.25">
      <c r="A224" s="95" t="s">
        <v>131</v>
      </c>
      <c r="B224" s="32">
        <v>450265</v>
      </c>
      <c r="C224" s="32">
        <v>2</v>
      </c>
      <c r="D224" s="32">
        <v>3</v>
      </c>
      <c r="E224" s="32">
        <v>2.8</v>
      </c>
      <c r="F224" s="32" t="s">
        <v>272</v>
      </c>
      <c r="G224" s="32" t="s">
        <v>172</v>
      </c>
    </row>
    <row r="225" spans="1:10" s="97" customFormat="1" x14ac:dyDescent="0.25">
      <c r="A225" s="96" t="s">
        <v>131</v>
      </c>
      <c r="B225" s="97">
        <v>450265</v>
      </c>
      <c r="C225" s="97">
        <v>2</v>
      </c>
      <c r="D225" s="97">
        <v>4</v>
      </c>
      <c r="E225" s="97">
        <v>3.85</v>
      </c>
      <c r="F225" s="97">
        <v>47</v>
      </c>
      <c r="G225" s="97" t="s">
        <v>172</v>
      </c>
      <c r="H225" s="98">
        <f t="shared" ref="H225" si="153">SUM(E222:E225)/4</f>
        <v>3.4250000000000003</v>
      </c>
      <c r="I225" s="88">
        <f t="shared" ref="I225" si="154">1/(H225^2)</f>
        <v>8.5246949757578974E-2</v>
      </c>
      <c r="J225" s="88">
        <f t="shared" ref="J225" si="155">I225*10000</f>
        <v>852.46949757578977</v>
      </c>
    </row>
    <row r="226" spans="1:10" s="94" customFormat="1" x14ac:dyDescent="0.25">
      <c r="A226" s="93" t="s">
        <v>131</v>
      </c>
      <c r="B226" s="94">
        <v>450265</v>
      </c>
      <c r="C226" s="94">
        <v>3</v>
      </c>
      <c r="D226" s="94">
        <v>1</v>
      </c>
      <c r="E226" s="94">
        <v>5.45</v>
      </c>
      <c r="F226" s="94">
        <v>130</v>
      </c>
      <c r="G226" s="94" t="s">
        <v>172</v>
      </c>
    </row>
    <row r="227" spans="1:10" s="32" customFormat="1" x14ac:dyDescent="0.25">
      <c r="A227" s="95" t="s">
        <v>131</v>
      </c>
      <c r="B227" s="32">
        <v>450265</v>
      </c>
      <c r="C227" s="32">
        <v>3</v>
      </c>
      <c r="D227" s="32">
        <v>2</v>
      </c>
      <c r="E227" s="32">
        <v>5.7</v>
      </c>
      <c r="F227" s="32">
        <v>69</v>
      </c>
      <c r="G227" s="32" t="s">
        <v>172</v>
      </c>
    </row>
    <row r="228" spans="1:10" s="32" customFormat="1" x14ac:dyDescent="0.25">
      <c r="A228" s="95" t="s">
        <v>131</v>
      </c>
      <c r="B228" s="32">
        <v>450265</v>
      </c>
      <c r="C228" s="32">
        <v>3</v>
      </c>
      <c r="D228" s="32">
        <v>3</v>
      </c>
      <c r="E228" s="32">
        <v>4.3499999999999996</v>
      </c>
      <c r="F228" s="32">
        <v>18</v>
      </c>
      <c r="G228" s="32" t="s">
        <v>172</v>
      </c>
    </row>
    <row r="229" spans="1:10" s="97" customFormat="1" x14ac:dyDescent="0.25">
      <c r="A229" s="96" t="s">
        <v>131</v>
      </c>
      <c r="B229" s="97">
        <v>450265</v>
      </c>
      <c r="C229" s="97">
        <v>3</v>
      </c>
      <c r="D229" s="97">
        <v>4</v>
      </c>
      <c r="E229" s="97">
        <v>3.65</v>
      </c>
      <c r="F229" s="97">
        <v>35</v>
      </c>
      <c r="G229" s="97" t="s">
        <v>172</v>
      </c>
      <c r="H229" s="98">
        <f t="shared" ref="H229" si="156">SUM(E226:E229)/4</f>
        <v>4.7874999999999996</v>
      </c>
      <c r="I229" s="98">
        <f t="shared" ref="I229" si="157">1/(H229^2)</f>
        <v>4.3629720019906067E-2</v>
      </c>
      <c r="J229" s="98">
        <f t="shared" ref="J229" si="158">I229*10000</f>
        <v>436.29720019906068</v>
      </c>
    </row>
    <row r="230" spans="1:10" s="94" customFormat="1" x14ac:dyDescent="0.25">
      <c r="A230" s="93" t="s">
        <v>131</v>
      </c>
      <c r="B230" s="94">
        <v>450203</v>
      </c>
      <c r="C230" s="94">
        <v>1</v>
      </c>
      <c r="D230" s="94">
        <v>1</v>
      </c>
      <c r="E230" s="94">
        <v>1.95</v>
      </c>
      <c r="F230" s="94">
        <v>76</v>
      </c>
      <c r="G230" s="94" t="s">
        <v>172</v>
      </c>
    </row>
    <row r="231" spans="1:10" s="32" customFormat="1" x14ac:dyDescent="0.25">
      <c r="A231" s="95" t="s">
        <v>131</v>
      </c>
      <c r="B231" s="32">
        <v>450203</v>
      </c>
      <c r="C231" s="32">
        <v>1</v>
      </c>
      <c r="D231" s="32">
        <v>2</v>
      </c>
      <c r="E231" s="32">
        <v>0.85</v>
      </c>
      <c r="F231" s="32">
        <v>62</v>
      </c>
      <c r="G231" s="32" t="s">
        <v>172</v>
      </c>
    </row>
    <row r="232" spans="1:10" s="32" customFormat="1" x14ac:dyDescent="0.25">
      <c r="A232" s="95" t="s">
        <v>131</v>
      </c>
      <c r="B232" s="32">
        <v>450203</v>
      </c>
      <c r="C232" s="32">
        <v>1</v>
      </c>
      <c r="D232" s="32">
        <v>3</v>
      </c>
      <c r="E232" s="32">
        <v>0.8</v>
      </c>
      <c r="F232" s="32">
        <v>31</v>
      </c>
      <c r="G232" s="32" t="s">
        <v>172</v>
      </c>
    </row>
    <row r="233" spans="1:10" s="97" customFormat="1" x14ac:dyDescent="0.25">
      <c r="A233" s="96" t="s">
        <v>131</v>
      </c>
      <c r="B233" s="97">
        <v>450203</v>
      </c>
      <c r="C233" s="97">
        <v>1</v>
      </c>
      <c r="D233" s="97">
        <v>4</v>
      </c>
      <c r="E233" s="97">
        <v>12.9</v>
      </c>
      <c r="F233" s="97">
        <v>115</v>
      </c>
      <c r="G233" s="97" t="s">
        <v>172</v>
      </c>
      <c r="H233" s="88">
        <f t="shared" ref="H233" si="159">SUM(E230:E233)/4</f>
        <v>4.125</v>
      </c>
      <c r="I233" s="88">
        <f t="shared" ref="I233" si="160">1/(H233^2)</f>
        <v>5.876951331496786E-2</v>
      </c>
      <c r="J233" s="88">
        <f t="shared" ref="J233" si="161">I233*10000</f>
        <v>587.69513314967855</v>
      </c>
    </row>
    <row r="234" spans="1:10" s="94" customFormat="1" x14ac:dyDescent="0.25">
      <c r="A234" s="93" t="s">
        <v>131</v>
      </c>
      <c r="B234" s="94">
        <v>450203</v>
      </c>
      <c r="C234" s="94">
        <v>2</v>
      </c>
      <c r="D234" s="94">
        <v>1</v>
      </c>
      <c r="E234" s="94">
        <v>5.55</v>
      </c>
      <c r="F234" s="94" t="s">
        <v>273</v>
      </c>
      <c r="G234" s="94" t="s">
        <v>172</v>
      </c>
    </row>
    <row r="235" spans="1:10" s="32" customFormat="1" x14ac:dyDescent="0.25">
      <c r="A235" s="95" t="s">
        <v>131</v>
      </c>
      <c r="B235" s="32">
        <v>450203</v>
      </c>
      <c r="C235" s="32">
        <v>2</v>
      </c>
      <c r="D235" s="32">
        <v>2</v>
      </c>
      <c r="E235" s="32">
        <v>4.8</v>
      </c>
      <c r="F235" s="32">
        <v>47</v>
      </c>
      <c r="G235" s="32" t="s">
        <v>172</v>
      </c>
    </row>
    <row r="236" spans="1:10" s="32" customFormat="1" x14ac:dyDescent="0.25">
      <c r="A236" s="95" t="s">
        <v>131</v>
      </c>
      <c r="B236" s="32">
        <v>450203</v>
      </c>
      <c r="C236" s="32">
        <v>2</v>
      </c>
      <c r="D236" s="32">
        <v>3</v>
      </c>
      <c r="E236" s="32">
        <v>3.25</v>
      </c>
      <c r="F236" s="32">
        <v>56</v>
      </c>
      <c r="G236" s="32" t="s">
        <v>172</v>
      </c>
    </row>
    <row r="237" spans="1:10" s="97" customFormat="1" x14ac:dyDescent="0.25">
      <c r="A237" s="96" t="s">
        <v>131</v>
      </c>
      <c r="B237" s="97">
        <v>450203</v>
      </c>
      <c r="C237" s="97">
        <v>2</v>
      </c>
      <c r="D237" s="97">
        <v>4</v>
      </c>
      <c r="E237" s="97">
        <v>5.2</v>
      </c>
      <c r="F237" s="97">
        <v>82</v>
      </c>
      <c r="G237" s="97" t="s">
        <v>172</v>
      </c>
      <c r="H237" s="98">
        <f t="shared" ref="H237" si="162">SUM(E234:E237)/4</f>
        <v>4.7</v>
      </c>
      <c r="I237" s="98">
        <f t="shared" ref="I237" si="163">1/(H237^2)</f>
        <v>4.526935264825712E-2</v>
      </c>
      <c r="J237" s="98">
        <f t="shared" ref="J237" si="164">I237*10000</f>
        <v>452.6935264825712</v>
      </c>
    </row>
    <row r="238" spans="1:10" s="94" customFormat="1" x14ac:dyDescent="0.25">
      <c r="A238" s="93" t="s">
        <v>131</v>
      </c>
      <c r="B238" s="94">
        <v>450203</v>
      </c>
      <c r="C238" s="94">
        <v>3</v>
      </c>
      <c r="D238" s="94">
        <v>1</v>
      </c>
      <c r="E238" s="94">
        <v>5.45</v>
      </c>
      <c r="F238" s="94">
        <v>69</v>
      </c>
      <c r="G238" s="94" t="s">
        <v>172</v>
      </c>
    </row>
    <row r="239" spans="1:10" s="32" customFormat="1" x14ac:dyDescent="0.25">
      <c r="A239" s="95" t="s">
        <v>131</v>
      </c>
      <c r="B239" s="32">
        <v>450203</v>
      </c>
      <c r="C239" s="32">
        <v>3</v>
      </c>
      <c r="D239" s="32">
        <v>2</v>
      </c>
      <c r="E239" s="32">
        <v>0.75</v>
      </c>
      <c r="F239" s="32">
        <v>59</v>
      </c>
      <c r="G239" s="32" t="s">
        <v>172</v>
      </c>
    </row>
    <row r="240" spans="1:10" s="32" customFormat="1" x14ac:dyDescent="0.25">
      <c r="A240" s="95" t="s">
        <v>131</v>
      </c>
      <c r="B240" s="32">
        <v>450203</v>
      </c>
      <c r="C240" s="32">
        <v>3</v>
      </c>
      <c r="D240" s="32">
        <v>3</v>
      </c>
      <c r="E240" s="32">
        <v>8.9</v>
      </c>
      <c r="F240" s="32">
        <v>142</v>
      </c>
      <c r="G240" s="32" t="s">
        <v>172</v>
      </c>
    </row>
    <row r="241" spans="1:10" s="97" customFormat="1" x14ac:dyDescent="0.25">
      <c r="A241" s="96" t="s">
        <v>131</v>
      </c>
      <c r="B241" s="97">
        <v>450203</v>
      </c>
      <c r="C241" s="97">
        <v>3</v>
      </c>
      <c r="D241" s="97">
        <v>4</v>
      </c>
      <c r="E241" s="97">
        <v>4.45</v>
      </c>
      <c r="F241" s="97">
        <v>65</v>
      </c>
      <c r="G241" s="97" t="s">
        <v>172</v>
      </c>
      <c r="H241" s="98">
        <f t="shared" ref="H241" si="165">SUM(E238:E241)/4</f>
        <v>4.8875000000000002</v>
      </c>
      <c r="I241" s="88">
        <f t="shared" ref="I241" si="166">1/(H241^2)</f>
        <v>4.1862625179060836E-2</v>
      </c>
      <c r="J241" s="88">
        <f t="shared" ref="J241" si="167">I241*10000</f>
        <v>418.62625179060836</v>
      </c>
    </row>
    <row r="242" spans="1:10" s="94" customFormat="1" x14ac:dyDescent="0.25">
      <c r="A242" s="93" t="s">
        <v>144</v>
      </c>
      <c r="B242" s="94">
        <v>490813</v>
      </c>
      <c r="C242" s="94">
        <v>1</v>
      </c>
      <c r="D242" s="94">
        <v>1</v>
      </c>
      <c r="E242" s="94">
        <v>3.25</v>
      </c>
      <c r="F242" s="94" t="s">
        <v>274</v>
      </c>
      <c r="G242" s="94" t="s">
        <v>172</v>
      </c>
    </row>
    <row r="243" spans="1:10" s="32" customFormat="1" x14ac:dyDescent="0.25">
      <c r="A243" s="95" t="s">
        <v>144</v>
      </c>
      <c r="B243" s="32">
        <v>490813</v>
      </c>
      <c r="C243" s="32">
        <v>1</v>
      </c>
      <c r="D243" s="32">
        <v>2</v>
      </c>
      <c r="E243" s="32">
        <v>1.3</v>
      </c>
      <c r="F243" s="32">
        <v>113</v>
      </c>
      <c r="G243" s="32" t="s">
        <v>172</v>
      </c>
    </row>
    <row r="244" spans="1:10" s="32" customFormat="1" x14ac:dyDescent="0.25">
      <c r="A244" s="95" t="s">
        <v>144</v>
      </c>
      <c r="B244" s="32">
        <v>490813</v>
      </c>
      <c r="C244" s="32">
        <v>1</v>
      </c>
      <c r="D244" s="32">
        <v>3</v>
      </c>
      <c r="E244" s="32">
        <v>3.12</v>
      </c>
      <c r="F244" s="32">
        <v>63</v>
      </c>
      <c r="G244" s="32" t="s">
        <v>172</v>
      </c>
    </row>
    <row r="245" spans="1:10" s="97" customFormat="1" x14ac:dyDescent="0.25">
      <c r="A245" s="96" t="s">
        <v>144</v>
      </c>
      <c r="B245" s="97">
        <v>490813</v>
      </c>
      <c r="C245" s="97">
        <v>1</v>
      </c>
      <c r="D245" s="97">
        <v>4</v>
      </c>
      <c r="E245" s="97">
        <v>5.75</v>
      </c>
      <c r="F245" s="97">
        <v>71</v>
      </c>
      <c r="G245" s="97" t="s">
        <v>172</v>
      </c>
      <c r="H245" s="98">
        <f t="shared" ref="H245" si="168">SUM(E242:E245)/4</f>
        <v>3.355</v>
      </c>
      <c r="I245" s="98">
        <f t="shared" ref="I245" si="169">1/(H245^2)</f>
        <v>8.8841309432059729E-2</v>
      </c>
      <c r="J245" s="98">
        <f t="shared" ref="J245" si="170">I245*10000</f>
        <v>888.41309432059734</v>
      </c>
    </row>
    <row r="246" spans="1:10" s="94" customFormat="1" x14ac:dyDescent="0.25">
      <c r="A246" s="93" t="s">
        <v>144</v>
      </c>
      <c r="B246" s="94">
        <v>490813</v>
      </c>
      <c r="C246" s="94">
        <v>2</v>
      </c>
      <c r="D246" s="94">
        <v>1</v>
      </c>
      <c r="E246" s="94">
        <v>4.6500000000000004</v>
      </c>
      <c r="F246" s="94">
        <v>100</v>
      </c>
      <c r="G246" s="94" t="s">
        <v>172</v>
      </c>
    </row>
    <row r="247" spans="1:10" s="32" customFormat="1" x14ac:dyDescent="0.25">
      <c r="A247" s="95" t="s">
        <v>144</v>
      </c>
      <c r="B247" s="32">
        <v>490813</v>
      </c>
      <c r="C247" s="32">
        <v>2</v>
      </c>
      <c r="D247" s="32">
        <v>2</v>
      </c>
      <c r="E247" s="32">
        <v>0.9</v>
      </c>
      <c r="F247" s="32">
        <v>37</v>
      </c>
      <c r="G247" s="32" t="s">
        <v>172</v>
      </c>
    </row>
    <row r="248" spans="1:10" s="32" customFormat="1" x14ac:dyDescent="0.25">
      <c r="A248" s="95" t="s">
        <v>144</v>
      </c>
      <c r="B248" s="32">
        <v>490813</v>
      </c>
      <c r="C248" s="32">
        <v>2</v>
      </c>
      <c r="D248" s="32">
        <v>3</v>
      </c>
      <c r="E248" s="32">
        <v>1.5</v>
      </c>
      <c r="F248" s="32">
        <v>46</v>
      </c>
      <c r="G248" s="32" t="s">
        <v>172</v>
      </c>
    </row>
    <row r="249" spans="1:10" s="97" customFormat="1" x14ac:dyDescent="0.25">
      <c r="A249" s="96" t="s">
        <v>144</v>
      </c>
      <c r="B249" s="97">
        <v>490813</v>
      </c>
      <c r="C249" s="97">
        <v>2</v>
      </c>
      <c r="D249" s="97">
        <v>4</v>
      </c>
      <c r="E249" s="97">
        <v>1.75</v>
      </c>
      <c r="F249" s="97">
        <v>57</v>
      </c>
      <c r="G249" s="97" t="s">
        <v>172</v>
      </c>
      <c r="H249" s="88">
        <f t="shared" ref="H249" si="171">SUM(E246:E249)/4</f>
        <v>2.2000000000000002</v>
      </c>
      <c r="I249" s="88">
        <f t="shared" ref="I249" si="172">1/(H249^2)</f>
        <v>0.20661157024793386</v>
      </c>
      <c r="J249" s="88">
        <f t="shared" ref="J249" si="173">I249*10000</f>
        <v>2066.1157024793388</v>
      </c>
    </row>
    <row r="250" spans="1:10" s="94" customFormat="1" x14ac:dyDescent="0.25">
      <c r="A250" s="93" t="s">
        <v>144</v>
      </c>
      <c r="B250" s="94">
        <v>490813</v>
      </c>
      <c r="C250" s="94">
        <v>3</v>
      </c>
      <c r="D250" s="94">
        <v>1</v>
      </c>
      <c r="E250" s="94">
        <v>2.25</v>
      </c>
      <c r="F250" s="94" t="s">
        <v>275</v>
      </c>
      <c r="G250" s="94" t="s">
        <v>172</v>
      </c>
    </row>
    <row r="251" spans="1:10" s="32" customFormat="1" x14ac:dyDescent="0.25">
      <c r="A251" s="95" t="s">
        <v>144</v>
      </c>
      <c r="B251" s="32">
        <v>490813</v>
      </c>
      <c r="C251" s="32">
        <v>3</v>
      </c>
      <c r="D251" s="32">
        <v>2</v>
      </c>
      <c r="E251" s="32">
        <v>1.2</v>
      </c>
      <c r="F251" s="32">
        <v>55</v>
      </c>
      <c r="G251" s="32" t="s">
        <v>172</v>
      </c>
    </row>
    <row r="252" spans="1:10" s="32" customFormat="1" x14ac:dyDescent="0.25">
      <c r="A252" s="95" t="s">
        <v>144</v>
      </c>
      <c r="B252" s="32">
        <v>490813</v>
      </c>
      <c r="C252" s="32">
        <v>3</v>
      </c>
      <c r="D252" s="32">
        <v>3</v>
      </c>
      <c r="E252" s="32">
        <v>2.9</v>
      </c>
      <c r="F252" s="32" t="s">
        <v>276</v>
      </c>
      <c r="G252" s="32" t="s">
        <v>172</v>
      </c>
    </row>
    <row r="253" spans="1:10" s="97" customFormat="1" x14ac:dyDescent="0.25">
      <c r="A253" s="96" t="s">
        <v>144</v>
      </c>
      <c r="B253" s="97">
        <v>490813</v>
      </c>
      <c r="C253" s="97">
        <v>3</v>
      </c>
      <c r="D253" s="97">
        <v>4</v>
      </c>
      <c r="E253" s="97">
        <v>1.3</v>
      </c>
      <c r="F253" s="97">
        <v>30</v>
      </c>
      <c r="G253" s="97" t="s">
        <v>172</v>
      </c>
      <c r="H253" s="98">
        <f t="shared" ref="H253" si="174">SUM(E250:E253)/4</f>
        <v>1.9124999999999999</v>
      </c>
      <c r="I253" s="98">
        <f t="shared" ref="I253" si="175">1/(H253^2)</f>
        <v>0.27339911999658256</v>
      </c>
      <c r="J253" s="98">
        <f t="shared" ref="J253" si="176">I253*10000</f>
        <v>2733.9911999658257</v>
      </c>
    </row>
    <row r="254" spans="1:10" s="94" customFormat="1" x14ac:dyDescent="0.25">
      <c r="A254" s="93" t="s">
        <v>144</v>
      </c>
      <c r="B254" s="94">
        <v>490299</v>
      </c>
      <c r="C254" s="94">
        <v>1</v>
      </c>
      <c r="D254" s="94">
        <v>1</v>
      </c>
      <c r="E254" s="94">
        <v>4.0999999999999996</v>
      </c>
      <c r="F254" s="94">
        <v>117</v>
      </c>
      <c r="G254" s="94" t="s">
        <v>172</v>
      </c>
    </row>
    <row r="255" spans="1:10" s="32" customFormat="1" x14ac:dyDescent="0.25">
      <c r="A255" s="95" t="s">
        <v>144</v>
      </c>
      <c r="B255" s="32">
        <v>490299</v>
      </c>
      <c r="C255" s="32">
        <v>1</v>
      </c>
      <c r="D255" s="32">
        <v>2</v>
      </c>
      <c r="E255" s="32">
        <v>4.5999999999999996</v>
      </c>
      <c r="F255" s="32">
        <v>106</v>
      </c>
      <c r="G255" s="32" t="s">
        <v>172</v>
      </c>
    </row>
    <row r="256" spans="1:10" s="32" customFormat="1" x14ac:dyDescent="0.25">
      <c r="A256" s="95" t="s">
        <v>144</v>
      </c>
      <c r="B256" s="32">
        <v>490299</v>
      </c>
      <c r="C256" s="32">
        <v>1</v>
      </c>
      <c r="D256" s="32">
        <v>3</v>
      </c>
      <c r="E256" s="32">
        <v>2.8</v>
      </c>
      <c r="F256" s="32">
        <v>126</v>
      </c>
      <c r="G256" s="32" t="s">
        <v>172</v>
      </c>
    </row>
    <row r="257" spans="1:10" s="97" customFormat="1" x14ac:dyDescent="0.25">
      <c r="A257" s="96" t="s">
        <v>144</v>
      </c>
      <c r="B257" s="97">
        <v>490299</v>
      </c>
      <c r="C257" s="97">
        <v>1</v>
      </c>
      <c r="D257" s="97">
        <v>4</v>
      </c>
      <c r="E257" s="97">
        <v>3.3</v>
      </c>
      <c r="F257" s="97" t="s">
        <v>277</v>
      </c>
      <c r="G257" s="97" t="s">
        <v>172</v>
      </c>
      <c r="H257" s="98">
        <f t="shared" ref="H257" si="177">SUM(E254:E257)/4</f>
        <v>3.7</v>
      </c>
      <c r="I257" s="88">
        <f t="shared" ref="I257" si="178">1/(H257^2)</f>
        <v>7.3046018991964931E-2</v>
      </c>
      <c r="J257" s="88">
        <f t="shared" ref="J257" si="179">I257*10000</f>
        <v>730.46018991964934</v>
      </c>
    </row>
    <row r="258" spans="1:10" s="94" customFormat="1" x14ac:dyDescent="0.25">
      <c r="A258" s="93" t="s">
        <v>144</v>
      </c>
      <c r="B258" s="94">
        <v>490299</v>
      </c>
      <c r="C258" s="94">
        <v>2</v>
      </c>
      <c r="D258" s="94">
        <v>1</v>
      </c>
      <c r="E258" s="94">
        <v>5.6</v>
      </c>
      <c r="F258" s="94">
        <v>82</v>
      </c>
      <c r="G258" s="94" t="s">
        <v>172</v>
      </c>
    </row>
    <row r="259" spans="1:10" s="32" customFormat="1" x14ac:dyDescent="0.25">
      <c r="A259" s="95" t="s">
        <v>144</v>
      </c>
      <c r="B259" s="32">
        <v>490299</v>
      </c>
      <c r="C259" s="32">
        <v>2</v>
      </c>
      <c r="D259" s="32">
        <v>2</v>
      </c>
      <c r="E259" s="32">
        <v>7.1</v>
      </c>
      <c r="F259" s="32" t="s">
        <v>278</v>
      </c>
      <c r="G259" s="32" t="s">
        <v>172</v>
      </c>
    </row>
    <row r="260" spans="1:10" s="32" customFormat="1" x14ac:dyDescent="0.25">
      <c r="A260" s="95" t="s">
        <v>144</v>
      </c>
      <c r="B260" s="32">
        <v>490299</v>
      </c>
      <c r="C260" s="32">
        <v>2</v>
      </c>
      <c r="D260" s="32">
        <v>3</v>
      </c>
      <c r="E260" s="32">
        <v>4.7</v>
      </c>
      <c r="F260" s="32" t="s">
        <v>279</v>
      </c>
      <c r="G260" s="32" t="s">
        <v>172</v>
      </c>
    </row>
    <row r="261" spans="1:10" s="97" customFormat="1" x14ac:dyDescent="0.25">
      <c r="A261" s="96" t="s">
        <v>144</v>
      </c>
      <c r="B261" s="97">
        <v>490299</v>
      </c>
      <c r="C261" s="97">
        <v>2</v>
      </c>
      <c r="D261" s="97">
        <v>4</v>
      </c>
      <c r="E261" s="97">
        <v>4.8</v>
      </c>
      <c r="F261" s="97" t="s">
        <v>280</v>
      </c>
      <c r="G261" s="97" t="s">
        <v>172</v>
      </c>
      <c r="H261" s="98">
        <f t="shared" ref="H261" si="180">SUM(E258:E261)/4</f>
        <v>5.55</v>
      </c>
      <c r="I261" s="98">
        <f t="shared" ref="I261" si="181">1/(H261^2)</f>
        <v>3.2464897329762196E-2</v>
      </c>
      <c r="J261" s="98">
        <f t="shared" ref="J261" si="182">I261*10000</f>
        <v>324.64897329762198</v>
      </c>
    </row>
    <row r="262" spans="1:10" s="94" customFormat="1" x14ac:dyDescent="0.25">
      <c r="A262" s="93" t="s">
        <v>144</v>
      </c>
      <c r="B262" s="94">
        <v>490299</v>
      </c>
      <c r="C262" s="94">
        <v>3</v>
      </c>
      <c r="D262" s="94">
        <v>1</v>
      </c>
      <c r="E262" s="94">
        <v>4.2</v>
      </c>
      <c r="F262" s="94" t="s">
        <v>281</v>
      </c>
      <c r="G262" s="94" t="s">
        <v>172</v>
      </c>
    </row>
    <row r="263" spans="1:10" s="32" customFormat="1" x14ac:dyDescent="0.25">
      <c r="A263" s="95" t="s">
        <v>144</v>
      </c>
      <c r="B263" s="32">
        <v>490299</v>
      </c>
      <c r="C263" s="32">
        <v>3</v>
      </c>
      <c r="D263" s="32">
        <v>2</v>
      </c>
      <c r="E263" s="32">
        <v>4.5999999999999996</v>
      </c>
      <c r="F263" s="32">
        <v>47</v>
      </c>
      <c r="G263" s="32" t="s">
        <v>172</v>
      </c>
    </row>
    <row r="264" spans="1:10" s="32" customFormat="1" x14ac:dyDescent="0.25">
      <c r="A264" s="95" t="s">
        <v>144</v>
      </c>
      <c r="B264" s="32">
        <v>490299</v>
      </c>
      <c r="C264" s="32">
        <v>3</v>
      </c>
      <c r="D264" s="32">
        <v>3</v>
      </c>
      <c r="E264" s="32">
        <v>5.6</v>
      </c>
      <c r="F264" s="32">
        <v>62</v>
      </c>
      <c r="G264" s="32" t="s">
        <v>172</v>
      </c>
    </row>
    <row r="265" spans="1:10" s="97" customFormat="1" x14ac:dyDescent="0.25">
      <c r="A265" s="96" t="s">
        <v>144</v>
      </c>
      <c r="B265" s="97">
        <v>490299</v>
      </c>
      <c r="C265" s="97">
        <v>3</v>
      </c>
      <c r="D265" s="97">
        <v>4</v>
      </c>
      <c r="E265" s="97">
        <v>3.6</v>
      </c>
      <c r="F265" s="97">
        <v>41</v>
      </c>
      <c r="G265" s="97" t="s">
        <v>172</v>
      </c>
      <c r="H265" s="88">
        <f t="shared" ref="H265" si="183">SUM(E262:E265)/4</f>
        <v>4.5</v>
      </c>
      <c r="I265" s="88">
        <f t="shared" ref="I265" si="184">1/(H265^2)</f>
        <v>4.9382716049382713E-2</v>
      </c>
      <c r="J265" s="88">
        <f t="shared" ref="J265" si="185">I265*10000</f>
        <v>493.82716049382714</v>
      </c>
    </row>
    <row r="266" spans="1:10" s="94" customFormat="1" x14ac:dyDescent="0.25">
      <c r="A266" s="93" t="s">
        <v>144</v>
      </c>
      <c r="B266" s="94">
        <v>490300</v>
      </c>
      <c r="C266" s="94">
        <v>1</v>
      </c>
      <c r="D266" s="94">
        <v>1</v>
      </c>
      <c r="E266" s="94">
        <v>4.5</v>
      </c>
      <c r="F266" s="94">
        <v>38</v>
      </c>
      <c r="G266" s="94" t="s">
        <v>172</v>
      </c>
    </row>
    <row r="267" spans="1:10" s="32" customFormat="1" x14ac:dyDescent="0.25">
      <c r="A267" s="95" t="s">
        <v>144</v>
      </c>
      <c r="B267" s="32">
        <v>490300</v>
      </c>
      <c r="C267" s="32">
        <v>1</v>
      </c>
      <c r="D267" s="32">
        <v>2</v>
      </c>
      <c r="E267" s="32">
        <v>5.7</v>
      </c>
      <c r="F267" s="32">
        <v>40</v>
      </c>
      <c r="G267" s="32" t="s">
        <v>172</v>
      </c>
    </row>
    <row r="268" spans="1:10" s="32" customFormat="1" x14ac:dyDescent="0.25">
      <c r="A268" s="95" t="s">
        <v>144</v>
      </c>
      <c r="B268" s="32">
        <v>490300</v>
      </c>
      <c r="C268" s="32">
        <v>1</v>
      </c>
      <c r="D268" s="32">
        <v>3</v>
      </c>
      <c r="E268" s="32">
        <v>5.5</v>
      </c>
      <c r="F268" s="32">
        <v>30</v>
      </c>
      <c r="G268" s="32" t="s">
        <v>172</v>
      </c>
    </row>
    <row r="269" spans="1:10" s="97" customFormat="1" x14ac:dyDescent="0.25">
      <c r="A269" s="96" t="s">
        <v>144</v>
      </c>
      <c r="B269" s="97">
        <v>490300</v>
      </c>
      <c r="C269" s="97">
        <v>1</v>
      </c>
      <c r="D269" s="97">
        <v>4</v>
      </c>
      <c r="E269" s="97">
        <v>6.3</v>
      </c>
      <c r="F269" s="97">
        <v>33</v>
      </c>
      <c r="G269" s="97" t="s">
        <v>172</v>
      </c>
      <c r="H269" s="98">
        <f t="shared" ref="H269" si="186">SUM(E266:E269)/4</f>
        <v>5.5</v>
      </c>
      <c r="I269" s="98">
        <f t="shared" ref="I269" si="187">1/(H269^2)</f>
        <v>3.3057851239669422E-2</v>
      </c>
      <c r="J269" s="98">
        <f t="shared" ref="J269" si="188">I269*10000</f>
        <v>330.57851239669424</v>
      </c>
    </row>
    <row r="270" spans="1:10" s="94" customFormat="1" x14ac:dyDescent="0.25">
      <c r="A270" s="93" t="s">
        <v>144</v>
      </c>
      <c r="B270" s="94">
        <v>490300</v>
      </c>
      <c r="C270" s="94">
        <v>2</v>
      </c>
      <c r="D270" s="94">
        <v>1</v>
      </c>
      <c r="E270" s="94">
        <v>2.2999999999999998</v>
      </c>
      <c r="F270" s="94">
        <v>36</v>
      </c>
      <c r="G270" s="94" t="s">
        <v>172</v>
      </c>
    </row>
    <row r="271" spans="1:10" s="32" customFormat="1" x14ac:dyDescent="0.25">
      <c r="A271" s="95" t="s">
        <v>144</v>
      </c>
      <c r="B271" s="32">
        <v>490300</v>
      </c>
      <c r="C271" s="32">
        <v>2</v>
      </c>
      <c r="D271" s="32">
        <v>2</v>
      </c>
      <c r="E271" s="32">
        <v>1.9</v>
      </c>
      <c r="F271" s="32">
        <v>39</v>
      </c>
      <c r="G271" s="32" t="s">
        <v>172</v>
      </c>
    </row>
    <row r="272" spans="1:10" s="32" customFormat="1" x14ac:dyDescent="0.25">
      <c r="A272" s="95" t="s">
        <v>144</v>
      </c>
      <c r="B272" s="32">
        <v>490300</v>
      </c>
      <c r="C272" s="32">
        <v>2</v>
      </c>
      <c r="D272" s="32">
        <v>3</v>
      </c>
      <c r="E272" s="32">
        <v>1.8</v>
      </c>
      <c r="F272" s="32">
        <v>46</v>
      </c>
      <c r="G272" s="32" t="s">
        <v>172</v>
      </c>
    </row>
    <row r="273" spans="1:10" s="97" customFormat="1" x14ac:dyDescent="0.25">
      <c r="A273" s="96" t="s">
        <v>144</v>
      </c>
      <c r="B273" s="97">
        <v>490300</v>
      </c>
      <c r="C273" s="97">
        <v>2</v>
      </c>
      <c r="D273" s="97">
        <v>4</v>
      </c>
      <c r="E273" s="97">
        <v>2.2999999999999998</v>
      </c>
      <c r="F273" s="97">
        <v>19</v>
      </c>
      <c r="G273" s="97" t="s">
        <v>172</v>
      </c>
      <c r="H273" s="98">
        <f t="shared" ref="H273" si="189">SUM(E270:E273)/4</f>
        <v>2.0749999999999997</v>
      </c>
      <c r="I273" s="88">
        <f t="shared" ref="I273" si="190">1/(H273^2)</f>
        <v>0.23225431847873426</v>
      </c>
      <c r="J273" s="88">
        <f t="shared" ref="J273" si="191">I273*10000</f>
        <v>2322.5431847873424</v>
      </c>
    </row>
    <row r="274" spans="1:10" s="94" customFormat="1" x14ac:dyDescent="0.25">
      <c r="A274" s="93" t="s">
        <v>144</v>
      </c>
      <c r="B274" s="94">
        <v>490300</v>
      </c>
      <c r="C274" s="94">
        <v>3</v>
      </c>
      <c r="D274" s="94">
        <v>1</v>
      </c>
      <c r="E274" s="94">
        <v>2.6</v>
      </c>
      <c r="F274" s="94">
        <v>45</v>
      </c>
      <c r="G274" s="94" t="s">
        <v>172</v>
      </c>
    </row>
    <row r="275" spans="1:10" s="32" customFormat="1" x14ac:dyDescent="0.25">
      <c r="A275" s="95" t="s">
        <v>144</v>
      </c>
      <c r="B275" s="32">
        <v>490300</v>
      </c>
      <c r="C275" s="32">
        <v>3</v>
      </c>
      <c r="D275" s="32">
        <v>2</v>
      </c>
      <c r="E275" s="32">
        <v>2.4</v>
      </c>
      <c r="F275" s="32">
        <v>39</v>
      </c>
      <c r="G275" s="32" t="s">
        <v>172</v>
      </c>
    </row>
    <row r="276" spans="1:10" s="32" customFormat="1" x14ac:dyDescent="0.25">
      <c r="A276" s="95" t="s">
        <v>144</v>
      </c>
      <c r="B276" s="32">
        <v>490300</v>
      </c>
      <c r="C276" s="32">
        <v>3</v>
      </c>
      <c r="D276" s="32">
        <v>3</v>
      </c>
      <c r="E276" s="32">
        <v>2.5</v>
      </c>
      <c r="F276" s="32" t="s">
        <v>282</v>
      </c>
      <c r="G276" s="32" t="s">
        <v>172</v>
      </c>
    </row>
    <row r="277" spans="1:10" s="97" customFormat="1" x14ac:dyDescent="0.25">
      <c r="A277" s="96" t="s">
        <v>144</v>
      </c>
      <c r="B277" s="97">
        <v>490300</v>
      </c>
      <c r="C277" s="97">
        <v>3</v>
      </c>
      <c r="D277" s="97">
        <v>4</v>
      </c>
      <c r="E277" s="97">
        <v>2.8</v>
      </c>
      <c r="F277" s="97">
        <v>27</v>
      </c>
      <c r="G277" s="97" t="s">
        <v>172</v>
      </c>
      <c r="H277" s="98">
        <f t="shared" ref="H277" si="192">SUM(E274:E277)/4</f>
        <v>2.5750000000000002</v>
      </c>
      <c r="I277" s="98">
        <f t="shared" ref="I277" si="193">1/(H277^2)</f>
        <v>0.15081534546140068</v>
      </c>
      <c r="J277" s="98">
        <f t="shared" ref="J277" si="194">I277*10000</f>
        <v>1508.1534546140069</v>
      </c>
    </row>
    <row r="278" spans="1:10" s="94" customFormat="1" x14ac:dyDescent="0.25">
      <c r="A278" s="93" t="s">
        <v>144</v>
      </c>
      <c r="B278" s="94">
        <v>490125</v>
      </c>
      <c r="C278" s="94">
        <v>1</v>
      </c>
      <c r="D278" s="94">
        <v>1</v>
      </c>
      <c r="E278" s="94">
        <v>7.4</v>
      </c>
      <c r="F278" s="94">
        <v>72</v>
      </c>
      <c r="G278" s="94" t="s">
        <v>172</v>
      </c>
    </row>
    <row r="279" spans="1:10" s="32" customFormat="1" x14ac:dyDescent="0.25">
      <c r="A279" s="95" t="s">
        <v>144</v>
      </c>
      <c r="B279" s="32">
        <v>490125</v>
      </c>
      <c r="C279" s="32">
        <v>1</v>
      </c>
      <c r="D279" s="32">
        <v>2</v>
      </c>
      <c r="E279" s="32">
        <v>4.5999999999999996</v>
      </c>
      <c r="F279" s="32">
        <v>59</v>
      </c>
      <c r="G279" s="32" t="s">
        <v>190</v>
      </c>
    </row>
    <row r="280" spans="1:10" s="32" customFormat="1" x14ac:dyDescent="0.25">
      <c r="A280" s="95" t="s">
        <v>144</v>
      </c>
      <c r="B280" s="32">
        <v>490125</v>
      </c>
      <c r="C280" s="32">
        <v>1</v>
      </c>
      <c r="D280" s="32">
        <v>3</v>
      </c>
      <c r="E280" s="32">
        <v>2.7</v>
      </c>
      <c r="F280" s="32">
        <v>65</v>
      </c>
      <c r="G280" s="32" t="s">
        <v>172</v>
      </c>
    </row>
    <row r="281" spans="1:10" s="97" customFormat="1" x14ac:dyDescent="0.25">
      <c r="A281" s="96" t="s">
        <v>144</v>
      </c>
      <c r="B281" s="97">
        <v>490125</v>
      </c>
      <c r="C281" s="97">
        <v>1</v>
      </c>
      <c r="D281" s="97">
        <v>4</v>
      </c>
      <c r="E281" s="97">
        <v>2.9</v>
      </c>
      <c r="F281" s="97">
        <v>128</v>
      </c>
      <c r="G281" s="97" t="s">
        <v>172</v>
      </c>
      <c r="H281" s="88">
        <f t="shared" ref="H281" si="195">SUM(E278:E281)/4</f>
        <v>4.3999999999999995</v>
      </c>
      <c r="I281" s="88">
        <f t="shared" ref="I281" si="196">1/(H281^2)</f>
        <v>5.1652892561983479E-2</v>
      </c>
      <c r="J281" s="88">
        <f t="shared" ref="J281" si="197">I281*10000</f>
        <v>516.52892561983481</v>
      </c>
    </row>
    <row r="282" spans="1:10" s="94" customFormat="1" x14ac:dyDescent="0.25">
      <c r="A282" s="93" t="s">
        <v>144</v>
      </c>
      <c r="B282" s="94">
        <v>490125</v>
      </c>
      <c r="C282" s="94">
        <v>2</v>
      </c>
      <c r="D282" s="94">
        <v>1</v>
      </c>
      <c r="E282" s="94">
        <v>5.5</v>
      </c>
      <c r="F282" s="94">
        <v>34</v>
      </c>
      <c r="G282" s="94" t="s">
        <v>172</v>
      </c>
    </row>
    <row r="283" spans="1:10" s="32" customFormat="1" x14ac:dyDescent="0.25">
      <c r="A283" s="95" t="s">
        <v>144</v>
      </c>
      <c r="B283" s="32">
        <v>490125</v>
      </c>
      <c r="C283" s="32">
        <v>2</v>
      </c>
      <c r="D283" s="32">
        <v>2</v>
      </c>
      <c r="E283" s="32">
        <v>3.8</v>
      </c>
      <c r="F283" s="32">
        <v>75</v>
      </c>
      <c r="G283" s="32" t="s">
        <v>172</v>
      </c>
    </row>
    <row r="284" spans="1:10" s="32" customFormat="1" x14ac:dyDescent="0.25">
      <c r="A284" s="95" t="s">
        <v>144</v>
      </c>
      <c r="B284" s="32">
        <v>490125</v>
      </c>
      <c r="C284" s="32">
        <v>2</v>
      </c>
      <c r="D284" s="32">
        <v>3</v>
      </c>
      <c r="E284" s="32">
        <v>3.8</v>
      </c>
      <c r="F284" s="32">
        <v>101</v>
      </c>
      <c r="G284" s="32" t="s">
        <v>172</v>
      </c>
    </row>
    <row r="285" spans="1:10" s="97" customFormat="1" x14ac:dyDescent="0.25">
      <c r="A285" s="96" t="s">
        <v>144</v>
      </c>
      <c r="B285" s="97">
        <v>490125</v>
      </c>
      <c r="C285" s="97">
        <v>2</v>
      </c>
      <c r="D285" s="97">
        <v>4</v>
      </c>
      <c r="E285" s="97">
        <v>3.9</v>
      </c>
      <c r="F285" s="97">
        <v>108</v>
      </c>
      <c r="G285" s="97" t="s">
        <v>172</v>
      </c>
      <c r="H285" s="98">
        <f t="shared" ref="H285" si="198">SUM(E282:E285)/4</f>
        <v>4.25</v>
      </c>
      <c r="I285" s="98">
        <f t="shared" ref="I285" si="199">1/(H285^2)</f>
        <v>5.536332179930796E-2</v>
      </c>
      <c r="J285" s="98">
        <f t="shared" ref="J285" si="200">I285*10000</f>
        <v>553.6332179930796</v>
      </c>
    </row>
    <row r="286" spans="1:10" s="94" customFormat="1" x14ac:dyDescent="0.25">
      <c r="A286" s="93" t="s">
        <v>144</v>
      </c>
      <c r="B286" s="94">
        <v>490125</v>
      </c>
      <c r="C286" s="94">
        <v>3</v>
      </c>
      <c r="D286" s="94">
        <v>1</v>
      </c>
      <c r="E286" s="94">
        <v>1.9</v>
      </c>
      <c r="F286" s="94">
        <v>35</v>
      </c>
      <c r="G286" s="94" t="s">
        <v>172</v>
      </c>
    </row>
    <row r="287" spans="1:10" s="32" customFormat="1" x14ac:dyDescent="0.25">
      <c r="A287" s="95" t="s">
        <v>144</v>
      </c>
      <c r="B287" s="32">
        <v>490125</v>
      </c>
      <c r="C287" s="32">
        <v>3</v>
      </c>
      <c r="D287" s="32">
        <v>2</v>
      </c>
      <c r="E287" s="32">
        <v>6.4</v>
      </c>
      <c r="F287" s="32">
        <v>75</v>
      </c>
      <c r="G287" s="32" t="s">
        <v>172</v>
      </c>
    </row>
    <row r="288" spans="1:10" s="32" customFormat="1" x14ac:dyDescent="0.25">
      <c r="A288" s="95" t="s">
        <v>144</v>
      </c>
      <c r="B288" s="32">
        <v>490125</v>
      </c>
      <c r="C288" s="32">
        <v>3</v>
      </c>
      <c r="D288" s="32">
        <v>3</v>
      </c>
      <c r="E288" s="32">
        <v>2.4</v>
      </c>
      <c r="F288" s="32">
        <v>21</v>
      </c>
      <c r="G288" s="32" t="s">
        <v>172</v>
      </c>
    </row>
    <row r="289" spans="1:10" s="97" customFormat="1" x14ac:dyDescent="0.25">
      <c r="A289" s="96" t="s">
        <v>144</v>
      </c>
      <c r="B289" s="97">
        <v>490125</v>
      </c>
      <c r="C289" s="97">
        <v>3</v>
      </c>
      <c r="D289" s="97">
        <v>4</v>
      </c>
      <c r="E289" s="97">
        <v>3.3</v>
      </c>
      <c r="F289" s="97">
        <v>65</v>
      </c>
      <c r="G289" s="97" t="s">
        <v>172</v>
      </c>
      <c r="H289" s="98">
        <f t="shared" ref="H289" si="201">SUM(E286:E289)/4</f>
        <v>3.5</v>
      </c>
      <c r="I289" s="88">
        <f t="shared" ref="I289" si="202">1/(H289^2)</f>
        <v>8.1632653061224483E-2</v>
      </c>
      <c r="J289" s="88">
        <f t="shared" ref="J289" si="203">I289*10000</f>
        <v>816.32653061224482</v>
      </c>
    </row>
    <row r="290" spans="1:10" s="94" customFormat="1" x14ac:dyDescent="0.25">
      <c r="A290" s="93" t="s">
        <v>144</v>
      </c>
      <c r="B290" s="94">
        <v>490525</v>
      </c>
      <c r="C290" s="94">
        <v>1</v>
      </c>
      <c r="D290" s="94">
        <v>1</v>
      </c>
      <c r="E290" s="94">
        <v>3.1</v>
      </c>
      <c r="F290" s="94">
        <v>45</v>
      </c>
      <c r="G290" s="94" t="s">
        <v>172</v>
      </c>
    </row>
    <row r="291" spans="1:10" s="32" customFormat="1" x14ac:dyDescent="0.25">
      <c r="A291" s="95" t="s">
        <v>144</v>
      </c>
      <c r="B291" s="32">
        <v>490525</v>
      </c>
      <c r="C291" s="32">
        <v>1</v>
      </c>
      <c r="D291" s="32">
        <v>2</v>
      </c>
      <c r="E291" s="32">
        <v>3.7</v>
      </c>
      <c r="F291" s="32">
        <v>57</v>
      </c>
      <c r="G291" s="32" t="s">
        <v>172</v>
      </c>
    </row>
    <row r="292" spans="1:10" s="32" customFormat="1" x14ac:dyDescent="0.25">
      <c r="A292" s="95" t="s">
        <v>144</v>
      </c>
      <c r="B292" s="32">
        <v>490525</v>
      </c>
      <c r="C292" s="32">
        <v>1</v>
      </c>
      <c r="D292" s="32">
        <v>3</v>
      </c>
      <c r="E292" s="32">
        <v>2.6</v>
      </c>
      <c r="F292" s="32">
        <v>58</v>
      </c>
      <c r="G292" s="32" t="s">
        <v>172</v>
      </c>
    </row>
    <row r="293" spans="1:10" s="97" customFormat="1" x14ac:dyDescent="0.25">
      <c r="A293" s="96" t="s">
        <v>144</v>
      </c>
      <c r="B293" s="97">
        <v>490525</v>
      </c>
      <c r="C293" s="97">
        <v>1</v>
      </c>
      <c r="D293" s="97">
        <v>4</v>
      </c>
      <c r="E293" s="97">
        <v>2.6</v>
      </c>
      <c r="F293" s="97">
        <v>75</v>
      </c>
      <c r="G293" s="97" t="s">
        <v>190</v>
      </c>
      <c r="H293" s="98">
        <f t="shared" ref="H293" si="204">SUM(E290:E293)/4</f>
        <v>3</v>
      </c>
      <c r="I293" s="98">
        <f t="shared" ref="I293" si="205">1/(H293^2)</f>
        <v>0.1111111111111111</v>
      </c>
      <c r="J293" s="98">
        <f t="shared" ref="J293" si="206">I293*10000</f>
        <v>1111.1111111111111</v>
      </c>
    </row>
    <row r="294" spans="1:10" s="94" customFormat="1" x14ac:dyDescent="0.25">
      <c r="A294" s="93" t="s">
        <v>144</v>
      </c>
      <c r="B294" s="94">
        <v>490525</v>
      </c>
      <c r="C294" s="94">
        <v>2</v>
      </c>
      <c r="D294" s="94">
        <v>1</v>
      </c>
      <c r="E294" s="94">
        <v>3.5</v>
      </c>
      <c r="F294" s="94">
        <v>75</v>
      </c>
      <c r="G294" s="94" t="s">
        <v>172</v>
      </c>
    </row>
    <row r="295" spans="1:10" s="32" customFormat="1" x14ac:dyDescent="0.25">
      <c r="A295" s="95" t="s">
        <v>144</v>
      </c>
      <c r="B295" s="32">
        <v>490525</v>
      </c>
      <c r="C295" s="32">
        <v>2</v>
      </c>
      <c r="D295" s="32">
        <v>2</v>
      </c>
      <c r="E295" s="32">
        <v>3.7</v>
      </c>
      <c r="F295" s="32">
        <v>63</v>
      </c>
      <c r="G295" s="32" t="s">
        <v>172</v>
      </c>
    </row>
    <row r="296" spans="1:10" s="32" customFormat="1" x14ac:dyDescent="0.25">
      <c r="A296" s="95" t="s">
        <v>144</v>
      </c>
      <c r="B296" s="32">
        <v>490525</v>
      </c>
      <c r="C296" s="32">
        <v>2</v>
      </c>
      <c r="D296" s="32">
        <v>3</v>
      </c>
      <c r="E296" s="32">
        <v>4.8</v>
      </c>
      <c r="F296" s="32">
        <v>37</v>
      </c>
      <c r="G296" s="32" t="s">
        <v>172</v>
      </c>
    </row>
    <row r="297" spans="1:10" s="97" customFormat="1" x14ac:dyDescent="0.25">
      <c r="A297" s="96" t="s">
        <v>144</v>
      </c>
      <c r="B297" s="97">
        <v>490525</v>
      </c>
      <c r="C297" s="97">
        <v>2</v>
      </c>
      <c r="D297" s="97">
        <v>4</v>
      </c>
      <c r="E297" s="97">
        <v>3.4</v>
      </c>
      <c r="F297" s="97">
        <v>28</v>
      </c>
      <c r="G297" s="97" t="s">
        <v>172</v>
      </c>
      <c r="H297" s="88">
        <f t="shared" ref="H297" si="207">SUM(E294:E297)/4</f>
        <v>3.85</v>
      </c>
      <c r="I297" s="88">
        <f t="shared" ref="I297" si="208">1/(H297^2)</f>
        <v>6.746500252993759E-2</v>
      </c>
      <c r="J297" s="88">
        <f t="shared" ref="J297" si="209">I297*10000</f>
        <v>674.6500252993759</v>
      </c>
    </row>
    <row r="298" spans="1:10" s="94" customFormat="1" x14ac:dyDescent="0.25">
      <c r="A298" s="93" t="s">
        <v>144</v>
      </c>
      <c r="B298" s="94">
        <v>490525</v>
      </c>
      <c r="C298" s="94">
        <v>3</v>
      </c>
      <c r="D298" s="94">
        <v>1</v>
      </c>
      <c r="E298" s="94">
        <v>5.4</v>
      </c>
      <c r="F298" s="94">
        <v>36</v>
      </c>
      <c r="G298" s="94" t="s">
        <v>172</v>
      </c>
    </row>
    <row r="299" spans="1:10" s="32" customFormat="1" x14ac:dyDescent="0.25">
      <c r="A299" s="95" t="s">
        <v>144</v>
      </c>
      <c r="B299" s="32">
        <v>490525</v>
      </c>
      <c r="C299" s="32">
        <v>3</v>
      </c>
      <c r="D299" s="32">
        <v>2</v>
      </c>
      <c r="E299" s="32">
        <v>3.7</v>
      </c>
      <c r="F299" s="32">
        <v>46</v>
      </c>
      <c r="G299" s="32" t="s">
        <v>172</v>
      </c>
    </row>
    <row r="300" spans="1:10" s="32" customFormat="1" x14ac:dyDescent="0.25">
      <c r="A300" s="95" t="s">
        <v>144</v>
      </c>
      <c r="B300" s="32">
        <v>490525</v>
      </c>
      <c r="C300" s="32">
        <v>3</v>
      </c>
      <c r="D300" s="32">
        <v>3</v>
      </c>
      <c r="E300" s="32">
        <v>5</v>
      </c>
      <c r="F300" s="32">
        <v>63</v>
      </c>
      <c r="G300" s="32" t="s">
        <v>172</v>
      </c>
    </row>
    <row r="301" spans="1:10" s="97" customFormat="1" x14ac:dyDescent="0.25">
      <c r="A301" s="96" t="s">
        <v>144</v>
      </c>
      <c r="B301" s="97">
        <v>490525</v>
      </c>
      <c r="C301" s="97">
        <v>3</v>
      </c>
      <c r="D301" s="97">
        <v>4</v>
      </c>
      <c r="E301" s="97">
        <v>3.9</v>
      </c>
      <c r="F301" s="97">
        <v>81</v>
      </c>
      <c r="G301" s="97" t="s">
        <v>172</v>
      </c>
      <c r="H301" s="98">
        <f t="shared" ref="H301" si="210">SUM(E298:E301)/4</f>
        <v>4.5</v>
      </c>
      <c r="I301" s="98">
        <f t="shared" ref="I301" si="211">1/(H301^2)</f>
        <v>4.9382716049382713E-2</v>
      </c>
      <c r="J301" s="98">
        <f t="shared" ref="J301" si="212">I301*10000</f>
        <v>493.82716049382714</v>
      </c>
    </row>
    <row r="302" spans="1:10" s="94" customFormat="1" x14ac:dyDescent="0.25">
      <c r="A302" s="93" t="s">
        <v>192</v>
      </c>
      <c r="B302" s="94">
        <v>320580</v>
      </c>
      <c r="C302" s="94">
        <v>1</v>
      </c>
      <c r="D302" s="94">
        <v>1</v>
      </c>
      <c r="E302" s="94">
        <v>1.85</v>
      </c>
      <c r="F302" s="94">
        <v>74</v>
      </c>
      <c r="G302" s="94" t="s">
        <v>172</v>
      </c>
    </row>
    <row r="303" spans="1:10" s="32" customFormat="1" x14ac:dyDescent="0.25">
      <c r="A303" s="95" t="s">
        <v>192</v>
      </c>
      <c r="B303" s="32">
        <v>320580</v>
      </c>
      <c r="C303" s="32">
        <v>1</v>
      </c>
      <c r="D303" s="32">
        <v>2</v>
      </c>
      <c r="E303" s="32">
        <v>3.1</v>
      </c>
      <c r="F303" s="32">
        <v>90</v>
      </c>
      <c r="G303" s="32" t="s">
        <v>172</v>
      </c>
    </row>
    <row r="304" spans="1:10" s="32" customFormat="1" x14ac:dyDescent="0.25">
      <c r="A304" s="95" t="s">
        <v>192</v>
      </c>
      <c r="B304" s="32">
        <v>320580</v>
      </c>
      <c r="C304" s="32">
        <v>1</v>
      </c>
      <c r="D304" s="32">
        <v>3</v>
      </c>
      <c r="E304" s="32">
        <v>2.35</v>
      </c>
      <c r="F304" s="32">
        <v>103</v>
      </c>
      <c r="G304" s="32" t="s">
        <v>172</v>
      </c>
    </row>
    <row r="305" spans="1:10" s="97" customFormat="1" x14ac:dyDescent="0.25">
      <c r="A305" s="96" t="s">
        <v>192</v>
      </c>
      <c r="B305" s="97">
        <v>320580</v>
      </c>
      <c r="C305" s="97">
        <v>1</v>
      </c>
      <c r="D305" s="97">
        <v>4</v>
      </c>
      <c r="E305" s="97">
        <v>1.2</v>
      </c>
      <c r="F305" s="97">
        <v>65</v>
      </c>
      <c r="G305" s="97" t="s">
        <v>172</v>
      </c>
      <c r="H305" s="98">
        <f t="shared" ref="H305" si="213">SUM(E302:E305)/4</f>
        <v>2.125</v>
      </c>
      <c r="I305" s="88">
        <f t="shared" ref="I305" si="214">1/(H305^2)</f>
        <v>0.22145328719723184</v>
      </c>
      <c r="J305" s="88">
        <f t="shared" ref="J305" si="215">I305*10000</f>
        <v>2214.5328719723184</v>
      </c>
    </row>
    <row r="306" spans="1:10" s="94" customFormat="1" x14ac:dyDescent="0.25">
      <c r="A306" s="93" t="s">
        <v>192</v>
      </c>
      <c r="B306" s="94">
        <v>320580</v>
      </c>
      <c r="C306" s="94">
        <v>2</v>
      </c>
      <c r="D306" s="94">
        <v>1</v>
      </c>
      <c r="E306" s="94">
        <v>9</v>
      </c>
      <c r="F306" s="94" t="s">
        <v>283</v>
      </c>
      <c r="G306" s="94" t="s">
        <v>180</v>
      </c>
    </row>
    <row r="307" spans="1:10" s="32" customFormat="1" x14ac:dyDescent="0.25">
      <c r="A307" s="95" t="s">
        <v>192</v>
      </c>
      <c r="B307" s="32">
        <v>320580</v>
      </c>
      <c r="C307" s="32">
        <v>2</v>
      </c>
      <c r="D307" s="32">
        <v>2</v>
      </c>
      <c r="E307" s="32">
        <v>12</v>
      </c>
      <c r="F307" s="32">
        <v>29</v>
      </c>
      <c r="G307" s="32" t="s">
        <v>172</v>
      </c>
    </row>
    <row r="308" spans="1:10" s="32" customFormat="1" x14ac:dyDescent="0.25">
      <c r="A308" s="95" t="s">
        <v>192</v>
      </c>
      <c r="B308" s="32">
        <v>320580</v>
      </c>
      <c r="C308" s="32">
        <v>2</v>
      </c>
      <c r="D308" s="32">
        <v>3</v>
      </c>
      <c r="E308" s="32">
        <v>13.1</v>
      </c>
      <c r="F308" s="32">
        <v>80</v>
      </c>
      <c r="G308" s="32" t="s">
        <v>172</v>
      </c>
    </row>
    <row r="309" spans="1:10" s="97" customFormat="1" x14ac:dyDescent="0.25">
      <c r="A309" s="96" t="s">
        <v>192</v>
      </c>
      <c r="B309" s="97">
        <v>320580</v>
      </c>
      <c r="C309" s="97">
        <v>2</v>
      </c>
      <c r="D309" s="97">
        <v>4</v>
      </c>
      <c r="E309" s="97">
        <v>7.5</v>
      </c>
      <c r="F309" s="97">
        <v>63</v>
      </c>
      <c r="G309" s="97" t="s">
        <v>180</v>
      </c>
      <c r="H309" s="98">
        <f t="shared" ref="H309" si="216">SUM(E306:E309)/4</f>
        <v>10.4</v>
      </c>
      <c r="I309" s="98">
        <f t="shared" ref="I309" si="217">1/(H309^2)</f>
        <v>9.2455621301775134E-3</v>
      </c>
      <c r="J309" s="98">
        <f t="shared" ref="J309" si="218">I309*10000</f>
        <v>92.455621301775139</v>
      </c>
    </row>
    <row r="310" spans="1:10" s="94" customFormat="1" x14ac:dyDescent="0.25">
      <c r="A310" s="93" t="s">
        <v>192</v>
      </c>
      <c r="B310" s="94">
        <v>320580</v>
      </c>
      <c r="C310" s="94">
        <v>3</v>
      </c>
      <c r="D310" s="94">
        <v>1</v>
      </c>
      <c r="E310" s="94">
        <v>4.2</v>
      </c>
      <c r="F310" s="94">
        <v>113</v>
      </c>
      <c r="G310" s="94" t="s">
        <v>172</v>
      </c>
    </row>
    <row r="311" spans="1:10" s="32" customFormat="1" x14ac:dyDescent="0.25">
      <c r="A311" s="95" t="s">
        <v>192</v>
      </c>
      <c r="B311" s="32">
        <v>320580</v>
      </c>
      <c r="C311" s="32">
        <v>3</v>
      </c>
      <c r="D311" s="32">
        <v>2</v>
      </c>
      <c r="E311" s="32">
        <v>5.8</v>
      </c>
      <c r="F311" s="32">
        <v>108</v>
      </c>
      <c r="G311" s="32" t="s">
        <v>172</v>
      </c>
    </row>
    <row r="312" spans="1:10" s="32" customFormat="1" x14ac:dyDescent="0.25">
      <c r="A312" s="95" t="s">
        <v>192</v>
      </c>
      <c r="B312" s="32">
        <v>320580</v>
      </c>
      <c r="C312" s="32">
        <v>3</v>
      </c>
      <c r="D312" s="32">
        <v>3</v>
      </c>
      <c r="E312" s="32">
        <v>4.3</v>
      </c>
      <c r="F312" s="32">
        <v>22</v>
      </c>
      <c r="G312" s="32" t="s">
        <v>172</v>
      </c>
    </row>
    <row r="313" spans="1:10" s="97" customFormat="1" x14ac:dyDescent="0.25">
      <c r="A313" s="96" t="s">
        <v>192</v>
      </c>
      <c r="B313" s="97">
        <v>320580</v>
      </c>
      <c r="C313" s="97">
        <v>3</v>
      </c>
      <c r="D313" s="97">
        <v>4</v>
      </c>
      <c r="E313" s="97">
        <v>2.5</v>
      </c>
      <c r="F313" s="97" t="s">
        <v>284</v>
      </c>
      <c r="G313" s="97" t="s">
        <v>172</v>
      </c>
      <c r="H313" s="88">
        <f t="shared" ref="H313" si="219">SUM(E310:E313)/4</f>
        <v>4.2</v>
      </c>
      <c r="I313" s="88">
        <f t="shared" ref="I313" si="220">1/(H313^2)</f>
        <v>5.6689342403628114E-2</v>
      </c>
      <c r="J313" s="88">
        <f t="shared" ref="J313" si="221">I313*10000</f>
        <v>566.89342403628109</v>
      </c>
    </row>
    <row r="314" spans="1:10" s="94" customFormat="1" x14ac:dyDescent="0.25">
      <c r="A314" s="93" t="s">
        <v>192</v>
      </c>
      <c r="B314" s="94">
        <v>320602</v>
      </c>
      <c r="C314" s="94">
        <v>1</v>
      </c>
      <c r="D314" s="94">
        <v>1</v>
      </c>
      <c r="E314" s="94">
        <v>3.1</v>
      </c>
      <c r="F314" s="94">
        <v>42</v>
      </c>
      <c r="G314" s="94" t="s">
        <v>172</v>
      </c>
    </row>
    <row r="315" spans="1:10" s="32" customFormat="1" x14ac:dyDescent="0.25">
      <c r="A315" s="95" t="s">
        <v>192</v>
      </c>
      <c r="B315" s="32">
        <v>320602</v>
      </c>
      <c r="C315" s="32">
        <v>1</v>
      </c>
      <c r="D315" s="32">
        <v>2</v>
      </c>
      <c r="E315" s="32">
        <v>3.3</v>
      </c>
      <c r="F315" s="32" t="s">
        <v>285</v>
      </c>
      <c r="G315" s="32" t="s">
        <v>172</v>
      </c>
    </row>
    <row r="316" spans="1:10" s="32" customFormat="1" x14ac:dyDescent="0.25">
      <c r="A316" s="95" t="s">
        <v>192</v>
      </c>
      <c r="B316" s="32">
        <v>320602</v>
      </c>
      <c r="C316" s="32">
        <v>1</v>
      </c>
      <c r="D316" s="32">
        <v>3</v>
      </c>
      <c r="E316" s="32">
        <v>5.7</v>
      </c>
      <c r="F316" s="32">
        <v>41</v>
      </c>
      <c r="G316" s="32" t="s">
        <v>195</v>
      </c>
    </row>
    <row r="317" spans="1:10" s="97" customFormat="1" x14ac:dyDescent="0.25">
      <c r="A317" s="96" t="s">
        <v>192</v>
      </c>
      <c r="B317" s="97">
        <v>320602</v>
      </c>
      <c r="C317" s="97">
        <v>1</v>
      </c>
      <c r="D317" s="97">
        <v>4</v>
      </c>
      <c r="E317" s="97">
        <v>2.2999999999999998</v>
      </c>
      <c r="F317" s="97">
        <v>28</v>
      </c>
      <c r="G317" s="97" t="s">
        <v>172</v>
      </c>
      <c r="H317" s="98">
        <f t="shared" ref="H317" si="222">SUM(E314:E317)/4</f>
        <v>3.6000000000000005</v>
      </c>
      <c r="I317" s="98">
        <f t="shared" ref="I317" si="223">1/(H317^2)</f>
        <v>7.7160493827160462E-2</v>
      </c>
      <c r="J317" s="98">
        <f t="shared" ref="J317" si="224">I317*10000</f>
        <v>771.60493827160462</v>
      </c>
    </row>
    <row r="318" spans="1:10" s="94" customFormat="1" x14ac:dyDescent="0.25">
      <c r="A318" s="93" t="s">
        <v>192</v>
      </c>
      <c r="B318" s="94">
        <v>320602</v>
      </c>
      <c r="C318" s="94">
        <v>2</v>
      </c>
      <c r="D318" s="94">
        <v>1</v>
      </c>
      <c r="E318" s="94">
        <v>3.1</v>
      </c>
      <c r="F318" s="94">
        <v>63</v>
      </c>
      <c r="G318" s="94" t="s">
        <v>195</v>
      </c>
    </row>
    <row r="319" spans="1:10" s="32" customFormat="1" x14ac:dyDescent="0.25">
      <c r="A319" s="95" t="s">
        <v>192</v>
      </c>
      <c r="B319" s="32">
        <v>320602</v>
      </c>
      <c r="C319" s="32">
        <v>2</v>
      </c>
      <c r="D319" s="32">
        <v>2</v>
      </c>
      <c r="E319" s="32">
        <v>2.9</v>
      </c>
      <c r="F319" s="32" t="s">
        <v>286</v>
      </c>
      <c r="G319" s="32" t="s">
        <v>86</v>
      </c>
    </row>
    <row r="320" spans="1:10" s="32" customFormat="1" ht="14.25" customHeight="1" x14ac:dyDescent="0.25">
      <c r="A320" s="95" t="s">
        <v>192</v>
      </c>
      <c r="B320" s="32">
        <v>320602</v>
      </c>
      <c r="C320" s="32">
        <v>2</v>
      </c>
      <c r="D320" s="32">
        <v>3</v>
      </c>
      <c r="E320" s="32">
        <v>6</v>
      </c>
      <c r="F320" s="32">
        <v>23</v>
      </c>
      <c r="G320" s="32" t="s">
        <v>172</v>
      </c>
    </row>
    <row r="321" spans="1:10" s="97" customFormat="1" x14ac:dyDescent="0.25">
      <c r="A321" s="96" t="s">
        <v>192</v>
      </c>
      <c r="B321" s="97">
        <v>320602</v>
      </c>
      <c r="C321" s="97">
        <v>2</v>
      </c>
      <c r="D321" s="97">
        <v>4</v>
      </c>
      <c r="E321" s="97">
        <v>4.8</v>
      </c>
      <c r="F321" s="97">
        <v>131</v>
      </c>
      <c r="G321" s="97" t="s">
        <v>180</v>
      </c>
      <c r="H321" s="98">
        <f t="shared" ref="H321" si="225">SUM(E318:E321)/4</f>
        <v>4.2</v>
      </c>
      <c r="I321" s="88">
        <f t="shared" ref="I321" si="226">1/(H321^2)</f>
        <v>5.6689342403628114E-2</v>
      </c>
      <c r="J321" s="88">
        <f t="shared" ref="J321" si="227">I321*10000</f>
        <v>566.89342403628109</v>
      </c>
    </row>
    <row r="322" spans="1:10" s="94" customFormat="1" x14ac:dyDescent="0.25">
      <c r="A322" s="93" t="s">
        <v>192</v>
      </c>
      <c r="B322" s="94">
        <v>320602</v>
      </c>
      <c r="C322" s="94">
        <v>3</v>
      </c>
      <c r="D322" s="94">
        <v>1</v>
      </c>
      <c r="E322" s="94">
        <v>12.4</v>
      </c>
      <c r="F322" s="94">
        <v>100</v>
      </c>
      <c r="G322" s="94" t="s">
        <v>195</v>
      </c>
    </row>
    <row r="323" spans="1:10" s="32" customFormat="1" x14ac:dyDescent="0.25">
      <c r="A323" s="95" t="s">
        <v>192</v>
      </c>
      <c r="B323" s="32">
        <v>320602</v>
      </c>
      <c r="C323" s="32">
        <v>3</v>
      </c>
      <c r="D323" s="32">
        <v>2</v>
      </c>
      <c r="E323" s="32">
        <v>10.8</v>
      </c>
      <c r="F323" s="32">
        <v>45</v>
      </c>
      <c r="G323" s="32" t="s">
        <v>195</v>
      </c>
    </row>
    <row r="324" spans="1:10" s="32" customFormat="1" x14ac:dyDescent="0.25">
      <c r="A324" s="95" t="s">
        <v>192</v>
      </c>
      <c r="B324" s="32">
        <v>320602</v>
      </c>
      <c r="C324" s="32">
        <v>3</v>
      </c>
      <c r="D324" s="32">
        <v>3</v>
      </c>
      <c r="E324" s="32">
        <v>8.3000000000000007</v>
      </c>
      <c r="F324" s="32">
        <v>109</v>
      </c>
      <c r="G324" s="32" t="s">
        <v>195</v>
      </c>
    </row>
    <row r="325" spans="1:10" s="97" customFormat="1" x14ac:dyDescent="0.25">
      <c r="A325" s="96" t="s">
        <v>192</v>
      </c>
      <c r="B325" s="97">
        <v>320602</v>
      </c>
      <c r="C325" s="97">
        <v>3</v>
      </c>
      <c r="D325" s="97">
        <v>4</v>
      </c>
      <c r="E325" s="97">
        <v>9.4</v>
      </c>
      <c r="F325" s="97">
        <v>35</v>
      </c>
      <c r="G325" s="97" t="s">
        <v>86</v>
      </c>
      <c r="H325" s="98">
        <f t="shared" ref="H325" si="228">SUM(E322:E325)/4</f>
        <v>10.225000000000001</v>
      </c>
      <c r="I325" s="98">
        <f t="shared" ref="I325" si="229">1/(H325^2)</f>
        <v>9.5647443523173559E-3</v>
      </c>
      <c r="J325" s="98">
        <f t="shared" ref="J325" si="230">I325*10000</f>
        <v>95.647443523173564</v>
      </c>
    </row>
    <row r="326" spans="1:10" s="94" customFormat="1" x14ac:dyDescent="0.25">
      <c r="A326" s="93" t="s">
        <v>192</v>
      </c>
      <c r="B326" s="94">
        <v>320575</v>
      </c>
      <c r="C326" s="94">
        <v>1</v>
      </c>
      <c r="D326" s="94">
        <v>1</v>
      </c>
      <c r="E326" s="94">
        <v>0.8</v>
      </c>
      <c r="F326" s="94">
        <v>31</v>
      </c>
      <c r="G326" s="94" t="s">
        <v>86</v>
      </c>
    </row>
    <row r="327" spans="1:10" s="32" customFormat="1" x14ac:dyDescent="0.25">
      <c r="A327" s="95" t="s">
        <v>192</v>
      </c>
      <c r="B327" s="32">
        <v>320575</v>
      </c>
      <c r="C327" s="32">
        <v>1</v>
      </c>
      <c r="D327" s="32">
        <v>2</v>
      </c>
      <c r="E327" s="32">
        <v>1.3</v>
      </c>
      <c r="F327" s="32">
        <v>33</v>
      </c>
      <c r="G327" s="32" t="s">
        <v>86</v>
      </c>
    </row>
    <row r="328" spans="1:10" s="32" customFormat="1" x14ac:dyDescent="0.25">
      <c r="A328" s="95" t="s">
        <v>192</v>
      </c>
      <c r="B328" s="32">
        <v>320575</v>
      </c>
      <c r="C328" s="32">
        <v>1</v>
      </c>
      <c r="D328" s="32">
        <v>3</v>
      </c>
      <c r="E328" s="32">
        <v>1.7</v>
      </c>
      <c r="F328" s="32">
        <v>38</v>
      </c>
      <c r="G328" s="32" t="s">
        <v>86</v>
      </c>
    </row>
    <row r="329" spans="1:10" s="97" customFormat="1" x14ac:dyDescent="0.25">
      <c r="A329" s="96" t="s">
        <v>192</v>
      </c>
      <c r="B329" s="97">
        <v>320575</v>
      </c>
      <c r="C329" s="97">
        <v>1</v>
      </c>
      <c r="D329" s="97">
        <v>4</v>
      </c>
      <c r="E329" s="97">
        <v>1.17</v>
      </c>
      <c r="F329" s="97">
        <v>71</v>
      </c>
      <c r="G329" s="97" t="s">
        <v>172</v>
      </c>
      <c r="H329" s="88">
        <f t="shared" ref="H329" si="231">SUM(E326:E329)/4</f>
        <v>1.2424999999999999</v>
      </c>
      <c r="I329" s="88">
        <f t="shared" ref="I329" si="232">1/(H329^2)</f>
        <v>0.64774967713727039</v>
      </c>
      <c r="J329" s="88">
        <f t="shared" ref="J329" si="233">I329*10000</f>
        <v>6477.4967713727037</v>
      </c>
    </row>
    <row r="330" spans="1:10" s="94" customFormat="1" x14ac:dyDescent="0.25">
      <c r="A330" s="93" t="s">
        <v>192</v>
      </c>
      <c r="B330" s="94">
        <v>320575</v>
      </c>
      <c r="C330" s="94">
        <v>2</v>
      </c>
      <c r="D330" s="94">
        <v>1</v>
      </c>
      <c r="E330" s="94">
        <v>2.1</v>
      </c>
      <c r="F330" s="94">
        <v>83</v>
      </c>
      <c r="G330" s="94" t="s">
        <v>172</v>
      </c>
    </row>
    <row r="331" spans="1:10" s="32" customFormat="1" x14ac:dyDescent="0.25">
      <c r="A331" s="95" t="s">
        <v>192</v>
      </c>
      <c r="B331" s="32">
        <v>320575</v>
      </c>
      <c r="C331" s="32">
        <v>2</v>
      </c>
      <c r="D331" s="32">
        <v>2</v>
      </c>
      <c r="E331" s="32">
        <v>2.5</v>
      </c>
      <c r="F331" s="32">
        <v>39</v>
      </c>
      <c r="G331" s="32" t="s">
        <v>86</v>
      </c>
    </row>
    <row r="332" spans="1:10" s="32" customFormat="1" x14ac:dyDescent="0.25">
      <c r="A332" s="95" t="s">
        <v>192</v>
      </c>
      <c r="B332" s="32">
        <v>320575</v>
      </c>
      <c r="C332" s="32">
        <v>2</v>
      </c>
      <c r="D332" s="32">
        <v>3</v>
      </c>
      <c r="E332" s="32">
        <v>1.6</v>
      </c>
      <c r="F332" s="32">
        <v>47</v>
      </c>
      <c r="G332" s="32" t="s">
        <v>86</v>
      </c>
    </row>
    <row r="333" spans="1:10" s="97" customFormat="1" x14ac:dyDescent="0.25">
      <c r="A333" s="96" t="s">
        <v>192</v>
      </c>
      <c r="B333" s="97">
        <v>320575</v>
      </c>
      <c r="C333" s="97">
        <v>2</v>
      </c>
      <c r="D333" s="97">
        <v>4</v>
      </c>
      <c r="E333" s="97">
        <v>1.4</v>
      </c>
      <c r="F333" s="97">
        <v>84</v>
      </c>
      <c r="G333" s="97" t="s">
        <v>172</v>
      </c>
      <c r="H333" s="98">
        <f t="shared" ref="H333" si="234">SUM(E330:E333)/4</f>
        <v>1.9</v>
      </c>
      <c r="I333" s="98">
        <f t="shared" ref="I333" si="235">1/(H333^2)</f>
        <v>0.2770083102493075</v>
      </c>
      <c r="J333" s="98">
        <f t="shared" ref="J333" si="236">I333*10000</f>
        <v>2770.0831024930749</v>
      </c>
    </row>
    <row r="334" spans="1:10" s="94" customFormat="1" x14ac:dyDescent="0.25">
      <c r="A334" s="93" t="s">
        <v>192</v>
      </c>
      <c r="B334" s="94">
        <v>320575</v>
      </c>
      <c r="C334" s="94">
        <v>3</v>
      </c>
      <c r="D334" s="94">
        <v>1</v>
      </c>
      <c r="E334" s="94">
        <v>1.75</v>
      </c>
      <c r="F334" s="94">
        <v>36</v>
      </c>
      <c r="G334" s="94" t="s">
        <v>86</v>
      </c>
    </row>
    <row r="335" spans="1:10" s="32" customFormat="1" x14ac:dyDescent="0.25">
      <c r="A335" s="95" t="s">
        <v>192</v>
      </c>
      <c r="B335" s="32">
        <v>320575</v>
      </c>
      <c r="C335" s="32">
        <v>3</v>
      </c>
      <c r="D335" s="32">
        <v>2</v>
      </c>
      <c r="E335" s="32">
        <v>1.3</v>
      </c>
      <c r="F335" s="32">
        <v>44</v>
      </c>
      <c r="G335" s="32" t="s">
        <v>86</v>
      </c>
    </row>
    <row r="336" spans="1:10" s="32" customFormat="1" x14ac:dyDescent="0.25">
      <c r="A336" s="95" t="s">
        <v>192</v>
      </c>
      <c r="B336" s="32">
        <v>320575</v>
      </c>
      <c r="C336" s="32">
        <v>3</v>
      </c>
      <c r="D336" s="32">
        <v>3</v>
      </c>
      <c r="E336" s="32">
        <v>1.9</v>
      </c>
      <c r="F336" s="32">
        <v>40</v>
      </c>
      <c r="G336" s="32" t="s">
        <v>86</v>
      </c>
    </row>
    <row r="337" spans="1:10" s="97" customFormat="1" x14ac:dyDescent="0.25">
      <c r="A337" s="96" t="s">
        <v>192</v>
      </c>
      <c r="B337" s="97">
        <v>320575</v>
      </c>
      <c r="C337" s="97">
        <v>3</v>
      </c>
      <c r="D337" s="97">
        <v>4</v>
      </c>
      <c r="E337" s="97">
        <v>1.6</v>
      </c>
      <c r="F337" s="97">
        <v>92</v>
      </c>
      <c r="G337" s="97" t="s">
        <v>172</v>
      </c>
      <c r="H337" s="98">
        <f t="shared" ref="H337" si="237">SUM(E334:E337)/4</f>
        <v>1.6374999999999997</v>
      </c>
      <c r="I337" s="88">
        <f t="shared" ref="I337" si="238">1/(H337^2)</f>
        <v>0.37293863993939758</v>
      </c>
      <c r="J337" s="88">
        <f t="shared" ref="J337" si="239">I337*10000</f>
        <v>3729.3863993939758</v>
      </c>
    </row>
    <row r="338" spans="1:10" s="94" customFormat="1" x14ac:dyDescent="0.25">
      <c r="A338" s="93" t="s">
        <v>197</v>
      </c>
      <c r="B338" s="94">
        <v>272894</v>
      </c>
      <c r="C338" s="94">
        <v>1</v>
      </c>
      <c r="D338" s="94">
        <v>1</v>
      </c>
      <c r="E338" s="94">
        <v>1.7</v>
      </c>
      <c r="F338" s="94">
        <v>48</v>
      </c>
      <c r="G338" s="94" t="s">
        <v>86</v>
      </c>
    </row>
    <row r="339" spans="1:10" s="32" customFormat="1" x14ac:dyDescent="0.25">
      <c r="A339" s="95" t="s">
        <v>197</v>
      </c>
      <c r="B339" s="32">
        <v>272894</v>
      </c>
      <c r="C339" s="32">
        <v>1</v>
      </c>
      <c r="D339" s="32">
        <v>2</v>
      </c>
      <c r="E339" s="32">
        <v>1.3</v>
      </c>
      <c r="F339" s="32" t="s">
        <v>287</v>
      </c>
      <c r="G339" s="32" t="s">
        <v>86</v>
      </c>
    </row>
    <row r="340" spans="1:10" s="32" customFormat="1" x14ac:dyDescent="0.25">
      <c r="A340" s="95" t="s">
        <v>197</v>
      </c>
      <c r="B340" s="32">
        <v>272894</v>
      </c>
      <c r="C340" s="32">
        <v>1</v>
      </c>
      <c r="D340" s="32">
        <v>3</v>
      </c>
      <c r="E340" s="32">
        <v>1.7</v>
      </c>
      <c r="F340" s="32" t="s">
        <v>288</v>
      </c>
      <c r="G340" s="32" t="s">
        <v>86</v>
      </c>
    </row>
    <row r="341" spans="1:10" s="97" customFormat="1" x14ac:dyDescent="0.25">
      <c r="A341" s="96" t="s">
        <v>197</v>
      </c>
      <c r="B341" s="97">
        <v>272894</v>
      </c>
      <c r="C341" s="97">
        <v>1</v>
      </c>
      <c r="D341" s="97">
        <v>4</v>
      </c>
      <c r="E341" s="97">
        <v>1</v>
      </c>
      <c r="F341" s="97">
        <v>28</v>
      </c>
      <c r="G341" s="97" t="s">
        <v>86</v>
      </c>
      <c r="H341" s="98">
        <f t="shared" ref="H341" si="240">SUM(E338:E341)/4</f>
        <v>1.425</v>
      </c>
      <c r="I341" s="98">
        <f t="shared" ref="I341" si="241">1/(H341^2)</f>
        <v>0.49245921822099104</v>
      </c>
      <c r="J341" s="98">
        <f t="shared" ref="J341" si="242">I341*10000</f>
        <v>4924.5921822099108</v>
      </c>
    </row>
    <row r="342" spans="1:10" s="94" customFormat="1" x14ac:dyDescent="0.25">
      <c r="A342" s="93" t="s">
        <v>197</v>
      </c>
      <c r="B342" s="94">
        <v>272894</v>
      </c>
      <c r="C342" s="94">
        <v>2</v>
      </c>
      <c r="D342" s="94">
        <v>1</v>
      </c>
      <c r="E342" s="94">
        <v>2.2999999999999998</v>
      </c>
      <c r="F342" s="94">
        <v>64</v>
      </c>
      <c r="G342" s="94" t="s">
        <v>86</v>
      </c>
    </row>
    <row r="343" spans="1:10" s="32" customFormat="1" x14ac:dyDescent="0.25">
      <c r="A343" s="95" t="s">
        <v>197</v>
      </c>
      <c r="B343" s="32">
        <v>272894</v>
      </c>
      <c r="C343" s="32">
        <v>2</v>
      </c>
      <c r="D343" s="32">
        <v>2</v>
      </c>
      <c r="E343" s="32">
        <v>2.4</v>
      </c>
      <c r="F343" s="32">
        <v>43</v>
      </c>
      <c r="G343" s="32" t="s">
        <v>86</v>
      </c>
    </row>
    <row r="344" spans="1:10" s="32" customFormat="1" x14ac:dyDescent="0.25">
      <c r="A344" s="95" t="s">
        <v>197</v>
      </c>
      <c r="B344" s="32">
        <v>272894</v>
      </c>
      <c r="C344" s="32">
        <v>2</v>
      </c>
      <c r="D344" s="32">
        <v>3</v>
      </c>
      <c r="E344" s="32">
        <v>1.4</v>
      </c>
      <c r="F344" s="32">
        <v>32</v>
      </c>
      <c r="G344" s="32" t="s">
        <v>86</v>
      </c>
    </row>
    <row r="345" spans="1:10" s="97" customFormat="1" x14ac:dyDescent="0.25">
      <c r="A345" s="96" t="s">
        <v>197</v>
      </c>
      <c r="B345" s="97">
        <v>272894</v>
      </c>
      <c r="C345" s="97">
        <v>2</v>
      </c>
      <c r="D345" s="97">
        <v>4</v>
      </c>
      <c r="E345" s="97">
        <v>1.7</v>
      </c>
      <c r="F345" s="97" t="s">
        <v>289</v>
      </c>
      <c r="G345" s="97" t="s">
        <v>86</v>
      </c>
      <c r="H345" s="88">
        <f t="shared" ref="H345" si="243">SUM(E342:E345)/4</f>
        <v>1.95</v>
      </c>
      <c r="I345" s="88">
        <f t="shared" ref="I345" si="244">1/(H345^2)</f>
        <v>0.26298487836949375</v>
      </c>
      <c r="J345" s="88">
        <f t="shared" ref="J345" si="245">I345*10000</f>
        <v>2629.8487836949375</v>
      </c>
    </row>
    <row r="346" spans="1:10" s="94" customFormat="1" x14ac:dyDescent="0.25">
      <c r="A346" s="93" t="s">
        <v>197</v>
      </c>
      <c r="B346" s="94">
        <v>272894</v>
      </c>
      <c r="C346" s="94">
        <v>3</v>
      </c>
      <c r="D346" s="94">
        <v>1</v>
      </c>
      <c r="E346" s="94">
        <v>1.3</v>
      </c>
      <c r="F346" s="94">
        <v>36</v>
      </c>
      <c r="G346" s="94" t="s">
        <v>290</v>
      </c>
    </row>
    <row r="347" spans="1:10" s="32" customFormat="1" x14ac:dyDescent="0.25">
      <c r="A347" s="95" t="s">
        <v>197</v>
      </c>
      <c r="B347" s="32">
        <v>272894</v>
      </c>
      <c r="C347" s="32">
        <v>3</v>
      </c>
      <c r="D347" s="32">
        <v>2</v>
      </c>
      <c r="E347" s="32">
        <v>2.2999999999999998</v>
      </c>
      <c r="F347" s="32">
        <v>30</v>
      </c>
      <c r="G347" s="32" t="s">
        <v>86</v>
      </c>
    </row>
    <row r="348" spans="1:10" s="32" customFormat="1" x14ac:dyDescent="0.25">
      <c r="A348" s="95" t="s">
        <v>197</v>
      </c>
      <c r="B348" s="32">
        <v>272894</v>
      </c>
      <c r="C348" s="32">
        <v>3</v>
      </c>
      <c r="D348" s="32">
        <v>3</v>
      </c>
      <c r="E348" s="32">
        <v>1.1000000000000001</v>
      </c>
      <c r="F348" s="32">
        <v>89</v>
      </c>
      <c r="G348" s="32" t="s">
        <v>228</v>
      </c>
    </row>
    <row r="349" spans="1:10" s="97" customFormat="1" x14ac:dyDescent="0.25">
      <c r="A349" s="96" t="s">
        <v>197</v>
      </c>
      <c r="B349" s="97">
        <v>272894</v>
      </c>
      <c r="C349" s="97">
        <v>3</v>
      </c>
      <c r="D349" s="97">
        <v>4</v>
      </c>
      <c r="E349" s="97">
        <v>3.2</v>
      </c>
      <c r="F349" s="97">
        <v>50</v>
      </c>
      <c r="G349" s="97" t="s">
        <v>86</v>
      </c>
      <c r="H349" s="98">
        <f t="shared" ref="H349" si="246">SUM(E346:E349)/4</f>
        <v>1.9749999999999999</v>
      </c>
      <c r="I349" s="98">
        <f t="shared" ref="I349" si="247">1/(H349^2)</f>
        <v>0.25636917160711431</v>
      </c>
      <c r="J349" s="98">
        <f t="shared" ref="J349" si="248">I349*10000</f>
        <v>2563.6917160711432</v>
      </c>
    </row>
    <row r="350" spans="1:10" s="94" customFormat="1" x14ac:dyDescent="0.25">
      <c r="A350" s="93" t="s">
        <v>197</v>
      </c>
      <c r="B350" s="94">
        <v>272850</v>
      </c>
      <c r="C350" s="94">
        <v>1</v>
      </c>
      <c r="F350" s="94">
        <v>34</v>
      </c>
      <c r="G350" s="94" t="s">
        <v>199</v>
      </c>
    </row>
    <row r="351" spans="1:10" s="32" customFormat="1" x14ac:dyDescent="0.25">
      <c r="A351" s="95" t="s">
        <v>197</v>
      </c>
      <c r="B351" s="32">
        <v>272850</v>
      </c>
      <c r="C351" s="32">
        <v>1</v>
      </c>
      <c r="F351" s="32">
        <v>33</v>
      </c>
      <c r="G351" s="32" t="s">
        <v>199</v>
      </c>
    </row>
    <row r="352" spans="1:10" s="32" customFormat="1" x14ac:dyDescent="0.25">
      <c r="A352" s="95" t="s">
        <v>197</v>
      </c>
      <c r="B352" s="32">
        <v>272850</v>
      </c>
      <c r="C352" s="32">
        <v>1</v>
      </c>
      <c r="F352" s="32">
        <v>38</v>
      </c>
      <c r="G352" s="32" t="s">
        <v>172</v>
      </c>
    </row>
    <row r="353" spans="1:10" s="32" customFormat="1" x14ac:dyDescent="0.25">
      <c r="A353" s="95" t="s">
        <v>197</v>
      </c>
      <c r="B353" s="32">
        <v>272850</v>
      </c>
      <c r="C353" s="32">
        <v>1</v>
      </c>
      <c r="F353" s="32">
        <v>30</v>
      </c>
      <c r="G353" s="32" t="s">
        <v>172</v>
      </c>
    </row>
    <row r="354" spans="1:10" s="32" customFormat="1" x14ac:dyDescent="0.25">
      <c r="A354" s="95" t="s">
        <v>197</v>
      </c>
      <c r="B354" s="32">
        <v>272850</v>
      </c>
      <c r="C354" s="32">
        <v>1</v>
      </c>
      <c r="F354" s="32">
        <v>56</v>
      </c>
      <c r="G354" s="32" t="s">
        <v>172</v>
      </c>
    </row>
    <row r="355" spans="1:10" s="97" customFormat="1" x14ac:dyDescent="0.25">
      <c r="A355" s="96" t="s">
        <v>197</v>
      </c>
      <c r="B355" s="97">
        <v>272850</v>
      </c>
      <c r="C355" s="97">
        <v>1</v>
      </c>
      <c r="F355" s="97">
        <v>30</v>
      </c>
      <c r="G355" s="97" t="s">
        <v>72</v>
      </c>
      <c r="H355" s="98">
        <v>0</v>
      </c>
      <c r="I355" s="98">
        <v>0</v>
      </c>
      <c r="J355" s="98">
        <v>0</v>
      </c>
    </row>
  </sheetData>
  <autoFilter ref="A1:J1" xr:uid="{A663DA72-7696-4479-80E2-090CF1BC621D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1"/>
  <sheetViews>
    <sheetView workbookViewId="0">
      <selection activeCell="G10" sqref="G10"/>
    </sheetView>
  </sheetViews>
  <sheetFormatPr defaultColWidth="11.42578125" defaultRowHeight="15" x14ac:dyDescent="0.25"/>
  <cols>
    <col min="3" max="7" width="16.42578125" bestFit="1" customWidth="1"/>
    <col min="8" max="8" width="20.5703125" bestFit="1" customWidth="1"/>
  </cols>
  <sheetData>
    <row r="1" spans="1:8" x14ac:dyDescent="0.25">
      <c r="A1" t="s">
        <v>0</v>
      </c>
      <c r="B1" t="s">
        <v>1</v>
      </c>
      <c r="C1" t="s">
        <v>229</v>
      </c>
      <c r="D1" t="s">
        <v>230</v>
      </c>
      <c r="E1" t="s">
        <v>231</v>
      </c>
      <c r="F1" t="s">
        <v>232</v>
      </c>
      <c r="G1" t="s">
        <v>233</v>
      </c>
      <c r="H1" t="s">
        <v>404</v>
      </c>
    </row>
    <row r="2" spans="1:8" x14ac:dyDescent="0.25">
      <c r="A2" t="s">
        <v>55</v>
      </c>
      <c r="B2">
        <v>141372</v>
      </c>
      <c r="C2">
        <v>13.5</v>
      </c>
      <c r="D2">
        <v>24</v>
      </c>
      <c r="E2">
        <v>29</v>
      </c>
      <c r="F2">
        <v>64</v>
      </c>
      <c r="G2">
        <v>43</v>
      </c>
      <c r="H2">
        <f>AVERAGE(C2:G2)</f>
        <v>34.700000000000003</v>
      </c>
    </row>
    <row r="3" spans="1:8" x14ac:dyDescent="0.25">
      <c r="A3" t="s">
        <v>55</v>
      </c>
      <c r="B3">
        <v>141353</v>
      </c>
      <c r="C3">
        <v>70</v>
      </c>
      <c r="D3">
        <v>55</v>
      </c>
      <c r="E3">
        <v>67</v>
      </c>
      <c r="F3">
        <v>74</v>
      </c>
      <c r="H3" s="54">
        <f t="shared" ref="H3:H31" si="0">AVERAGE(C3:G3)</f>
        <v>66.5</v>
      </c>
    </row>
    <row r="4" spans="1:8" x14ac:dyDescent="0.25">
      <c r="A4" t="s">
        <v>55</v>
      </c>
      <c r="B4">
        <v>140897</v>
      </c>
      <c r="C4">
        <v>32</v>
      </c>
      <c r="D4">
        <v>39</v>
      </c>
      <c r="E4">
        <v>32</v>
      </c>
      <c r="F4">
        <v>48</v>
      </c>
      <c r="H4" s="54">
        <f t="shared" si="0"/>
        <v>37.75</v>
      </c>
    </row>
    <row r="5" spans="1:8" x14ac:dyDescent="0.25">
      <c r="A5" t="s">
        <v>55</v>
      </c>
      <c r="B5">
        <v>141364</v>
      </c>
      <c r="C5">
        <v>38</v>
      </c>
      <c r="D5">
        <v>26</v>
      </c>
      <c r="E5">
        <v>58</v>
      </c>
      <c r="F5">
        <v>28</v>
      </c>
      <c r="H5" s="54">
        <f t="shared" si="0"/>
        <v>37.5</v>
      </c>
    </row>
    <row r="6" spans="1:8" x14ac:dyDescent="0.25">
      <c r="A6" t="s">
        <v>55</v>
      </c>
      <c r="B6">
        <v>140933</v>
      </c>
      <c r="C6">
        <v>92</v>
      </c>
      <c r="D6">
        <v>32</v>
      </c>
      <c r="E6">
        <v>37</v>
      </c>
      <c r="F6">
        <v>53</v>
      </c>
      <c r="H6" s="54">
        <f t="shared" si="0"/>
        <v>53.5</v>
      </c>
    </row>
    <row r="7" spans="1:8" x14ac:dyDescent="0.25">
      <c r="A7" t="s">
        <v>120</v>
      </c>
      <c r="B7">
        <v>410162</v>
      </c>
      <c r="C7">
        <v>55</v>
      </c>
      <c r="D7">
        <v>76</v>
      </c>
      <c r="E7">
        <v>29</v>
      </c>
      <c r="F7">
        <v>143</v>
      </c>
      <c r="H7" s="54">
        <f t="shared" si="0"/>
        <v>75.75</v>
      </c>
    </row>
    <row r="8" spans="1:8" x14ac:dyDescent="0.25">
      <c r="A8" t="s">
        <v>120</v>
      </c>
      <c r="B8">
        <v>410273</v>
      </c>
      <c r="C8">
        <v>45</v>
      </c>
      <c r="D8">
        <v>89</v>
      </c>
      <c r="E8">
        <v>72</v>
      </c>
      <c r="F8">
        <v>43</v>
      </c>
      <c r="H8" s="54">
        <f t="shared" si="0"/>
        <v>62.25</v>
      </c>
    </row>
    <row r="9" spans="1:8" x14ac:dyDescent="0.25">
      <c r="A9" t="s">
        <v>120</v>
      </c>
      <c r="B9">
        <v>410283</v>
      </c>
      <c r="C9">
        <v>47</v>
      </c>
      <c r="D9">
        <v>37</v>
      </c>
      <c r="E9">
        <v>36</v>
      </c>
      <c r="F9">
        <v>44</v>
      </c>
      <c r="H9" s="54">
        <f t="shared" si="0"/>
        <v>41</v>
      </c>
    </row>
    <row r="10" spans="1:8" x14ac:dyDescent="0.25">
      <c r="A10" t="s">
        <v>120</v>
      </c>
      <c r="B10">
        <v>410296</v>
      </c>
      <c r="C10">
        <v>38</v>
      </c>
      <c r="D10">
        <v>52</v>
      </c>
      <c r="E10">
        <v>40</v>
      </c>
      <c r="F10">
        <v>29</v>
      </c>
      <c r="H10" s="54">
        <f t="shared" si="0"/>
        <v>39.75</v>
      </c>
    </row>
    <row r="11" spans="1:8" x14ac:dyDescent="0.25">
      <c r="A11" t="s">
        <v>120</v>
      </c>
      <c r="B11">
        <v>410143</v>
      </c>
      <c r="C11">
        <v>60</v>
      </c>
      <c r="D11">
        <v>47</v>
      </c>
      <c r="E11">
        <v>56</v>
      </c>
      <c r="F11">
        <v>50</v>
      </c>
      <c r="H11" s="54">
        <f t="shared" si="0"/>
        <v>53.25</v>
      </c>
    </row>
    <row r="12" spans="1:8" x14ac:dyDescent="0.25">
      <c r="A12" t="s">
        <v>26</v>
      </c>
      <c r="B12">
        <v>110094</v>
      </c>
      <c r="C12">
        <v>27</v>
      </c>
      <c r="D12">
        <v>55</v>
      </c>
      <c r="E12">
        <v>24</v>
      </c>
      <c r="F12">
        <v>30</v>
      </c>
      <c r="H12" s="54">
        <f t="shared" si="0"/>
        <v>34</v>
      </c>
    </row>
    <row r="13" spans="1:8" x14ac:dyDescent="0.25">
      <c r="A13" t="s">
        <v>26</v>
      </c>
      <c r="B13">
        <v>110160</v>
      </c>
      <c r="C13">
        <v>32</v>
      </c>
      <c r="D13">
        <v>59</v>
      </c>
      <c r="E13">
        <v>55</v>
      </c>
      <c r="F13">
        <v>47</v>
      </c>
      <c r="H13" s="54">
        <f t="shared" si="0"/>
        <v>48.25</v>
      </c>
    </row>
    <row r="14" spans="1:8" x14ac:dyDescent="0.25">
      <c r="A14" t="s">
        <v>26</v>
      </c>
      <c r="B14">
        <v>110158</v>
      </c>
      <c r="C14">
        <v>48</v>
      </c>
      <c r="D14">
        <v>50</v>
      </c>
      <c r="E14">
        <v>53</v>
      </c>
      <c r="F14">
        <v>62</v>
      </c>
      <c r="H14" s="54">
        <f t="shared" si="0"/>
        <v>53.25</v>
      </c>
    </row>
    <row r="15" spans="1:8" x14ac:dyDescent="0.25">
      <c r="A15" t="s">
        <v>26</v>
      </c>
      <c r="B15">
        <v>110397</v>
      </c>
      <c r="C15">
        <v>25</v>
      </c>
      <c r="D15">
        <v>32</v>
      </c>
      <c r="E15">
        <v>24</v>
      </c>
      <c r="F15">
        <v>20</v>
      </c>
      <c r="H15" s="54">
        <f t="shared" si="0"/>
        <v>25.25</v>
      </c>
    </row>
    <row r="16" spans="1:8" x14ac:dyDescent="0.25">
      <c r="A16" t="s">
        <v>26</v>
      </c>
      <c r="B16">
        <v>110085</v>
      </c>
      <c r="C16">
        <v>25</v>
      </c>
      <c r="D16">
        <v>30</v>
      </c>
      <c r="E16">
        <v>28</v>
      </c>
      <c r="F16">
        <v>27</v>
      </c>
      <c r="H16" s="54">
        <f t="shared" si="0"/>
        <v>27.5</v>
      </c>
    </row>
    <row r="17" spans="1:8" x14ac:dyDescent="0.25">
      <c r="A17" t="s">
        <v>131</v>
      </c>
      <c r="B17">
        <v>451383</v>
      </c>
      <c r="C17">
        <v>43</v>
      </c>
      <c r="D17">
        <v>39</v>
      </c>
      <c r="E17">
        <v>34</v>
      </c>
      <c r="F17">
        <v>36</v>
      </c>
      <c r="G17">
        <v>42</v>
      </c>
      <c r="H17" s="54">
        <f t="shared" si="0"/>
        <v>38.799999999999997</v>
      </c>
    </row>
    <row r="18" spans="1:8" x14ac:dyDescent="0.25">
      <c r="A18" t="s">
        <v>131</v>
      </c>
      <c r="B18">
        <v>450176</v>
      </c>
      <c r="C18">
        <v>68</v>
      </c>
      <c r="D18">
        <v>33</v>
      </c>
      <c r="E18">
        <v>38</v>
      </c>
      <c r="F18">
        <v>56</v>
      </c>
      <c r="H18" s="54">
        <f t="shared" si="0"/>
        <v>48.75</v>
      </c>
    </row>
    <row r="19" spans="1:8" x14ac:dyDescent="0.25">
      <c r="A19" t="s">
        <v>131</v>
      </c>
      <c r="B19">
        <v>450101</v>
      </c>
      <c r="C19">
        <v>48</v>
      </c>
      <c r="D19">
        <v>52</v>
      </c>
      <c r="E19">
        <v>41</v>
      </c>
      <c r="F19">
        <v>50</v>
      </c>
      <c r="H19" s="54">
        <f t="shared" si="0"/>
        <v>47.75</v>
      </c>
    </row>
    <row r="20" spans="1:8" x14ac:dyDescent="0.25">
      <c r="A20" t="s">
        <v>131</v>
      </c>
      <c r="B20">
        <v>450265</v>
      </c>
      <c r="C20">
        <v>52</v>
      </c>
      <c r="D20">
        <v>43</v>
      </c>
      <c r="E20">
        <v>48</v>
      </c>
      <c r="F20">
        <v>49</v>
      </c>
      <c r="H20" s="54">
        <f t="shared" si="0"/>
        <v>48</v>
      </c>
    </row>
    <row r="21" spans="1:8" x14ac:dyDescent="0.25">
      <c r="A21" t="s">
        <v>131</v>
      </c>
      <c r="B21">
        <v>450203</v>
      </c>
      <c r="C21">
        <v>50</v>
      </c>
      <c r="D21">
        <v>27</v>
      </c>
      <c r="E21">
        <v>79</v>
      </c>
      <c r="F21">
        <v>29</v>
      </c>
      <c r="H21" s="54">
        <f t="shared" si="0"/>
        <v>46.25</v>
      </c>
    </row>
    <row r="22" spans="1:8" x14ac:dyDescent="0.25">
      <c r="A22" t="s">
        <v>144</v>
      </c>
      <c r="B22">
        <v>490813</v>
      </c>
      <c r="C22">
        <v>40</v>
      </c>
      <c r="D22">
        <v>16</v>
      </c>
      <c r="E22">
        <v>17</v>
      </c>
      <c r="F22">
        <v>24</v>
      </c>
      <c r="H22" s="54">
        <f t="shared" si="0"/>
        <v>24.25</v>
      </c>
    </row>
    <row r="23" spans="1:8" x14ac:dyDescent="0.25">
      <c r="A23" t="s">
        <v>144</v>
      </c>
      <c r="B23">
        <v>490299</v>
      </c>
      <c r="C23">
        <v>46</v>
      </c>
      <c r="D23">
        <v>33</v>
      </c>
      <c r="E23">
        <v>38</v>
      </c>
      <c r="F23">
        <v>42</v>
      </c>
      <c r="H23" s="54">
        <f t="shared" si="0"/>
        <v>39.75</v>
      </c>
    </row>
    <row r="24" spans="1:8" x14ac:dyDescent="0.25">
      <c r="A24" t="s">
        <v>144</v>
      </c>
      <c r="B24">
        <v>490300</v>
      </c>
      <c r="C24">
        <v>40</v>
      </c>
      <c r="D24">
        <v>46</v>
      </c>
      <c r="E24">
        <v>25</v>
      </c>
      <c r="F24">
        <v>40</v>
      </c>
      <c r="H24" s="54">
        <f t="shared" si="0"/>
        <v>37.75</v>
      </c>
    </row>
    <row r="25" spans="1:8" x14ac:dyDescent="0.25">
      <c r="A25" t="s">
        <v>144</v>
      </c>
      <c r="B25">
        <v>490125</v>
      </c>
      <c r="C25">
        <v>50</v>
      </c>
      <c r="D25">
        <v>28</v>
      </c>
      <c r="E25">
        <v>60</v>
      </c>
      <c r="F25">
        <v>44</v>
      </c>
      <c r="H25" s="54">
        <f t="shared" si="0"/>
        <v>45.5</v>
      </c>
    </row>
    <row r="26" spans="1:8" x14ac:dyDescent="0.25">
      <c r="A26" t="s">
        <v>144</v>
      </c>
      <c r="B26">
        <v>490525</v>
      </c>
      <c r="C26">
        <v>41</v>
      </c>
      <c r="D26">
        <v>37</v>
      </c>
      <c r="E26">
        <v>53</v>
      </c>
      <c r="F26">
        <v>39</v>
      </c>
      <c r="H26" s="54">
        <f t="shared" si="0"/>
        <v>42.5</v>
      </c>
    </row>
    <row r="27" spans="1:8" x14ac:dyDescent="0.25">
      <c r="A27" t="s">
        <v>192</v>
      </c>
      <c r="B27">
        <v>320580</v>
      </c>
      <c r="C27">
        <v>10</v>
      </c>
      <c r="D27">
        <v>77</v>
      </c>
      <c r="E27">
        <v>97</v>
      </c>
      <c r="F27">
        <v>74</v>
      </c>
      <c r="H27" s="54">
        <f t="shared" si="0"/>
        <v>64.5</v>
      </c>
    </row>
    <row r="28" spans="1:8" x14ac:dyDescent="0.25">
      <c r="A28" t="s">
        <v>192</v>
      </c>
      <c r="B28">
        <v>320602</v>
      </c>
      <c r="C28">
        <v>53</v>
      </c>
      <c r="D28">
        <v>22</v>
      </c>
      <c r="E28">
        <v>37</v>
      </c>
      <c r="F28">
        <v>38</v>
      </c>
      <c r="H28" s="54">
        <f t="shared" si="0"/>
        <v>37.5</v>
      </c>
    </row>
    <row r="29" spans="1:8" x14ac:dyDescent="0.25">
      <c r="A29" t="s">
        <v>192</v>
      </c>
      <c r="B29">
        <v>320575</v>
      </c>
      <c r="C29">
        <v>90</v>
      </c>
      <c r="D29">
        <v>80</v>
      </c>
      <c r="E29">
        <v>60</v>
      </c>
      <c r="F29">
        <v>45</v>
      </c>
      <c r="H29" s="54">
        <f t="shared" si="0"/>
        <v>68.75</v>
      </c>
    </row>
    <row r="30" spans="1:8" x14ac:dyDescent="0.25">
      <c r="A30" t="s">
        <v>197</v>
      </c>
      <c r="B30">
        <v>272894</v>
      </c>
      <c r="C30">
        <v>39</v>
      </c>
      <c r="D30">
        <v>37</v>
      </c>
      <c r="E30">
        <v>50</v>
      </c>
      <c r="F30">
        <v>70</v>
      </c>
      <c r="H30" s="54">
        <f t="shared" si="0"/>
        <v>49</v>
      </c>
    </row>
    <row r="31" spans="1:8" x14ac:dyDescent="0.25">
      <c r="A31" t="s">
        <v>197</v>
      </c>
      <c r="B31">
        <v>272850</v>
      </c>
      <c r="C31">
        <v>28</v>
      </c>
      <c r="D31">
        <v>83</v>
      </c>
      <c r="E31">
        <v>130</v>
      </c>
      <c r="F31">
        <v>90</v>
      </c>
      <c r="H31" s="54">
        <f t="shared" si="0"/>
        <v>82.75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91"/>
  <sheetViews>
    <sheetView tabSelected="1" workbookViewId="0">
      <selection activeCell="H18" sqref="H18"/>
    </sheetView>
  </sheetViews>
  <sheetFormatPr defaultColWidth="11.42578125" defaultRowHeight="15" x14ac:dyDescent="0.25"/>
  <cols>
    <col min="3" max="3" width="27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291</v>
      </c>
      <c r="E1" t="s">
        <v>292</v>
      </c>
    </row>
    <row r="2" spans="1:5" x14ac:dyDescent="0.25">
      <c r="A2" t="s">
        <v>55</v>
      </c>
      <c r="B2">
        <v>141372</v>
      </c>
      <c r="C2" t="s">
        <v>293</v>
      </c>
      <c r="D2">
        <v>30</v>
      </c>
      <c r="E2">
        <v>8</v>
      </c>
    </row>
    <row r="3" spans="1:5" x14ac:dyDescent="0.25">
      <c r="A3" t="s">
        <v>55</v>
      </c>
      <c r="B3">
        <v>141372</v>
      </c>
      <c r="C3" t="s">
        <v>294</v>
      </c>
      <c r="D3">
        <v>1</v>
      </c>
      <c r="E3">
        <v>3</v>
      </c>
    </row>
    <row r="4" spans="1:5" x14ac:dyDescent="0.25">
      <c r="A4" t="s">
        <v>55</v>
      </c>
      <c r="B4">
        <v>141372</v>
      </c>
      <c r="C4" t="s">
        <v>39</v>
      </c>
      <c r="D4">
        <v>20</v>
      </c>
      <c r="E4">
        <v>15</v>
      </c>
    </row>
    <row r="5" spans="1:5" x14ac:dyDescent="0.25">
      <c r="A5" t="s">
        <v>55</v>
      </c>
      <c r="B5">
        <v>141372</v>
      </c>
      <c r="C5" t="s">
        <v>45</v>
      </c>
      <c r="D5">
        <v>2</v>
      </c>
      <c r="E5">
        <v>10</v>
      </c>
    </row>
    <row r="6" spans="1:5" x14ac:dyDescent="0.25">
      <c r="A6" t="s">
        <v>55</v>
      </c>
      <c r="B6">
        <v>141372</v>
      </c>
      <c r="C6" t="s">
        <v>295</v>
      </c>
      <c r="D6">
        <v>2</v>
      </c>
      <c r="E6">
        <v>2</v>
      </c>
    </row>
    <row r="7" spans="1:5" x14ac:dyDescent="0.25">
      <c r="A7" t="s">
        <v>55</v>
      </c>
      <c r="B7">
        <v>141372</v>
      </c>
      <c r="C7" t="s">
        <v>27</v>
      </c>
      <c r="D7">
        <v>40</v>
      </c>
      <c r="E7">
        <v>7</v>
      </c>
    </row>
    <row r="8" spans="1:5" x14ac:dyDescent="0.25">
      <c r="A8" t="s">
        <v>55</v>
      </c>
      <c r="B8">
        <v>141372</v>
      </c>
      <c r="C8" t="s">
        <v>59</v>
      </c>
      <c r="D8">
        <v>10</v>
      </c>
      <c r="E8">
        <v>3</v>
      </c>
    </row>
    <row r="9" spans="1:5" x14ac:dyDescent="0.25">
      <c r="A9" t="s">
        <v>55</v>
      </c>
      <c r="B9">
        <v>141353</v>
      </c>
      <c r="C9" t="s">
        <v>207</v>
      </c>
      <c r="D9">
        <v>7</v>
      </c>
      <c r="E9">
        <v>4</v>
      </c>
    </row>
    <row r="10" spans="1:5" x14ac:dyDescent="0.25">
      <c r="A10" t="s">
        <v>55</v>
      </c>
      <c r="B10">
        <v>141353</v>
      </c>
      <c r="C10" t="s">
        <v>136</v>
      </c>
      <c r="D10">
        <v>2</v>
      </c>
      <c r="E10">
        <v>5</v>
      </c>
    </row>
    <row r="11" spans="1:5" x14ac:dyDescent="0.25">
      <c r="A11" t="s">
        <v>55</v>
      </c>
      <c r="B11">
        <v>141353</v>
      </c>
      <c r="C11" t="s">
        <v>296</v>
      </c>
      <c r="D11">
        <v>1</v>
      </c>
      <c r="E11">
        <v>3</v>
      </c>
    </row>
    <row r="12" spans="1:5" x14ac:dyDescent="0.25">
      <c r="A12" t="s">
        <v>55</v>
      </c>
      <c r="B12">
        <v>141353</v>
      </c>
      <c r="C12" t="s">
        <v>39</v>
      </c>
      <c r="D12">
        <v>10</v>
      </c>
      <c r="E12">
        <v>6</v>
      </c>
    </row>
    <row r="13" spans="1:5" x14ac:dyDescent="0.25">
      <c r="A13" t="s">
        <v>55</v>
      </c>
      <c r="B13">
        <v>141353</v>
      </c>
      <c r="C13" t="s">
        <v>27</v>
      </c>
      <c r="D13">
        <v>15</v>
      </c>
      <c r="E13">
        <v>3</v>
      </c>
    </row>
    <row r="14" spans="1:5" x14ac:dyDescent="0.25">
      <c r="A14" t="s">
        <v>55</v>
      </c>
      <c r="B14">
        <v>140897</v>
      </c>
      <c r="C14" t="s">
        <v>136</v>
      </c>
      <c r="D14">
        <v>10</v>
      </c>
      <c r="E14">
        <v>7</v>
      </c>
    </row>
    <row r="15" spans="1:5" x14ac:dyDescent="0.25">
      <c r="A15" t="s">
        <v>55</v>
      </c>
      <c r="B15">
        <v>140897</v>
      </c>
      <c r="C15" t="s">
        <v>27</v>
      </c>
      <c r="D15">
        <v>1</v>
      </c>
      <c r="E15">
        <v>2</v>
      </c>
    </row>
    <row r="16" spans="1:5" x14ac:dyDescent="0.25">
      <c r="A16" t="s">
        <v>55</v>
      </c>
      <c r="B16">
        <v>140897</v>
      </c>
      <c r="C16" t="s">
        <v>56</v>
      </c>
      <c r="D16">
        <v>3</v>
      </c>
      <c r="E16">
        <v>4</v>
      </c>
    </row>
    <row r="17" spans="1:5" x14ac:dyDescent="0.25">
      <c r="A17" t="s">
        <v>55</v>
      </c>
      <c r="B17">
        <v>141364</v>
      </c>
      <c r="C17" t="s">
        <v>294</v>
      </c>
      <c r="D17">
        <v>20</v>
      </c>
      <c r="E17">
        <v>5</v>
      </c>
    </row>
    <row r="18" spans="1:5" x14ac:dyDescent="0.25">
      <c r="A18" t="s">
        <v>55</v>
      </c>
      <c r="B18">
        <v>141364</v>
      </c>
      <c r="C18" t="s">
        <v>136</v>
      </c>
      <c r="D18">
        <v>7</v>
      </c>
      <c r="E18">
        <v>10</v>
      </c>
    </row>
    <row r="19" spans="1:5" x14ac:dyDescent="0.25">
      <c r="A19" t="s">
        <v>55</v>
      </c>
      <c r="B19">
        <v>141364</v>
      </c>
      <c r="C19" t="s">
        <v>39</v>
      </c>
      <c r="D19">
        <v>25</v>
      </c>
      <c r="E19">
        <v>25</v>
      </c>
    </row>
    <row r="20" spans="1:5" x14ac:dyDescent="0.25">
      <c r="A20" t="s">
        <v>55</v>
      </c>
      <c r="B20">
        <v>141364</v>
      </c>
      <c r="C20" t="s">
        <v>45</v>
      </c>
      <c r="D20">
        <v>2</v>
      </c>
      <c r="E20">
        <v>4</v>
      </c>
    </row>
    <row r="21" spans="1:5" x14ac:dyDescent="0.25">
      <c r="A21" t="s">
        <v>55</v>
      </c>
      <c r="B21">
        <v>141364</v>
      </c>
      <c r="C21" t="s">
        <v>297</v>
      </c>
      <c r="D21">
        <v>3</v>
      </c>
      <c r="E21">
        <v>7</v>
      </c>
    </row>
    <row r="22" spans="1:5" x14ac:dyDescent="0.25">
      <c r="A22" t="s">
        <v>55</v>
      </c>
      <c r="B22">
        <v>141364</v>
      </c>
      <c r="C22" t="s">
        <v>298</v>
      </c>
      <c r="D22">
        <v>2</v>
      </c>
      <c r="E22">
        <v>3</v>
      </c>
    </row>
    <row r="23" spans="1:5" x14ac:dyDescent="0.25">
      <c r="A23" t="s">
        <v>55</v>
      </c>
      <c r="B23">
        <v>141364</v>
      </c>
      <c r="C23" t="s">
        <v>299</v>
      </c>
      <c r="D23">
        <v>2</v>
      </c>
      <c r="E23">
        <v>7</v>
      </c>
    </row>
    <row r="24" spans="1:5" x14ac:dyDescent="0.25">
      <c r="A24" t="s">
        <v>55</v>
      </c>
      <c r="B24">
        <v>141364</v>
      </c>
      <c r="C24" t="s">
        <v>27</v>
      </c>
      <c r="D24">
        <v>15</v>
      </c>
      <c r="E24">
        <v>8</v>
      </c>
    </row>
    <row r="25" spans="1:5" x14ac:dyDescent="0.25">
      <c r="A25" t="s">
        <v>55</v>
      </c>
      <c r="B25">
        <v>141364</v>
      </c>
      <c r="C25" t="s">
        <v>56</v>
      </c>
      <c r="D25">
        <v>5</v>
      </c>
      <c r="E25">
        <v>6</v>
      </c>
    </row>
    <row r="26" spans="1:5" x14ac:dyDescent="0.25">
      <c r="A26" t="s">
        <v>55</v>
      </c>
      <c r="B26">
        <v>141364</v>
      </c>
      <c r="C26" t="s">
        <v>59</v>
      </c>
      <c r="D26">
        <v>7</v>
      </c>
      <c r="E26">
        <v>4</v>
      </c>
    </row>
    <row r="27" spans="1:5" x14ac:dyDescent="0.25">
      <c r="A27" t="s">
        <v>55</v>
      </c>
      <c r="B27">
        <v>140933</v>
      </c>
      <c r="C27" t="s">
        <v>136</v>
      </c>
      <c r="D27">
        <v>3</v>
      </c>
      <c r="E27">
        <v>15</v>
      </c>
    </row>
    <row r="28" spans="1:5" x14ac:dyDescent="0.25">
      <c r="A28" t="s">
        <v>55</v>
      </c>
      <c r="B28">
        <v>140933</v>
      </c>
      <c r="C28" t="s">
        <v>27</v>
      </c>
      <c r="D28">
        <v>1</v>
      </c>
      <c r="E28">
        <v>6</v>
      </c>
    </row>
    <row r="29" spans="1:5" x14ac:dyDescent="0.25">
      <c r="A29" t="s">
        <v>55</v>
      </c>
      <c r="B29">
        <v>140933</v>
      </c>
      <c r="C29" t="s">
        <v>56</v>
      </c>
      <c r="D29">
        <v>10</v>
      </c>
      <c r="E29">
        <v>9</v>
      </c>
    </row>
    <row r="30" spans="1:5" x14ac:dyDescent="0.25">
      <c r="A30" t="s">
        <v>55</v>
      </c>
      <c r="B30">
        <v>140933</v>
      </c>
      <c r="C30" t="s">
        <v>59</v>
      </c>
      <c r="D30">
        <v>1</v>
      </c>
      <c r="E30">
        <v>5</v>
      </c>
    </row>
    <row r="31" spans="1:5" x14ac:dyDescent="0.25">
      <c r="A31" t="s">
        <v>120</v>
      </c>
      <c r="B31">
        <v>410162</v>
      </c>
      <c r="C31" t="s">
        <v>298</v>
      </c>
      <c r="D31">
        <v>1</v>
      </c>
      <c r="E31">
        <v>5</v>
      </c>
    </row>
    <row r="32" spans="1:5" x14ac:dyDescent="0.25">
      <c r="A32" t="s">
        <v>120</v>
      </c>
      <c r="B32">
        <v>410162</v>
      </c>
      <c r="C32" t="s">
        <v>299</v>
      </c>
      <c r="D32">
        <v>1</v>
      </c>
      <c r="E32">
        <v>2</v>
      </c>
    </row>
    <row r="33" spans="1:5" x14ac:dyDescent="0.25">
      <c r="A33" t="s">
        <v>120</v>
      </c>
      <c r="B33">
        <v>410162</v>
      </c>
      <c r="C33" t="s">
        <v>300</v>
      </c>
      <c r="D33">
        <v>2</v>
      </c>
      <c r="E33">
        <v>15</v>
      </c>
    </row>
    <row r="34" spans="1:5" x14ac:dyDescent="0.25">
      <c r="A34" t="s">
        <v>120</v>
      </c>
      <c r="B34">
        <v>410162</v>
      </c>
      <c r="C34" t="s">
        <v>61</v>
      </c>
      <c r="D34">
        <v>1</v>
      </c>
      <c r="E34">
        <v>1</v>
      </c>
    </row>
    <row r="35" spans="1:5" x14ac:dyDescent="0.25">
      <c r="A35" t="s">
        <v>120</v>
      </c>
      <c r="B35">
        <v>410162</v>
      </c>
      <c r="C35" t="s">
        <v>27</v>
      </c>
      <c r="D35">
        <v>30</v>
      </c>
      <c r="E35">
        <v>10</v>
      </c>
    </row>
    <row r="36" spans="1:5" x14ac:dyDescent="0.25">
      <c r="A36" t="s">
        <v>120</v>
      </c>
      <c r="B36">
        <v>410162</v>
      </c>
      <c r="C36" t="s">
        <v>59</v>
      </c>
      <c r="D36">
        <v>2</v>
      </c>
      <c r="E36">
        <v>10</v>
      </c>
    </row>
    <row r="37" spans="1:5" x14ac:dyDescent="0.25">
      <c r="A37" t="s">
        <v>120</v>
      </c>
      <c r="B37">
        <v>410273</v>
      </c>
      <c r="C37" t="s">
        <v>207</v>
      </c>
      <c r="D37">
        <v>3</v>
      </c>
      <c r="E37">
        <v>6</v>
      </c>
    </row>
    <row r="38" spans="1:5" x14ac:dyDescent="0.25">
      <c r="A38" t="s">
        <v>120</v>
      </c>
      <c r="B38">
        <v>410273</v>
      </c>
      <c r="C38" t="s">
        <v>45</v>
      </c>
      <c r="D38">
        <v>1</v>
      </c>
      <c r="E38">
        <v>10</v>
      </c>
    </row>
    <row r="39" spans="1:5" x14ac:dyDescent="0.25">
      <c r="A39" t="s">
        <v>120</v>
      </c>
      <c r="B39">
        <v>410273</v>
      </c>
      <c r="C39" t="s">
        <v>295</v>
      </c>
      <c r="D39">
        <v>1</v>
      </c>
      <c r="E39">
        <v>2</v>
      </c>
    </row>
    <row r="40" spans="1:5" x14ac:dyDescent="0.25">
      <c r="A40" t="s">
        <v>120</v>
      </c>
      <c r="B40">
        <v>410273</v>
      </c>
      <c r="C40" t="s">
        <v>61</v>
      </c>
      <c r="D40">
        <v>1</v>
      </c>
      <c r="E40">
        <v>3</v>
      </c>
    </row>
    <row r="41" spans="1:5" x14ac:dyDescent="0.25">
      <c r="A41" t="s">
        <v>120</v>
      </c>
      <c r="B41">
        <v>410273</v>
      </c>
      <c r="C41" t="s">
        <v>27</v>
      </c>
      <c r="D41">
        <v>1</v>
      </c>
      <c r="E41">
        <v>3</v>
      </c>
    </row>
    <row r="42" spans="1:5" x14ac:dyDescent="0.25">
      <c r="A42" t="s">
        <v>120</v>
      </c>
      <c r="B42">
        <v>410273</v>
      </c>
      <c r="C42" t="s">
        <v>59</v>
      </c>
      <c r="D42">
        <v>2</v>
      </c>
      <c r="E42">
        <v>3</v>
      </c>
    </row>
    <row r="43" spans="1:5" x14ac:dyDescent="0.25">
      <c r="A43" t="s">
        <v>120</v>
      </c>
      <c r="B43">
        <v>410283</v>
      </c>
      <c r="C43" t="s">
        <v>296</v>
      </c>
      <c r="D43">
        <v>2</v>
      </c>
      <c r="E43">
        <v>10</v>
      </c>
    </row>
    <row r="44" spans="1:5" x14ac:dyDescent="0.25">
      <c r="A44" t="s">
        <v>120</v>
      </c>
      <c r="B44">
        <v>410283</v>
      </c>
      <c r="C44" t="s">
        <v>299</v>
      </c>
      <c r="D44">
        <v>3</v>
      </c>
      <c r="E44">
        <v>10</v>
      </c>
    </row>
    <row r="45" spans="1:5" x14ac:dyDescent="0.25">
      <c r="A45" t="s">
        <v>120</v>
      </c>
      <c r="B45">
        <v>410283</v>
      </c>
      <c r="C45" t="s">
        <v>300</v>
      </c>
      <c r="D45">
        <v>25</v>
      </c>
      <c r="E45">
        <v>10</v>
      </c>
    </row>
    <row r="46" spans="1:5" x14ac:dyDescent="0.25">
      <c r="A46" t="s">
        <v>120</v>
      </c>
      <c r="B46">
        <v>410296</v>
      </c>
      <c r="C46" t="s">
        <v>296</v>
      </c>
      <c r="D46">
        <v>2</v>
      </c>
      <c r="E46">
        <v>12</v>
      </c>
    </row>
    <row r="47" spans="1:5" x14ac:dyDescent="0.25">
      <c r="A47" t="s">
        <v>120</v>
      </c>
      <c r="B47">
        <v>410296</v>
      </c>
      <c r="C47" t="s">
        <v>299</v>
      </c>
      <c r="D47">
        <v>1</v>
      </c>
      <c r="E47">
        <v>2</v>
      </c>
    </row>
    <row r="48" spans="1:5" x14ac:dyDescent="0.25">
      <c r="A48" t="s">
        <v>120</v>
      </c>
      <c r="B48">
        <v>410296</v>
      </c>
      <c r="C48" t="s">
        <v>61</v>
      </c>
      <c r="D48">
        <v>3</v>
      </c>
      <c r="E48">
        <v>4</v>
      </c>
    </row>
    <row r="49" spans="1:5" x14ac:dyDescent="0.25">
      <c r="A49" t="s">
        <v>120</v>
      </c>
      <c r="B49">
        <v>410296</v>
      </c>
      <c r="C49" t="s">
        <v>27</v>
      </c>
      <c r="D49">
        <v>2</v>
      </c>
      <c r="E49">
        <v>10</v>
      </c>
    </row>
    <row r="50" spans="1:5" x14ac:dyDescent="0.25">
      <c r="A50" t="s">
        <v>120</v>
      </c>
      <c r="B50">
        <v>410296</v>
      </c>
      <c r="C50" t="s">
        <v>59</v>
      </c>
      <c r="D50">
        <v>35</v>
      </c>
      <c r="E50">
        <v>10</v>
      </c>
    </row>
    <row r="51" spans="1:5" x14ac:dyDescent="0.25">
      <c r="A51" t="s">
        <v>120</v>
      </c>
      <c r="B51">
        <v>410296</v>
      </c>
      <c r="C51" t="s">
        <v>129</v>
      </c>
      <c r="D51">
        <v>5</v>
      </c>
      <c r="E51">
        <v>2</v>
      </c>
    </row>
    <row r="52" spans="1:5" x14ac:dyDescent="0.25">
      <c r="A52" t="s">
        <v>120</v>
      </c>
      <c r="B52">
        <v>410143</v>
      </c>
      <c r="C52" t="s">
        <v>294</v>
      </c>
      <c r="D52">
        <v>15</v>
      </c>
      <c r="E52">
        <v>4</v>
      </c>
    </row>
    <row r="53" spans="1:5" x14ac:dyDescent="0.25">
      <c r="A53" t="s">
        <v>120</v>
      </c>
      <c r="B53">
        <v>410143</v>
      </c>
      <c r="C53" t="s">
        <v>136</v>
      </c>
      <c r="D53">
        <v>10</v>
      </c>
      <c r="E53">
        <v>15</v>
      </c>
    </row>
    <row r="54" spans="1:5" x14ac:dyDescent="0.25">
      <c r="A54" t="s">
        <v>120</v>
      </c>
      <c r="B54">
        <v>410143</v>
      </c>
      <c r="C54" t="s">
        <v>301</v>
      </c>
      <c r="D54">
        <v>2</v>
      </c>
      <c r="E54">
        <v>3</v>
      </c>
    </row>
    <row r="55" spans="1:5" x14ac:dyDescent="0.25">
      <c r="A55" t="s">
        <v>120</v>
      </c>
      <c r="B55">
        <v>410143</v>
      </c>
      <c r="C55" t="s">
        <v>302</v>
      </c>
      <c r="D55">
        <v>1</v>
      </c>
      <c r="E55">
        <v>3</v>
      </c>
    </row>
    <row r="56" spans="1:5" x14ac:dyDescent="0.25">
      <c r="A56" t="s">
        <v>120</v>
      </c>
      <c r="B56">
        <v>410143</v>
      </c>
      <c r="C56" t="s">
        <v>27</v>
      </c>
      <c r="D56">
        <v>3</v>
      </c>
      <c r="E56">
        <v>10</v>
      </c>
    </row>
    <row r="57" spans="1:5" x14ac:dyDescent="0.25">
      <c r="A57" t="s">
        <v>120</v>
      </c>
      <c r="B57">
        <v>410143</v>
      </c>
      <c r="C57" t="s">
        <v>59</v>
      </c>
      <c r="D57">
        <v>50</v>
      </c>
      <c r="E57">
        <v>4</v>
      </c>
    </row>
    <row r="58" spans="1:5" x14ac:dyDescent="0.25">
      <c r="A58" t="s">
        <v>26</v>
      </c>
      <c r="B58">
        <v>110094</v>
      </c>
      <c r="C58" t="s">
        <v>296</v>
      </c>
      <c r="D58">
        <v>30</v>
      </c>
      <c r="E58">
        <v>8</v>
      </c>
    </row>
    <row r="59" spans="1:5" x14ac:dyDescent="0.25">
      <c r="A59" t="s">
        <v>26</v>
      </c>
      <c r="B59">
        <v>110094</v>
      </c>
      <c r="C59" t="s">
        <v>39</v>
      </c>
      <c r="D59">
        <v>15</v>
      </c>
      <c r="E59">
        <v>15</v>
      </c>
    </row>
    <row r="60" spans="1:5" x14ac:dyDescent="0.25">
      <c r="A60" t="s">
        <v>26</v>
      </c>
      <c r="B60">
        <v>110094</v>
      </c>
      <c r="C60" t="s">
        <v>45</v>
      </c>
      <c r="D60">
        <v>3</v>
      </c>
      <c r="E60">
        <v>10</v>
      </c>
    </row>
    <row r="61" spans="1:5" x14ac:dyDescent="0.25">
      <c r="A61" t="s">
        <v>26</v>
      </c>
      <c r="B61">
        <v>110094</v>
      </c>
      <c r="C61" t="s">
        <v>299</v>
      </c>
      <c r="D61">
        <v>1</v>
      </c>
      <c r="E61">
        <v>3</v>
      </c>
    </row>
    <row r="62" spans="1:5" x14ac:dyDescent="0.25">
      <c r="A62" t="s">
        <v>26</v>
      </c>
      <c r="B62">
        <v>110094</v>
      </c>
      <c r="C62" t="s">
        <v>41</v>
      </c>
      <c r="D62">
        <v>2</v>
      </c>
      <c r="E62">
        <v>15</v>
      </c>
    </row>
    <row r="63" spans="1:5" x14ac:dyDescent="0.25">
      <c r="A63" t="s">
        <v>26</v>
      </c>
      <c r="B63">
        <v>110094</v>
      </c>
      <c r="C63" t="s">
        <v>300</v>
      </c>
      <c r="D63">
        <v>2</v>
      </c>
      <c r="E63">
        <v>10</v>
      </c>
    </row>
    <row r="64" spans="1:5" x14ac:dyDescent="0.25">
      <c r="A64" t="s">
        <v>26</v>
      </c>
      <c r="B64">
        <v>110094</v>
      </c>
      <c r="C64" t="s">
        <v>27</v>
      </c>
      <c r="D64">
        <v>40</v>
      </c>
      <c r="E64">
        <v>10</v>
      </c>
    </row>
    <row r="65" spans="1:5" x14ac:dyDescent="0.25">
      <c r="A65" t="s">
        <v>26</v>
      </c>
      <c r="B65">
        <v>110094</v>
      </c>
      <c r="C65" t="s">
        <v>59</v>
      </c>
      <c r="D65">
        <v>1</v>
      </c>
      <c r="E65">
        <v>3</v>
      </c>
    </row>
    <row r="66" spans="1:5" x14ac:dyDescent="0.25">
      <c r="A66" t="s">
        <v>26</v>
      </c>
      <c r="B66">
        <v>110160</v>
      </c>
      <c r="C66" t="s">
        <v>39</v>
      </c>
      <c r="D66">
        <v>45</v>
      </c>
      <c r="E66">
        <v>17</v>
      </c>
    </row>
    <row r="67" spans="1:5" x14ac:dyDescent="0.25">
      <c r="A67" t="s">
        <v>26</v>
      </c>
      <c r="B67">
        <v>110160</v>
      </c>
      <c r="C67" t="s">
        <v>45</v>
      </c>
      <c r="D67">
        <v>2</v>
      </c>
      <c r="E67">
        <v>8</v>
      </c>
    </row>
    <row r="68" spans="1:5" x14ac:dyDescent="0.25">
      <c r="A68" t="s">
        <v>26</v>
      </c>
      <c r="B68">
        <v>110160</v>
      </c>
      <c r="C68" t="s">
        <v>303</v>
      </c>
      <c r="D68">
        <v>10</v>
      </c>
      <c r="E68">
        <v>8</v>
      </c>
    </row>
    <row r="69" spans="1:5" x14ac:dyDescent="0.25">
      <c r="A69" t="s">
        <v>26</v>
      </c>
      <c r="B69">
        <v>110160</v>
      </c>
      <c r="C69" t="s">
        <v>300</v>
      </c>
      <c r="D69">
        <v>10</v>
      </c>
      <c r="E69">
        <v>8</v>
      </c>
    </row>
    <row r="70" spans="1:5" x14ac:dyDescent="0.25">
      <c r="A70" t="s">
        <v>26</v>
      </c>
      <c r="B70">
        <v>110160</v>
      </c>
      <c r="C70" t="s">
        <v>27</v>
      </c>
      <c r="D70">
        <v>40</v>
      </c>
      <c r="E70">
        <v>13</v>
      </c>
    </row>
    <row r="71" spans="1:5" x14ac:dyDescent="0.25">
      <c r="A71" t="s">
        <v>26</v>
      </c>
      <c r="B71">
        <v>110158</v>
      </c>
      <c r="C71" t="s">
        <v>39</v>
      </c>
      <c r="D71">
        <v>40</v>
      </c>
      <c r="E71">
        <v>20</v>
      </c>
    </row>
    <row r="72" spans="1:5" x14ac:dyDescent="0.25">
      <c r="A72" t="s">
        <v>26</v>
      </c>
      <c r="B72">
        <v>110158</v>
      </c>
      <c r="C72" t="s">
        <v>45</v>
      </c>
      <c r="D72">
        <v>1</v>
      </c>
      <c r="E72">
        <v>10</v>
      </c>
    </row>
    <row r="73" spans="1:5" x14ac:dyDescent="0.25">
      <c r="A73" t="s">
        <v>26</v>
      </c>
      <c r="B73">
        <v>110158</v>
      </c>
      <c r="C73" t="s">
        <v>53</v>
      </c>
      <c r="D73">
        <v>1</v>
      </c>
      <c r="E73">
        <v>5</v>
      </c>
    </row>
    <row r="74" spans="1:5" x14ac:dyDescent="0.25">
      <c r="A74" t="s">
        <v>26</v>
      </c>
      <c r="B74">
        <v>110158</v>
      </c>
      <c r="C74" t="s">
        <v>127</v>
      </c>
      <c r="D74">
        <v>1</v>
      </c>
      <c r="E74">
        <v>3</v>
      </c>
    </row>
    <row r="75" spans="1:5" x14ac:dyDescent="0.25">
      <c r="A75" t="s">
        <v>26</v>
      </c>
      <c r="B75">
        <v>110158</v>
      </c>
      <c r="C75" t="s">
        <v>304</v>
      </c>
      <c r="D75">
        <v>1</v>
      </c>
      <c r="E75">
        <v>5</v>
      </c>
    </row>
    <row r="76" spans="1:5" x14ac:dyDescent="0.25">
      <c r="A76" t="s">
        <v>26</v>
      </c>
      <c r="B76">
        <v>110158</v>
      </c>
      <c r="C76" t="s">
        <v>104</v>
      </c>
      <c r="D76">
        <v>1</v>
      </c>
      <c r="E76">
        <v>3</v>
      </c>
    </row>
    <row r="77" spans="1:5" x14ac:dyDescent="0.25">
      <c r="A77" t="s">
        <v>26</v>
      </c>
      <c r="B77">
        <v>110158</v>
      </c>
      <c r="C77" t="s">
        <v>305</v>
      </c>
      <c r="D77">
        <v>5</v>
      </c>
      <c r="E77">
        <v>15</v>
      </c>
    </row>
    <row r="78" spans="1:5" x14ac:dyDescent="0.25">
      <c r="A78" t="s">
        <v>26</v>
      </c>
      <c r="B78">
        <v>110158</v>
      </c>
      <c r="C78" t="s">
        <v>299</v>
      </c>
      <c r="D78">
        <v>1</v>
      </c>
      <c r="E78">
        <v>8</v>
      </c>
    </row>
    <row r="79" spans="1:5" x14ac:dyDescent="0.25">
      <c r="A79" t="s">
        <v>26</v>
      </c>
      <c r="B79">
        <v>110158</v>
      </c>
      <c r="C79" t="s">
        <v>306</v>
      </c>
      <c r="D79">
        <v>1</v>
      </c>
      <c r="E79">
        <v>15</v>
      </c>
    </row>
    <row r="80" spans="1:5" x14ac:dyDescent="0.25">
      <c r="A80" t="s">
        <v>26</v>
      </c>
      <c r="B80">
        <v>110158</v>
      </c>
      <c r="C80" t="s">
        <v>41</v>
      </c>
      <c r="D80">
        <v>10</v>
      </c>
      <c r="E80">
        <v>15</v>
      </c>
    </row>
    <row r="81" spans="1:5" x14ac:dyDescent="0.25">
      <c r="A81" t="s">
        <v>26</v>
      </c>
      <c r="B81">
        <v>110158</v>
      </c>
      <c r="C81" t="s">
        <v>300</v>
      </c>
      <c r="D81">
        <v>1</v>
      </c>
      <c r="E81">
        <v>13</v>
      </c>
    </row>
    <row r="82" spans="1:5" x14ac:dyDescent="0.25">
      <c r="A82" t="s">
        <v>26</v>
      </c>
      <c r="B82">
        <v>110158</v>
      </c>
      <c r="C82" t="s">
        <v>27</v>
      </c>
      <c r="D82">
        <v>30</v>
      </c>
      <c r="E82">
        <v>10</v>
      </c>
    </row>
    <row r="83" spans="1:5" x14ac:dyDescent="0.25">
      <c r="A83" t="s">
        <v>26</v>
      </c>
      <c r="B83">
        <v>110158</v>
      </c>
      <c r="C83" t="s">
        <v>84</v>
      </c>
      <c r="D83">
        <v>5</v>
      </c>
      <c r="E83">
        <v>15</v>
      </c>
    </row>
    <row r="84" spans="1:5" x14ac:dyDescent="0.25">
      <c r="A84" t="s">
        <v>26</v>
      </c>
      <c r="B84">
        <v>110397</v>
      </c>
      <c r="C84" t="s">
        <v>207</v>
      </c>
      <c r="D84">
        <v>10</v>
      </c>
      <c r="E84">
        <v>5</v>
      </c>
    </row>
    <row r="85" spans="1:5" x14ac:dyDescent="0.25">
      <c r="A85" t="s">
        <v>26</v>
      </c>
      <c r="B85">
        <v>110397</v>
      </c>
      <c r="C85" t="s">
        <v>39</v>
      </c>
      <c r="D85">
        <v>30</v>
      </c>
      <c r="E85">
        <v>20</v>
      </c>
    </row>
    <row r="86" spans="1:5" x14ac:dyDescent="0.25">
      <c r="A86" t="s">
        <v>26</v>
      </c>
      <c r="B86">
        <v>110397</v>
      </c>
      <c r="C86" t="s">
        <v>45</v>
      </c>
      <c r="D86">
        <v>1</v>
      </c>
      <c r="E86">
        <v>5</v>
      </c>
    </row>
    <row r="87" spans="1:5" x14ac:dyDescent="0.25">
      <c r="A87" t="s">
        <v>26</v>
      </c>
      <c r="B87">
        <v>110397</v>
      </c>
      <c r="C87" t="s">
        <v>31</v>
      </c>
      <c r="D87">
        <v>5</v>
      </c>
      <c r="E87">
        <v>3</v>
      </c>
    </row>
    <row r="88" spans="1:5" x14ac:dyDescent="0.25">
      <c r="A88" t="s">
        <v>26</v>
      </c>
      <c r="B88">
        <v>110397</v>
      </c>
      <c r="C88" t="s">
        <v>27</v>
      </c>
      <c r="D88">
        <v>5</v>
      </c>
      <c r="E88">
        <v>3</v>
      </c>
    </row>
    <row r="89" spans="1:5" x14ac:dyDescent="0.25">
      <c r="A89" t="s">
        <v>26</v>
      </c>
      <c r="B89">
        <v>110397</v>
      </c>
      <c r="C89" t="s">
        <v>307</v>
      </c>
      <c r="D89">
        <v>5</v>
      </c>
      <c r="E89">
        <v>3</v>
      </c>
    </row>
    <row r="90" spans="1:5" x14ac:dyDescent="0.25">
      <c r="A90" t="s">
        <v>26</v>
      </c>
      <c r="B90">
        <v>110397</v>
      </c>
      <c r="C90" t="s">
        <v>308</v>
      </c>
      <c r="D90">
        <v>15</v>
      </c>
      <c r="E90">
        <v>18</v>
      </c>
    </row>
    <row r="91" spans="1:5" x14ac:dyDescent="0.25">
      <c r="A91" t="s">
        <v>26</v>
      </c>
      <c r="B91">
        <v>110397</v>
      </c>
      <c r="C91" t="s">
        <v>59</v>
      </c>
      <c r="D91">
        <v>3</v>
      </c>
      <c r="E91">
        <v>2</v>
      </c>
    </row>
    <row r="92" spans="1:5" x14ac:dyDescent="0.25">
      <c r="A92" t="s">
        <v>26</v>
      </c>
      <c r="B92">
        <v>110085</v>
      </c>
      <c r="C92" t="s">
        <v>299</v>
      </c>
      <c r="D92">
        <v>9</v>
      </c>
      <c r="E92">
        <v>5</v>
      </c>
    </row>
    <row r="93" spans="1:5" x14ac:dyDescent="0.25">
      <c r="A93" t="s">
        <v>26</v>
      </c>
      <c r="B93">
        <v>110085</v>
      </c>
      <c r="C93" t="s">
        <v>31</v>
      </c>
      <c r="D93">
        <v>5</v>
      </c>
      <c r="E93">
        <v>7</v>
      </c>
    </row>
    <row r="94" spans="1:5" x14ac:dyDescent="0.25">
      <c r="A94" t="s">
        <v>26</v>
      </c>
      <c r="B94">
        <v>110085</v>
      </c>
      <c r="C94" t="s">
        <v>27</v>
      </c>
      <c r="D94">
        <v>2</v>
      </c>
      <c r="E94">
        <v>6</v>
      </c>
    </row>
    <row r="95" spans="1:5" x14ac:dyDescent="0.25">
      <c r="A95" t="s">
        <v>131</v>
      </c>
      <c r="B95">
        <v>451383</v>
      </c>
      <c r="C95" t="s">
        <v>207</v>
      </c>
      <c r="D95">
        <v>15</v>
      </c>
      <c r="E95">
        <v>12</v>
      </c>
    </row>
    <row r="96" spans="1:5" x14ac:dyDescent="0.25">
      <c r="A96" t="s">
        <v>131</v>
      </c>
      <c r="B96">
        <v>451383</v>
      </c>
      <c r="C96" t="s">
        <v>136</v>
      </c>
      <c r="D96">
        <v>20</v>
      </c>
      <c r="E96">
        <v>12</v>
      </c>
    </row>
    <row r="97" spans="1:5" x14ac:dyDescent="0.25">
      <c r="A97" t="s">
        <v>131</v>
      </c>
      <c r="B97">
        <v>451383</v>
      </c>
      <c r="C97" t="s">
        <v>137</v>
      </c>
      <c r="D97">
        <v>8</v>
      </c>
      <c r="E97">
        <v>10</v>
      </c>
    </row>
    <row r="98" spans="1:5" x14ac:dyDescent="0.25">
      <c r="A98" t="s">
        <v>131</v>
      </c>
      <c r="B98">
        <v>451383</v>
      </c>
      <c r="C98" t="s">
        <v>295</v>
      </c>
      <c r="D98">
        <v>3</v>
      </c>
      <c r="E98">
        <v>3</v>
      </c>
    </row>
    <row r="99" spans="1:5" x14ac:dyDescent="0.25">
      <c r="A99" t="s">
        <v>131</v>
      </c>
      <c r="B99">
        <v>451383</v>
      </c>
      <c r="C99" t="s">
        <v>299</v>
      </c>
      <c r="D99">
        <v>5</v>
      </c>
      <c r="E99">
        <v>3</v>
      </c>
    </row>
    <row r="100" spans="1:5" x14ac:dyDescent="0.25">
      <c r="A100" t="s">
        <v>131</v>
      </c>
      <c r="B100">
        <v>451383</v>
      </c>
      <c r="C100" t="s">
        <v>27</v>
      </c>
      <c r="D100">
        <v>3</v>
      </c>
      <c r="E100">
        <v>4</v>
      </c>
    </row>
    <row r="101" spans="1:5" x14ac:dyDescent="0.25">
      <c r="A101" t="s">
        <v>131</v>
      </c>
      <c r="B101">
        <v>451383</v>
      </c>
      <c r="C101" t="s">
        <v>309</v>
      </c>
      <c r="D101">
        <v>5</v>
      </c>
      <c r="E101">
        <v>5</v>
      </c>
    </row>
    <row r="102" spans="1:5" x14ac:dyDescent="0.25">
      <c r="A102" t="s">
        <v>131</v>
      </c>
      <c r="B102">
        <v>450176</v>
      </c>
      <c r="C102" t="s">
        <v>296</v>
      </c>
      <c r="D102">
        <v>10</v>
      </c>
      <c r="E102">
        <v>10</v>
      </c>
    </row>
    <row r="103" spans="1:5" x14ac:dyDescent="0.25">
      <c r="A103" t="s">
        <v>131</v>
      </c>
      <c r="B103">
        <v>450176</v>
      </c>
      <c r="C103" t="s">
        <v>137</v>
      </c>
      <c r="D103">
        <v>1</v>
      </c>
      <c r="E103">
        <v>4</v>
      </c>
    </row>
    <row r="104" spans="1:5" x14ac:dyDescent="0.25">
      <c r="A104" t="s">
        <v>131</v>
      </c>
      <c r="B104">
        <v>450176</v>
      </c>
      <c r="C104" t="s">
        <v>132</v>
      </c>
      <c r="D104">
        <v>1</v>
      </c>
      <c r="E104">
        <v>4</v>
      </c>
    </row>
    <row r="105" spans="1:5" x14ac:dyDescent="0.25">
      <c r="A105" t="s">
        <v>131</v>
      </c>
      <c r="B105">
        <v>450176</v>
      </c>
      <c r="C105" t="s">
        <v>295</v>
      </c>
      <c r="D105">
        <v>40</v>
      </c>
      <c r="E105">
        <v>4</v>
      </c>
    </row>
    <row r="106" spans="1:5" x14ac:dyDescent="0.25">
      <c r="A106" t="s">
        <v>131</v>
      </c>
      <c r="B106">
        <v>450176</v>
      </c>
      <c r="C106" t="s">
        <v>299</v>
      </c>
      <c r="D106">
        <v>1</v>
      </c>
      <c r="E106">
        <v>6</v>
      </c>
    </row>
    <row r="107" spans="1:5" x14ac:dyDescent="0.25">
      <c r="A107" t="s">
        <v>131</v>
      </c>
      <c r="B107">
        <v>450176</v>
      </c>
      <c r="C107" t="s">
        <v>61</v>
      </c>
      <c r="D107">
        <v>25</v>
      </c>
      <c r="E107">
        <v>4</v>
      </c>
    </row>
    <row r="108" spans="1:5" x14ac:dyDescent="0.25">
      <c r="A108" t="s">
        <v>131</v>
      </c>
      <c r="B108">
        <v>450176</v>
      </c>
      <c r="C108" t="s">
        <v>309</v>
      </c>
      <c r="D108">
        <v>15</v>
      </c>
      <c r="E108">
        <v>14</v>
      </c>
    </row>
    <row r="109" spans="1:5" x14ac:dyDescent="0.25">
      <c r="A109" t="s">
        <v>131</v>
      </c>
      <c r="B109">
        <v>450101</v>
      </c>
      <c r="C109" t="s">
        <v>294</v>
      </c>
      <c r="D109">
        <v>10</v>
      </c>
      <c r="E109">
        <v>5</v>
      </c>
    </row>
    <row r="110" spans="1:5" x14ac:dyDescent="0.25">
      <c r="A110" t="s">
        <v>131</v>
      </c>
      <c r="B110">
        <v>450101</v>
      </c>
      <c r="C110" t="s">
        <v>310</v>
      </c>
      <c r="D110">
        <v>30</v>
      </c>
      <c r="E110">
        <v>3</v>
      </c>
    </row>
    <row r="111" spans="1:5" x14ac:dyDescent="0.25">
      <c r="A111" t="s">
        <v>131</v>
      </c>
      <c r="B111">
        <v>450265</v>
      </c>
      <c r="C111" t="s">
        <v>294</v>
      </c>
      <c r="D111">
        <v>10</v>
      </c>
      <c r="E111">
        <v>2</v>
      </c>
    </row>
    <row r="112" spans="1:5" x14ac:dyDescent="0.25">
      <c r="A112" t="s">
        <v>131</v>
      </c>
      <c r="B112">
        <v>450265</v>
      </c>
      <c r="C112" t="s">
        <v>136</v>
      </c>
      <c r="D112">
        <v>60</v>
      </c>
      <c r="E112">
        <v>17</v>
      </c>
    </row>
    <row r="113" spans="1:5" x14ac:dyDescent="0.25">
      <c r="A113" t="s">
        <v>131</v>
      </c>
      <c r="B113">
        <v>450265</v>
      </c>
      <c r="C113" t="s">
        <v>45</v>
      </c>
      <c r="D113">
        <v>2</v>
      </c>
      <c r="E113">
        <v>4</v>
      </c>
    </row>
    <row r="114" spans="1:5" x14ac:dyDescent="0.25">
      <c r="A114" t="s">
        <v>131</v>
      </c>
      <c r="B114">
        <v>450265</v>
      </c>
      <c r="C114" t="s">
        <v>98</v>
      </c>
      <c r="D114">
        <v>2</v>
      </c>
      <c r="E114">
        <v>5</v>
      </c>
    </row>
    <row r="115" spans="1:5" x14ac:dyDescent="0.25">
      <c r="A115" t="s">
        <v>131</v>
      </c>
      <c r="B115">
        <v>450265</v>
      </c>
      <c r="C115" t="s">
        <v>137</v>
      </c>
      <c r="D115">
        <v>15</v>
      </c>
      <c r="E115">
        <v>7</v>
      </c>
    </row>
    <row r="116" spans="1:5" x14ac:dyDescent="0.25">
      <c r="A116" t="s">
        <v>131</v>
      </c>
      <c r="B116">
        <v>450265</v>
      </c>
      <c r="C116" t="s">
        <v>295</v>
      </c>
      <c r="D116">
        <v>2</v>
      </c>
      <c r="E116">
        <v>2</v>
      </c>
    </row>
    <row r="117" spans="1:5" x14ac:dyDescent="0.25">
      <c r="A117" t="s">
        <v>131</v>
      </c>
      <c r="B117">
        <v>450265</v>
      </c>
      <c r="C117" t="s">
        <v>59</v>
      </c>
      <c r="D117">
        <v>2</v>
      </c>
      <c r="E117">
        <v>6</v>
      </c>
    </row>
    <row r="118" spans="1:5" x14ac:dyDescent="0.25">
      <c r="A118" t="s">
        <v>131</v>
      </c>
      <c r="B118">
        <v>450203</v>
      </c>
      <c r="C118" t="s">
        <v>311</v>
      </c>
      <c r="D118">
        <v>2</v>
      </c>
      <c r="E118">
        <v>4</v>
      </c>
    </row>
    <row r="119" spans="1:5" x14ac:dyDescent="0.25">
      <c r="A119" t="s">
        <v>131</v>
      </c>
      <c r="B119">
        <v>450203</v>
      </c>
      <c r="C119" t="s">
        <v>312</v>
      </c>
      <c r="D119">
        <v>5</v>
      </c>
      <c r="E119">
        <v>5</v>
      </c>
    </row>
    <row r="120" spans="1:5" x14ac:dyDescent="0.25">
      <c r="A120" t="s">
        <v>131</v>
      </c>
      <c r="B120">
        <v>450203</v>
      </c>
      <c r="C120" t="s">
        <v>136</v>
      </c>
      <c r="D120">
        <v>70</v>
      </c>
      <c r="E120">
        <v>17</v>
      </c>
    </row>
    <row r="121" spans="1:5" x14ac:dyDescent="0.25">
      <c r="A121" t="s">
        <v>131</v>
      </c>
      <c r="B121">
        <v>450203</v>
      </c>
      <c r="C121" t="s">
        <v>313</v>
      </c>
      <c r="D121">
        <v>2</v>
      </c>
      <c r="E121">
        <v>5</v>
      </c>
    </row>
    <row r="122" spans="1:5" x14ac:dyDescent="0.25">
      <c r="A122" t="s">
        <v>131</v>
      </c>
      <c r="B122">
        <v>450203</v>
      </c>
      <c r="C122" t="s">
        <v>137</v>
      </c>
      <c r="D122">
        <v>20</v>
      </c>
      <c r="E122">
        <v>5</v>
      </c>
    </row>
    <row r="123" spans="1:5" x14ac:dyDescent="0.25">
      <c r="A123" t="s">
        <v>144</v>
      </c>
      <c r="B123">
        <v>490813</v>
      </c>
      <c r="C123" t="s">
        <v>294</v>
      </c>
      <c r="D123">
        <v>10</v>
      </c>
      <c r="E123">
        <v>3</v>
      </c>
    </row>
    <row r="124" spans="1:5" x14ac:dyDescent="0.25">
      <c r="A124" t="s">
        <v>144</v>
      </c>
      <c r="B124">
        <v>490813</v>
      </c>
      <c r="C124" t="s">
        <v>312</v>
      </c>
      <c r="D124">
        <v>1</v>
      </c>
      <c r="E124">
        <v>4</v>
      </c>
    </row>
    <row r="125" spans="1:5" x14ac:dyDescent="0.25">
      <c r="A125" t="s">
        <v>144</v>
      </c>
      <c r="B125">
        <v>490813</v>
      </c>
      <c r="C125" t="s">
        <v>132</v>
      </c>
      <c r="D125">
        <v>5</v>
      </c>
      <c r="E125">
        <v>3</v>
      </c>
    </row>
    <row r="126" spans="1:5" x14ac:dyDescent="0.25">
      <c r="A126" t="s">
        <v>144</v>
      </c>
      <c r="B126">
        <v>490813</v>
      </c>
      <c r="C126" t="s">
        <v>314</v>
      </c>
      <c r="D126">
        <v>1</v>
      </c>
      <c r="E126">
        <v>2</v>
      </c>
    </row>
    <row r="127" spans="1:5" x14ac:dyDescent="0.25">
      <c r="A127" t="s">
        <v>144</v>
      </c>
      <c r="B127">
        <v>490813</v>
      </c>
      <c r="C127" t="s">
        <v>315</v>
      </c>
      <c r="D127">
        <v>5</v>
      </c>
      <c r="E127">
        <v>5</v>
      </c>
    </row>
    <row r="128" spans="1:5" x14ac:dyDescent="0.25">
      <c r="A128" t="s">
        <v>144</v>
      </c>
      <c r="B128">
        <v>490813</v>
      </c>
      <c r="C128" t="s">
        <v>136</v>
      </c>
      <c r="D128">
        <v>10</v>
      </c>
      <c r="E128">
        <v>15</v>
      </c>
    </row>
    <row r="129" spans="1:5" x14ac:dyDescent="0.25">
      <c r="A129" t="s">
        <v>144</v>
      </c>
      <c r="B129">
        <v>490813</v>
      </c>
      <c r="C129" t="s">
        <v>309</v>
      </c>
      <c r="D129">
        <v>60</v>
      </c>
      <c r="E129">
        <v>10</v>
      </c>
    </row>
    <row r="130" spans="1:5" x14ac:dyDescent="0.25">
      <c r="A130" t="s">
        <v>144</v>
      </c>
      <c r="B130">
        <v>490813</v>
      </c>
      <c r="C130" t="s">
        <v>129</v>
      </c>
      <c r="D130">
        <v>1</v>
      </c>
      <c r="E130">
        <v>3</v>
      </c>
    </row>
    <row r="131" spans="1:5" x14ac:dyDescent="0.25">
      <c r="A131" t="s">
        <v>144</v>
      </c>
      <c r="B131">
        <v>490299</v>
      </c>
      <c r="C131" t="s">
        <v>294</v>
      </c>
      <c r="D131">
        <v>5</v>
      </c>
      <c r="E131">
        <v>4</v>
      </c>
    </row>
    <row r="132" spans="1:5" x14ac:dyDescent="0.25">
      <c r="A132" t="s">
        <v>144</v>
      </c>
      <c r="B132">
        <v>490299</v>
      </c>
      <c r="C132" t="s">
        <v>132</v>
      </c>
      <c r="D132">
        <v>15</v>
      </c>
      <c r="E132">
        <v>5</v>
      </c>
    </row>
    <row r="133" spans="1:5" x14ac:dyDescent="0.25">
      <c r="A133" t="s">
        <v>144</v>
      </c>
      <c r="B133">
        <v>490299</v>
      </c>
      <c r="C133" t="s">
        <v>89</v>
      </c>
      <c r="D133">
        <v>25</v>
      </c>
      <c r="E133">
        <v>5</v>
      </c>
    </row>
    <row r="134" spans="1:5" x14ac:dyDescent="0.25">
      <c r="A134" t="s">
        <v>144</v>
      </c>
      <c r="B134">
        <v>490299</v>
      </c>
      <c r="C134" t="s">
        <v>136</v>
      </c>
      <c r="D134">
        <v>40</v>
      </c>
      <c r="E134">
        <v>15</v>
      </c>
    </row>
    <row r="135" spans="1:5" x14ac:dyDescent="0.25">
      <c r="A135" t="s">
        <v>144</v>
      </c>
      <c r="B135">
        <v>490300</v>
      </c>
      <c r="C135" t="s">
        <v>132</v>
      </c>
      <c r="D135">
        <v>5</v>
      </c>
      <c r="E135">
        <v>6</v>
      </c>
    </row>
    <row r="136" spans="1:5" x14ac:dyDescent="0.25">
      <c r="A136" t="s">
        <v>144</v>
      </c>
      <c r="B136">
        <v>490300</v>
      </c>
      <c r="C136" t="s">
        <v>136</v>
      </c>
      <c r="D136">
        <v>60</v>
      </c>
      <c r="E136">
        <v>13</v>
      </c>
    </row>
    <row r="137" spans="1:5" x14ac:dyDescent="0.25">
      <c r="A137" t="s">
        <v>144</v>
      </c>
      <c r="B137">
        <v>490300</v>
      </c>
      <c r="C137" t="s">
        <v>45</v>
      </c>
      <c r="D137">
        <v>5</v>
      </c>
      <c r="E137">
        <v>8</v>
      </c>
    </row>
    <row r="138" spans="1:5" x14ac:dyDescent="0.25">
      <c r="A138" t="s">
        <v>144</v>
      </c>
      <c r="B138">
        <v>490300</v>
      </c>
      <c r="C138" t="s">
        <v>316</v>
      </c>
      <c r="D138">
        <v>5</v>
      </c>
      <c r="E138">
        <v>10</v>
      </c>
    </row>
    <row r="139" spans="1:5" x14ac:dyDescent="0.25">
      <c r="A139" t="s">
        <v>144</v>
      </c>
      <c r="B139">
        <v>490300</v>
      </c>
      <c r="C139" t="s">
        <v>61</v>
      </c>
      <c r="D139">
        <v>15</v>
      </c>
      <c r="E139">
        <v>4</v>
      </c>
    </row>
    <row r="140" spans="1:5" x14ac:dyDescent="0.25">
      <c r="A140" t="s">
        <v>144</v>
      </c>
      <c r="B140">
        <v>490125</v>
      </c>
      <c r="C140" t="s">
        <v>294</v>
      </c>
      <c r="D140">
        <v>1</v>
      </c>
      <c r="E140">
        <v>9</v>
      </c>
    </row>
    <row r="141" spans="1:5" x14ac:dyDescent="0.25">
      <c r="A141" t="s">
        <v>144</v>
      </c>
      <c r="B141">
        <v>490125</v>
      </c>
      <c r="C141" t="s">
        <v>132</v>
      </c>
      <c r="D141">
        <v>1</v>
      </c>
      <c r="E141">
        <v>4</v>
      </c>
    </row>
    <row r="142" spans="1:5" x14ac:dyDescent="0.25">
      <c r="A142" t="s">
        <v>144</v>
      </c>
      <c r="B142">
        <v>490125</v>
      </c>
      <c r="C142" t="s">
        <v>316</v>
      </c>
      <c r="D142">
        <v>40</v>
      </c>
      <c r="E142">
        <v>10</v>
      </c>
    </row>
    <row r="143" spans="1:5" x14ac:dyDescent="0.25">
      <c r="A143" t="s">
        <v>144</v>
      </c>
      <c r="B143">
        <v>490125</v>
      </c>
      <c r="C143" t="s">
        <v>145</v>
      </c>
      <c r="D143">
        <v>50</v>
      </c>
      <c r="E143">
        <v>10</v>
      </c>
    </row>
    <row r="144" spans="1:5" x14ac:dyDescent="0.25">
      <c r="A144" t="s">
        <v>144</v>
      </c>
      <c r="B144">
        <v>490525</v>
      </c>
      <c r="C144" t="s">
        <v>311</v>
      </c>
      <c r="D144">
        <v>5</v>
      </c>
      <c r="E144">
        <v>5</v>
      </c>
    </row>
    <row r="145" spans="1:5" x14ac:dyDescent="0.25">
      <c r="A145" t="s">
        <v>144</v>
      </c>
      <c r="B145">
        <v>490525</v>
      </c>
      <c r="C145" t="s">
        <v>132</v>
      </c>
      <c r="D145">
        <v>5</v>
      </c>
      <c r="E145">
        <v>4</v>
      </c>
    </row>
    <row r="146" spans="1:5" x14ac:dyDescent="0.25">
      <c r="A146" t="s">
        <v>144</v>
      </c>
      <c r="B146">
        <v>490525</v>
      </c>
      <c r="C146" t="s">
        <v>89</v>
      </c>
      <c r="D146">
        <v>15</v>
      </c>
      <c r="E146">
        <v>5</v>
      </c>
    </row>
    <row r="147" spans="1:5" x14ac:dyDescent="0.25">
      <c r="A147" t="s">
        <v>144</v>
      </c>
      <c r="B147">
        <v>490525</v>
      </c>
      <c r="C147" t="s">
        <v>136</v>
      </c>
      <c r="D147">
        <v>10</v>
      </c>
      <c r="E147">
        <v>15</v>
      </c>
    </row>
    <row r="148" spans="1:5" x14ac:dyDescent="0.25">
      <c r="A148" t="s">
        <v>144</v>
      </c>
      <c r="B148">
        <v>490525</v>
      </c>
      <c r="C148" t="s">
        <v>45</v>
      </c>
      <c r="D148">
        <v>2</v>
      </c>
      <c r="E148">
        <v>5</v>
      </c>
    </row>
    <row r="149" spans="1:5" x14ac:dyDescent="0.25">
      <c r="A149" t="s">
        <v>144</v>
      </c>
      <c r="B149">
        <v>490525</v>
      </c>
      <c r="C149" t="s">
        <v>316</v>
      </c>
      <c r="D149">
        <v>70</v>
      </c>
      <c r="E149">
        <v>15</v>
      </c>
    </row>
    <row r="150" spans="1:5" x14ac:dyDescent="0.25">
      <c r="A150" t="s">
        <v>192</v>
      </c>
      <c r="B150">
        <v>320580</v>
      </c>
      <c r="C150" t="s">
        <v>317</v>
      </c>
      <c r="D150">
        <v>5</v>
      </c>
      <c r="E150">
        <v>5</v>
      </c>
    </row>
    <row r="151" spans="1:5" x14ac:dyDescent="0.25">
      <c r="A151" t="s">
        <v>192</v>
      </c>
      <c r="B151">
        <v>320580</v>
      </c>
      <c r="C151" t="s">
        <v>318</v>
      </c>
      <c r="D151">
        <v>10</v>
      </c>
      <c r="E151">
        <v>8</v>
      </c>
    </row>
    <row r="152" spans="1:5" x14ac:dyDescent="0.25">
      <c r="A152" t="s">
        <v>192</v>
      </c>
      <c r="B152">
        <v>320580</v>
      </c>
      <c r="C152" t="s">
        <v>319</v>
      </c>
      <c r="D152">
        <v>10</v>
      </c>
      <c r="E152">
        <v>18</v>
      </c>
    </row>
    <row r="153" spans="1:5" x14ac:dyDescent="0.25">
      <c r="A153" t="s">
        <v>192</v>
      </c>
      <c r="B153">
        <v>320580</v>
      </c>
      <c r="C153" t="s">
        <v>104</v>
      </c>
      <c r="D153">
        <v>15</v>
      </c>
      <c r="E153">
        <v>8</v>
      </c>
    </row>
    <row r="154" spans="1:5" x14ac:dyDescent="0.25">
      <c r="A154" t="s">
        <v>192</v>
      </c>
      <c r="B154">
        <v>320580</v>
      </c>
      <c r="C154" t="s">
        <v>320</v>
      </c>
      <c r="D154">
        <v>10</v>
      </c>
      <c r="E154">
        <v>11</v>
      </c>
    </row>
    <row r="155" spans="1:5" x14ac:dyDescent="0.25">
      <c r="A155" t="s">
        <v>192</v>
      </c>
      <c r="B155">
        <v>320580</v>
      </c>
      <c r="C155" t="s">
        <v>76</v>
      </c>
      <c r="D155">
        <v>20</v>
      </c>
      <c r="E155">
        <v>13</v>
      </c>
    </row>
    <row r="156" spans="1:5" x14ac:dyDescent="0.25">
      <c r="A156" t="s">
        <v>192</v>
      </c>
      <c r="B156">
        <v>320580</v>
      </c>
      <c r="C156" t="s">
        <v>321</v>
      </c>
      <c r="D156">
        <v>35</v>
      </c>
      <c r="E156">
        <v>18</v>
      </c>
    </row>
    <row r="157" spans="1:5" x14ac:dyDescent="0.25">
      <c r="A157" t="s">
        <v>192</v>
      </c>
      <c r="B157">
        <v>320580</v>
      </c>
      <c r="C157" t="s">
        <v>322</v>
      </c>
      <c r="D157">
        <v>5</v>
      </c>
      <c r="E157">
        <v>18</v>
      </c>
    </row>
    <row r="158" spans="1:5" x14ac:dyDescent="0.25">
      <c r="A158" t="s">
        <v>192</v>
      </c>
      <c r="B158">
        <v>320580</v>
      </c>
      <c r="C158" t="s">
        <v>84</v>
      </c>
      <c r="D158">
        <v>5</v>
      </c>
      <c r="E158">
        <v>3</v>
      </c>
    </row>
    <row r="159" spans="1:5" x14ac:dyDescent="0.25">
      <c r="A159" t="s">
        <v>192</v>
      </c>
      <c r="B159">
        <v>320580</v>
      </c>
      <c r="C159" t="s">
        <v>78</v>
      </c>
      <c r="D159">
        <v>5</v>
      </c>
      <c r="E159">
        <v>6</v>
      </c>
    </row>
    <row r="160" spans="1:5" x14ac:dyDescent="0.25">
      <c r="A160" t="s">
        <v>192</v>
      </c>
      <c r="B160">
        <v>320580</v>
      </c>
      <c r="C160" t="s">
        <v>323</v>
      </c>
      <c r="D160">
        <v>20</v>
      </c>
      <c r="E160">
        <v>5</v>
      </c>
    </row>
    <row r="161" spans="1:5" x14ac:dyDescent="0.25">
      <c r="A161" t="s">
        <v>192</v>
      </c>
      <c r="B161">
        <v>320602</v>
      </c>
      <c r="C161" t="s">
        <v>317</v>
      </c>
      <c r="D161">
        <v>2</v>
      </c>
      <c r="E161">
        <v>4</v>
      </c>
    </row>
    <row r="162" spans="1:5" x14ac:dyDescent="0.25">
      <c r="A162" t="s">
        <v>192</v>
      </c>
      <c r="B162">
        <v>320602</v>
      </c>
      <c r="C162" t="s">
        <v>98</v>
      </c>
      <c r="D162">
        <v>15</v>
      </c>
      <c r="E162">
        <v>10</v>
      </c>
    </row>
    <row r="163" spans="1:5" x14ac:dyDescent="0.25">
      <c r="A163" t="s">
        <v>192</v>
      </c>
      <c r="B163">
        <v>320602</v>
      </c>
      <c r="C163" t="s">
        <v>136</v>
      </c>
      <c r="D163">
        <v>10</v>
      </c>
      <c r="E163">
        <v>8</v>
      </c>
    </row>
    <row r="164" spans="1:5" x14ac:dyDescent="0.25">
      <c r="A164" t="s">
        <v>192</v>
      </c>
      <c r="B164">
        <v>320602</v>
      </c>
      <c r="C164" t="s">
        <v>76</v>
      </c>
      <c r="D164">
        <v>60</v>
      </c>
      <c r="E164">
        <v>15</v>
      </c>
    </row>
    <row r="165" spans="1:5" x14ac:dyDescent="0.25">
      <c r="A165" t="s">
        <v>192</v>
      </c>
      <c r="B165">
        <v>320602</v>
      </c>
      <c r="C165" t="s">
        <v>324</v>
      </c>
      <c r="D165">
        <v>5</v>
      </c>
      <c r="E165">
        <v>10</v>
      </c>
    </row>
    <row r="166" spans="1:5" x14ac:dyDescent="0.25">
      <c r="A166" t="s">
        <v>192</v>
      </c>
      <c r="B166">
        <v>320602</v>
      </c>
      <c r="C166" t="s">
        <v>56</v>
      </c>
      <c r="D166">
        <v>5</v>
      </c>
      <c r="E166">
        <v>6</v>
      </c>
    </row>
    <row r="167" spans="1:5" x14ac:dyDescent="0.25">
      <c r="A167" t="s">
        <v>192</v>
      </c>
      <c r="B167">
        <v>320575</v>
      </c>
      <c r="C167" t="s">
        <v>325</v>
      </c>
      <c r="D167">
        <v>10</v>
      </c>
      <c r="E167">
        <v>10</v>
      </c>
    </row>
    <row r="168" spans="1:5" x14ac:dyDescent="0.25">
      <c r="A168" t="s">
        <v>192</v>
      </c>
      <c r="B168">
        <v>320575</v>
      </c>
      <c r="C168" t="s">
        <v>319</v>
      </c>
      <c r="D168">
        <v>10</v>
      </c>
      <c r="E168">
        <v>8</v>
      </c>
    </row>
    <row r="169" spans="1:5" x14ac:dyDescent="0.25">
      <c r="A169" t="s">
        <v>192</v>
      </c>
      <c r="B169">
        <v>320575</v>
      </c>
      <c r="C169" t="s">
        <v>104</v>
      </c>
      <c r="D169">
        <v>40</v>
      </c>
      <c r="E169">
        <v>7</v>
      </c>
    </row>
    <row r="170" spans="1:5" x14ac:dyDescent="0.25">
      <c r="A170" t="s">
        <v>192</v>
      </c>
      <c r="B170">
        <v>320575</v>
      </c>
      <c r="C170" t="s">
        <v>326</v>
      </c>
      <c r="D170">
        <v>30</v>
      </c>
      <c r="E170">
        <v>7</v>
      </c>
    </row>
    <row r="171" spans="1:5" x14ac:dyDescent="0.25">
      <c r="A171" t="s">
        <v>192</v>
      </c>
      <c r="B171">
        <v>320575</v>
      </c>
      <c r="C171" t="s">
        <v>327</v>
      </c>
      <c r="D171">
        <v>20</v>
      </c>
      <c r="E171">
        <v>11</v>
      </c>
    </row>
    <row r="172" spans="1:5" x14ac:dyDescent="0.25">
      <c r="A172" t="s">
        <v>192</v>
      </c>
      <c r="B172">
        <v>320575</v>
      </c>
      <c r="C172" t="s">
        <v>84</v>
      </c>
      <c r="D172">
        <v>30</v>
      </c>
      <c r="E172">
        <v>10</v>
      </c>
    </row>
    <row r="173" spans="1:5" x14ac:dyDescent="0.25">
      <c r="A173" t="s">
        <v>197</v>
      </c>
      <c r="B173">
        <v>272894</v>
      </c>
      <c r="C173" t="s">
        <v>70</v>
      </c>
      <c r="D173">
        <v>5</v>
      </c>
      <c r="E173">
        <v>7</v>
      </c>
    </row>
    <row r="174" spans="1:5" x14ac:dyDescent="0.25">
      <c r="A174" t="s">
        <v>197</v>
      </c>
      <c r="B174">
        <v>272894</v>
      </c>
      <c r="C174" t="s">
        <v>98</v>
      </c>
      <c r="D174">
        <v>15</v>
      </c>
      <c r="E174">
        <v>17</v>
      </c>
    </row>
    <row r="175" spans="1:5" x14ac:dyDescent="0.25">
      <c r="A175" t="s">
        <v>197</v>
      </c>
      <c r="B175">
        <v>272894</v>
      </c>
      <c r="C175" t="s">
        <v>328</v>
      </c>
      <c r="D175">
        <v>5</v>
      </c>
      <c r="E175">
        <v>4</v>
      </c>
    </row>
    <row r="176" spans="1:5" x14ac:dyDescent="0.25">
      <c r="A176" t="s">
        <v>197</v>
      </c>
      <c r="B176">
        <v>272894</v>
      </c>
      <c r="C176" t="s">
        <v>104</v>
      </c>
      <c r="D176">
        <v>1</v>
      </c>
      <c r="E176">
        <v>3</v>
      </c>
    </row>
    <row r="177" spans="1:5" x14ac:dyDescent="0.25">
      <c r="A177" t="s">
        <v>197</v>
      </c>
      <c r="B177">
        <v>272894</v>
      </c>
      <c r="C177" t="s">
        <v>329</v>
      </c>
      <c r="D177">
        <v>20</v>
      </c>
      <c r="E177">
        <v>5</v>
      </c>
    </row>
    <row r="178" spans="1:5" x14ac:dyDescent="0.25">
      <c r="A178" t="s">
        <v>197</v>
      </c>
      <c r="B178">
        <v>272894</v>
      </c>
      <c r="C178" t="s">
        <v>316</v>
      </c>
      <c r="D178">
        <v>15</v>
      </c>
      <c r="E178">
        <v>18</v>
      </c>
    </row>
    <row r="179" spans="1:5" x14ac:dyDescent="0.25">
      <c r="A179" t="s">
        <v>197</v>
      </c>
      <c r="B179">
        <v>272894</v>
      </c>
      <c r="C179" t="s">
        <v>330</v>
      </c>
      <c r="D179">
        <v>1</v>
      </c>
      <c r="E179">
        <v>6</v>
      </c>
    </row>
    <row r="180" spans="1:5" x14ac:dyDescent="0.25">
      <c r="A180" t="s">
        <v>197</v>
      </c>
      <c r="B180">
        <v>272894</v>
      </c>
      <c r="C180" t="s">
        <v>78</v>
      </c>
      <c r="D180">
        <v>5</v>
      </c>
      <c r="E180">
        <v>5</v>
      </c>
    </row>
    <row r="181" spans="1:5" x14ac:dyDescent="0.25">
      <c r="A181" t="s">
        <v>197</v>
      </c>
      <c r="B181">
        <v>272894</v>
      </c>
      <c r="C181" t="s">
        <v>323</v>
      </c>
      <c r="D181">
        <v>2</v>
      </c>
      <c r="E181">
        <v>5</v>
      </c>
    </row>
    <row r="182" spans="1:5" x14ac:dyDescent="0.25">
      <c r="A182" t="s">
        <v>197</v>
      </c>
      <c r="B182">
        <v>272894</v>
      </c>
      <c r="C182" t="s">
        <v>67</v>
      </c>
      <c r="D182">
        <v>5</v>
      </c>
      <c r="E182">
        <v>10</v>
      </c>
    </row>
    <row r="183" spans="1:5" x14ac:dyDescent="0.25">
      <c r="A183" t="s">
        <v>197</v>
      </c>
      <c r="B183">
        <v>272850</v>
      </c>
      <c r="C183" t="s">
        <v>70</v>
      </c>
      <c r="D183">
        <v>10</v>
      </c>
      <c r="E183">
        <v>4</v>
      </c>
    </row>
    <row r="184" spans="1:5" x14ac:dyDescent="0.25">
      <c r="A184" t="s">
        <v>197</v>
      </c>
      <c r="B184">
        <v>272850</v>
      </c>
      <c r="C184" t="s">
        <v>317</v>
      </c>
      <c r="D184">
        <v>5</v>
      </c>
      <c r="E184">
        <v>4</v>
      </c>
    </row>
    <row r="185" spans="1:5" x14ac:dyDescent="0.25">
      <c r="A185" t="s">
        <v>197</v>
      </c>
      <c r="B185">
        <v>272850</v>
      </c>
      <c r="C185" t="s">
        <v>74</v>
      </c>
      <c r="D185">
        <v>2</v>
      </c>
      <c r="E185">
        <v>3</v>
      </c>
    </row>
    <row r="186" spans="1:5" x14ac:dyDescent="0.25">
      <c r="A186" t="s">
        <v>197</v>
      </c>
      <c r="B186">
        <v>272850</v>
      </c>
      <c r="C186" t="s">
        <v>331</v>
      </c>
      <c r="D186">
        <v>5</v>
      </c>
      <c r="E186">
        <v>5</v>
      </c>
    </row>
    <row r="187" spans="1:5" x14ac:dyDescent="0.25">
      <c r="A187" t="s">
        <v>197</v>
      </c>
      <c r="B187">
        <v>272850</v>
      </c>
      <c r="C187" t="s">
        <v>76</v>
      </c>
      <c r="D187">
        <v>20</v>
      </c>
      <c r="E187">
        <v>17</v>
      </c>
    </row>
    <row r="188" spans="1:5" x14ac:dyDescent="0.25">
      <c r="A188" t="s">
        <v>197</v>
      </c>
      <c r="B188">
        <v>272850</v>
      </c>
      <c r="C188" t="s">
        <v>326</v>
      </c>
      <c r="D188">
        <v>15</v>
      </c>
      <c r="E188">
        <v>16</v>
      </c>
    </row>
    <row r="189" spans="1:5" x14ac:dyDescent="0.25">
      <c r="A189" t="s">
        <v>197</v>
      </c>
      <c r="B189">
        <v>272850</v>
      </c>
      <c r="C189" t="s">
        <v>332</v>
      </c>
      <c r="D189">
        <v>5</v>
      </c>
      <c r="E189">
        <v>17</v>
      </c>
    </row>
    <row r="190" spans="1:5" x14ac:dyDescent="0.25">
      <c r="A190" t="s">
        <v>197</v>
      </c>
      <c r="B190">
        <v>272850</v>
      </c>
      <c r="C190" t="s">
        <v>333</v>
      </c>
      <c r="D190">
        <v>30</v>
      </c>
      <c r="E190">
        <v>20</v>
      </c>
    </row>
    <row r="191" spans="1:5" x14ac:dyDescent="0.25">
      <c r="A191" t="s">
        <v>197</v>
      </c>
      <c r="B191">
        <v>272850</v>
      </c>
      <c r="C191" t="s">
        <v>78</v>
      </c>
      <c r="D191">
        <v>25</v>
      </c>
      <c r="E191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54"/>
  <sheetViews>
    <sheetView workbookViewId="0">
      <selection activeCell="F8" sqref="F8"/>
    </sheetView>
  </sheetViews>
  <sheetFormatPr defaultColWidth="11.42578125" defaultRowHeight="15" x14ac:dyDescent="0.25"/>
  <sheetData>
    <row r="1" spans="1:32" ht="15.75" thickBot="1" x14ac:dyDescent="0.3">
      <c r="A1" s="1"/>
      <c r="B1" s="9"/>
      <c r="C1" s="16">
        <v>110085</v>
      </c>
      <c r="D1" s="22">
        <v>110094</v>
      </c>
      <c r="E1" s="22">
        <v>110158</v>
      </c>
      <c r="F1" s="22">
        <v>110160</v>
      </c>
      <c r="G1" s="22">
        <v>110397</v>
      </c>
      <c r="H1" s="22">
        <v>140897</v>
      </c>
      <c r="I1" s="22">
        <v>140933</v>
      </c>
      <c r="J1" s="22">
        <v>141353</v>
      </c>
      <c r="K1" s="22">
        <v>141364</v>
      </c>
      <c r="L1" s="22">
        <v>141372</v>
      </c>
      <c r="M1" s="22">
        <v>272850</v>
      </c>
      <c r="N1" s="22">
        <v>272894</v>
      </c>
      <c r="O1" s="22">
        <v>320575</v>
      </c>
      <c r="P1" s="22">
        <v>320580</v>
      </c>
      <c r="Q1" s="22">
        <v>320602</v>
      </c>
      <c r="R1" s="22">
        <v>410143</v>
      </c>
      <c r="S1" s="22">
        <v>410162</v>
      </c>
      <c r="T1" s="22">
        <v>410273</v>
      </c>
      <c r="U1" s="22">
        <v>410283</v>
      </c>
      <c r="V1" s="22">
        <v>410296</v>
      </c>
      <c r="W1" s="22">
        <v>450101</v>
      </c>
      <c r="X1" s="22">
        <v>450176</v>
      </c>
      <c r="Y1" s="22">
        <v>450203</v>
      </c>
      <c r="Z1" s="22">
        <v>450265</v>
      </c>
      <c r="AA1" s="22">
        <v>451383</v>
      </c>
      <c r="AB1" s="22">
        <v>490125</v>
      </c>
      <c r="AC1" s="22">
        <v>490299</v>
      </c>
      <c r="AD1" s="22">
        <v>490300</v>
      </c>
      <c r="AE1" s="22">
        <v>490525</v>
      </c>
      <c r="AF1" s="26">
        <v>490813</v>
      </c>
    </row>
    <row r="2" spans="1:32" ht="45.75" thickBot="1" x14ac:dyDescent="0.3">
      <c r="A2" s="2" t="s">
        <v>121</v>
      </c>
      <c r="B2" s="10" t="s">
        <v>122</v>
      </c>
      <c r="C2" s="17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>
        <v>1</v>
      </c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7"/>
    </row>
    <row r="3" spans="1:32" ht="15.75" thickBot="1" x14ac:dyDescent="0.3">
      <c r="A3" s="3" t="s">
        <v>106</v>
      </c>
      <c r="B3" s="11" t="s">
        <v>106</v>
      </c>
      <c r="C3" s="18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>
        <v>1</v>
      </c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8"/>
    </row>
    <row r="4" spans="1:32" ht="30.75" thickBot="1" x14ac:dyDescent="0.3">
      <c r="A4" s="3" t="s">
        <v>86</v>
      </c>
      <c r="B4" s="11" t="s">
        <v>87</v>
      </c>
      <c r="C4" s="18"/>
      <c r="D4" s="24"/>
      <c r="E4" s="24"/>
      <c r="F4" s="24"/>
      <c r="G4" s="24"/>
      <c r="H4" s="24"/>
      <c r="I4" s="24"/>
      <c r="J4" s="24"/>
      <c r="K4" s="24"/>
      <c r="L4" s="24"/>
      <c r="M4" s="24"/>
      <c r="N4" s="24">
        <v>1</v>
      </c>
      <c r="O4" s="24">
        <v>1</v>
      </c>
      <c r="P4" s="24"/>
      <c r="Q4" s="24">
        <v>1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8"/>
    </row>
    <row r="5" spans="1:32" ht="30.75" thickBot="1" x14ac:dyDescent="0.3">
      <c r="A5" s="3" t="s">
        <v>65</v>
      </c>
      <c r="B5" s="11" t="s">
        <v>66</v>
      </c>
      <c r="C5" s="18"/>
      <c r="D5" s="24"/>
      <c r="E5" s="24"/>
      <c r="F5" s="24"/>
      <c r="G5" s="24"/>
      <c r="H5" s="24"/>
      <c r="I5" s="24"/>
      <c r="J5" s="24"/>
      <c r="K5" s="24"/>
      <c r="L5" s="24">
        <v>1</v>
      </c>
      <c r="M5" s="24"/>
      <c r="N5" s="24"/>
      <c r="O5" s="24"/>
      <c r="P5" s="24"/>
      <c r="Q5" s="24"/>
      <c r="R5" s="24"/>
      <c r="S5" s="24"/>
      <c r="T5" s="24"/>
      <c r="U5" s="24">
        <v>1</v>
      </c>
      <c r="V5" s="24"/>
      <c r="W5" s="24"/>
      <c r="X5" s="24">
        <v>1</v>
      </c>
      <c r="Y5" s="24"/>
      <c r="Z5" s="24"/>
      <c r="AA5" s="24">
        <v>1</v>
      </c>
      <c r="AB5" s="24"/>
      <c r="AC5" s="24"/>
      <c r="AD5" s="24"/>
      <c r="AE5" s="24"/>
      <c r="AF5" s="28"/>
    </row>
    <row r="6" spans="1:32" ht="30.75" thickBot="1" x14ac:dyDescent="0.3">
      <c r="A6" s="3" t="s">
        <v>70</v>
      </c>
      <c r="B6" s="11" t="s">
        <v>71</v>
      </c>
      <c r="C6" s="18"/>
      <c r="D6" s="24"/>
      <c r="E6" s="24"/>
      <c r="F6" s="24"/>
      <c r="G6" s="24"/>
      <c r="H6" s="24"/>
      <c r="I6" s="24"/>
      <c r="J6" s="24"/>
      <c r="K6" s="24"/>
      <c r="L6" s="24"/>
      <c r="M6" s="24">
        <v>1</v>
      </c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8"/>
    </row>
    <row r="7" spans="1:32" ht="60.75" thickBot="1" x14ac:dyDescent="0.3">
      <c r="A7" s="3" t="s">
        <v>89</v>
      </c>
      <c r="B7" s="11" t="s">
        <v>90</v>
      </c>
      <c r="C7" s="18"/>
      <c r="D7" s="24"/>
      <c r="E7" s="24"/>
      <c r="F7" s="24"/>
      <c r="G7" s="24"/>
      <c r="H7" s="24"/>
      <c r="I7" s="24"/>
      <c r="J7" s="24"/>
      <c r="K7" s="24"/>
      <c r="L7" s="24"/>
      <c r="M7" s="24"/>
      <c r="N7" s="24">
        <v>1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>
        <v>1</v>
      </c>
      <c r="AD7" s="24"/>
      <c r="AE7" s="24">
        <v>1</v>
      </c>
      <c r="AF7" s="28"/>
    </row>
    <row r="8" spans="1:32" ht="30.75" thickBot="1" x14ac:dyDescent="0.3">
      <c r="A8" s="3" t="s">
        <v>27</v>
      </c>
      <c r="B8" s="11" t="s">
        <v>28</v>
      </c>
      <c r="C8" s="18">
        <v>1</v>
      </c>
      <c r="D8" s="24">
        <v>1</v>
      </c>
      <c r="E8" s="24">
        <v>1</v>
      </c>
      <c r="F8" s="24">
        <v>1</v>
      </c>
      <c r="G8" s="24">
        <v>1</v>
      </c>
      <c r="H8" s="24"/>
      <c r="I8" s="24">
        <v>1</v>
      </c>
      <c r="J8" s="24">
        <v>1</v>
      </c>
      <c r="K8" s="24">
        <v>1</v>
      </c>
      <c r="L8" s="24">
        <v>1</v>
      </c>
      <c r="M8" s="24"/>
      <c r="N8" s="24"/>
      <c r="O8" s="24"/>
      <c r="P8" s="24"/>
      <c r="Q8" s="24"/>
      <c r="R8" s="24">
        <v>1</v>
      </c>
      <c r="S8" s="24">
        <v>1</v>
      </c>
      <c r="T8" s="24">
        <v>1</v>
      </c>
      <c r="U8" s="24"/>
      <c r="V8" s="24"/>
      <c r="W8" s="24"/>
      <c r="X8" s="24"/>
      <c r="Y8" s="24"/>
      <c r="Z8" s="24"/>
      <c r="AA8" s="24">
        <v>1</v>
      </c>
      <c r="AB8" s="24"/>
      <c r="AC8" s="24"/>
      <c r="AD8" s="24"/>
      <c r="AE8" s="24"/>
      <c r="AF8" s="28"/>
    </row>
    <row r="9" spans="1:32" ht="30.75" thickBot="1" x14ac:dyDescent="0.3">
      <c r="A9" s="4" t="s">
        <v>129</v>
      </c>
      <c r="B9" s="12" t="s">
        <v>130</v>
      </c>
      <c r="C9" s="18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>
        <v>1</v>
      </c>
      <c r="U9" s="24"/>
      <c r="V9" s="24">
        <v>1</v>
      </c>
      <c r="W9" s="24"/>
      <c r="X9" s="24"/>
      <c r="Y9" s="24"/>
      <c r="Z9" s="24"/>
      <c r="AA9" s="24"/>
      <c r="AB9" s="24"/>
      <c r="AC9" s="24"/>
      <c r="AD9" s="24"/>
      <c r="AE9" s="24"/>
      <c r="AF9" s="28"/>
    </row>
    <row r="10" spans="1:32" ht="30.75" thickBot="1" x14ac:dyDescent="0.3">
      <c r="A10" s="4" t="s">
        <v>136</v>
      </c>
      <c r="B10" s="12" t="s">
        <v>58</v>
      </c>
      <c r="C10" s="18"/>
      <c r="D10" s="24"/>
      <c r="E10" s="24"/>
      <c r="F10" s="24"/>
      <c r="G10" s="24"/>
      <c r="H10" s="24"/>
      <c r="I10" s="24">
        <v>1</v>
      </c>
      <c r="J10" s="24"/>
      <c r="K10" s="24"/>
      <c r="L10" s="24"/>
      <c r="M10" s="24"/>
      <c r="N10" s="24"/>
      <c r="O10" s="24"/>
      <c r="P10" s="24"/>
      <c r="Q10" s="24"/>
      <c r="R10" s="24">
        <v>1</v>
      </c>
      <c r="S10" s="24"/>
      <c r="T10" s="24"/>
      <c r="U10" s="24"/>
      <c r="V10" s="24"/>
      <c r="W10" s="24"/>
      <c r="X10" s="24"/>
      <c r="Y10" s="24">
        <v>1</v>
      </c>
      <c r="Z10" s="24">
        <v>1</v>
      </c>
      <c r="AA10" s="24">
        <v>1</v>
      </c>
      <c r="AB10" s="24"/>
      <c r="AC10" s="24">
        <v>1</v>
      </c>
      <c r="AD10" s="24">
        <v>1</v>
      </c>
      <c r="AE10" s="24">
        <v>1</v>
      </c>
      <c r="AF10" s="28">
        <v>1</v>
      </c>
    </row>
    <row r="11" spans="1:32" ht="30.75" thickBot="1" x14ac:dyDescent="0.3">
      <c r="A11" s="3" t="s">
        <v>149</v>
      </c>
      <c r="B11" s="11" t="s">
        <v>146</v>
      </c>
      <c r="C11" s="18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>
        <v>1</v>
      </c>
      <c r="AC11" s="24"/>
      <c r="AD11" s="24"/>
      <c r="AE11" s="24"/>
      <c r="AF11" s="28"/>
    </row>
    <row r="12" spans="1:32" ht="45.75" thickBot="1" x14ac:dyDescent="0.3">
      <c r="A12" s="4" t="s">
        <v>56</v>
      </c>
      <c r="B12" s="12" t="s">
        <v>57</v>
      </c>
      <c r="C12" s="18"/>
      <c r="D12" s="24"/>
      <c r="E12" s="24"/>
      <c r="F12" s="24"/>
      <c r="G12" s="24"/>
      <c r="H12" s="24">
        <v>1</v>
      </c>
      <c r="I12" s="24">
        <v>1</v>
      </c>
      <c r="J12" s="24"/>
      <c r="K12" s="24">
        <v>1</v>
      </c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8"/>
    </row>
    <row r="13" spans="1:32" ht="30.75" thickBot="1" x14ac:dyDescent="0.3">
      <c r="A13" s="3" t="s">
        <v>59</v>
      </c>
      <c r="B13" s="11" t="s">
        <v>60</v>
      </c>
      <c r="C13" s="18"/>
      <c r="D13" s="24"/>
      <c r="E13" s="24"/>
      <c r="F13" s="24"/>
      <c r="G13" s="24"/>
      <c r="H13" s="24"/>
      <c r="I13" s="24">
        <v>1</v>
      </c>
      <c r="J13" s="24"/>
      <c r="K13" s="24">
        <v>1</v>
      </c>
      <c r="L13" s="24">
        <v>1</v>
      </c>
      <c r="M13" s="24"/>
      <c r="N13" s="24">
        <v>1</v>
      </c>
      <c r="O13" s="24"/>
      <c r="P13" s="24">
        <v>1</v>
      </c>
      <c r="Q13" s="24"/>
      <c r="R13" s="24">
        <v>1</v>
      </c>
      <c r="S13" s="24"/>
      <c r="T13" s="24">
        <v>1</v>
      </c>
      <c r="U13" s="24"/>
      <c r="V13" s="24">
        <v>1</v>
      </c>
      <c r="W13" s="24"/>
      <c r="X13" s="24"/>
      <c r="Y13" s="24"/>
      <c r="Z13" s="24"/>
      <c r="AA13" s="24"/>
      <c r="AB13" s="24"/>
      <c r="AC13" s="24"/>
      <c r="AD13" s="24"/>
      <c r="AE13" s="24"/>
      <c r="AF13" s="28"/>
    </row>
    <row r="14" spans="1:32" ht="30.75" thickBot="1" x14ac:dyDescent="0.3">
      <c r="A14" s="4" t="s">
        <v>43</v>
      </c>
      <c r="B14" s="12" t="s">
        <v>44</v>
      </c>
      <c r="C14" s="18"/>
      <c r="D14" s="24"/>
      <c r="E14" s="24">
        <v>1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v>1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8"/>
    </row>
    <row r="15" spans="1:32" ht="15.75" thickBot="1" x14ac:dyDescent="0.3">
      <c r="A15" s="3" t="s">
        <v>72</v>
      </c>
      <c r="B15" s="11" t="s">
        <v>73</v>
      </c>
      <c r="C15" s="18"/>
      <c r="D15" s="24"/>
      <c r="E15" s="24"/>
      <c r="F15" s="24"/>
      <c r="G15" s="24"/>
      <c r="H15" s="24"/>
      <c r="I15" s="24"/>
      <c r="J15" s="24"/>
      <c r="K15" s="24"/>
      <c r="L15" s="24"/>
      <c r="M15" s="24">
        <v>1</v>
      </c>
      <c r="N15" s="24"/>
      <c r="O15" s="24"/>
      <c r="P15" s="24">
        <v>1</v>
      </c>
      <c r="Q15" s="24"/>
      <c r="R15" s="24"/>
      <c r="S15" s="24"/>
      <c r="T15" s="24"/>
      <c r="U15" s="24"/>
      <c r="V15" s="24"/>
      <c r="W15" s="24">
        <v>1</v>
      </c>
      <c r="X15" s="24">
        <v>1</v>
      </c>
      <c r="Y15" s="24"/>
      <c r="Z15" s="24"/>
      <c r="AA15" s="24"/>
      <c r="AB15" s="24"/>
      <c r="AC15" s="24"/>
      <c r="AD15" s="24"/>
      <c r="AE15" s="24"/>
      <c r="AF15" s="28"/>
    </row>
    <row r="16" spans="1:32" ht="30.75" thickBot="1" x14ac:dyDescent="0.3">
      <c r="A16" s="3" t="s">
        <v>74</v>
      </c>
      <c r="B16" s="11" t="s">
        <v>75</v>
      </c>
      <c r="C16" s="18"/>
      <c r="D16" s="24"/>
      <c r="E16" s="24"/>
      <c r="F16" s="24"/>
      <c r="G16" s="24"/>
      <c r="H16" s="24"/>
      <c r="I16" s="24"/>
      <c r="J16" s="24"/>
      <c r="K16" s="24"/>
      <c r="L16" s="24"/>
      <c r="M16" s="24">
        <v>1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8"/>
    </row>
    <row r="17" spans="1:32" ht="30.75" thickBot="1" x14ac:dyDescent="0.3">
      <c r="A17" s="3" t="s">
        <v>45</v>
      </c>
      <c r="B17" s="11" t="s">
        <v>46</v>
      </c>
      <c r="C17" s="18"/>
      <c r="D17" s="24"/>
      <c r="E17" s="24">
        <v>1</v>
      </c>
      <c r="F17" s="24">
        <v>1</v>
      </c>
      <c r="G17" s="24"/>
      <c r="H17" s="24"/>
      <c r="I17" s="24"/>
      <c r="J17" s="24"/>
      <c r="K17" s="24"/>
      <c r="L17" s="24"/>
      <c r="M17" s="24"/>
      <c r="N17" s="24"/>
      <c r="O17" s="24"/>
      <c r="P17" s="24">
        <v>1</v>
      </c>
      <c r="Q17" s="24"/>
      <c r="R17" s="24"/>
      <c r="S17" s="24"/>
      <c r="T17" s="24">
        <v>1</v>
      </c>
      <c r="U17" s="24"/>
      <c r="V17" s="24"/>
      <c r="W17" s="24"/>
      <c r="X17" s="24"/>
      <c r="Y17" s="24"/>
      <c r="Z17" s="24"/>
      <c r="AA17" s="24"/>
      <c r="AB17" s="24"/>
      <c r="AC17" s="24"/>
      <c r="AD17" s="24">
        <v>1</v>
      </c>
      <c r="AE17" s="24"/>
      <c r="AF17" s="28">
        <v>1</v>
      </c>
    </row>
    <row r="18" spans="1:32" ht="30.75" thickBot="1" x14ac:dyDescent="0.3">
      <c r="A18" s="3" t="s">
        <v>108</v>
      </c>
      <c r="B18" s="11" t="s">
        <v>109</v>
      </c>
      <c r="C18" s="18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v>1</v>
      </c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8"/>
    </row>
    <row r="19" spans="1:32" ht="30.75" thickBot="1" x14ac:dyDescent="0.3">
      <c r="A19" s="3" t="s">
        <v>76</v>
      </c>
      <c r="B19" s="11" t="s">
        <v>77</v>
      </c>
      <c r="C19" s="18"/>
      <c r="D19" s="24"/>
      <c r="E19" s="24"/>
      <c r="F19" s="24"/>
      <c r="G19" s="24"/>
      <c r="H19" s="24"/>
      <c r="I19" s="24"/>
      <c r="J19" s="24"/>
      <c r="K19" s="24"/>
      <c r="L19" s="24"/>
      <c r="M19" s="24">
        <v>1</v>
      </c>
      <c r="N19" s="24"/>
      <c r="O19" s="24"/>
      <c r="P19" s="24">
        <v>1</v>
      </c>
      <c r="Q19" s="24">
        <v>1</v>
      </c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>
        <v>1</v>
      </c>
      <c r="AC19" s="24"/>
      <c r="AD19" s="24"/>
      <c r="AE19" s="24">
        <v>1</v>
      </c>
      <c r="AF19" s="28"/>
    </row>
    <row r="20" spans="1:32" ht="30.75" thickBot="1" x14ac:dyDescent="0.3">
      <c r="A20" s="3" t="s">
        <v>78</v>
      </c>
      <c r="B20" s="11" t="s">
        <v>79</v>
      </c>
      <c r="C20" s="18"/>
      <c r="D20" s="24"/>
      <c r="E20" s="24"/>
      <c r="F20" s="24"/>
      <c r="G20" s="24"/>
      <c r="H20" s="24"/>
      <c r="I20" s="24"/>
      <c r="J20" s="24"/>
      <c r="K20" s="24"/>
      <c r="L20" s="24"/>
      <c r="M20" s="24">
        <v>1</v>
      </c>
      <c r="N20" s="24"/>
      <c r="O20" s="24"/>
      <c r="P20" s="24">
        <v>1</v>
      </c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8"/>
    </row>
    <row r="21" spans="1:32" ht="30.75" thickBot="1" x14ac:dyDescent="0.3">
      <c r="A21" s="3" t="s">
        <v>113</v>
      </c>
      <c r="B21" s="11" t="s">
        <v>114</v>
      </c>
      <c r="C21" s="18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v>1</v>
      </c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8"/>
    </row>
    <row r="22" spans="1:32" ht="30.75" thickBot="1" x14ac:dyDescent="0.3">
      <c r="A22" s="4" t="s">
        <v>37</v>
      </c>
      <c r="B22" s="12" t="s">
        <v>38</v>
      </c>
      <c r="C22" s="18"/>
      <c r="D22" s="24">
        <v>1</v>
      </c>
      <c r="E22" s="24">
        <v>1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v>1</v>
      </c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8"/>
    </row>
    <row r="23" spans="1:32" ht="30.75" thickBot="1" x14ac:dyDescent="0.3">
      <c r="A23" s="3" t="s">
        <v>92</v>
      </c>
      <c r="B23" s="11" t="s">
        <v>93</v>
      </c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>
        <v>1</v>
      </c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>
        <v>1</v>
      </c>
      <c r="AD23" s="24"/>
      <c r="AE23" s="24"/>
      <c r="AF23" s="28"/>
    </row>
    <row r="24" spans="1:32" ht="30.75" thickBot="1" x14ac:dyDescent="0.3">
      <c r="A24" s="3" t="s">
        <v>132</v>
      </c>
      <c r="B24" s="11" t="s">
        <v>133</v>
      </c>
      <c r="C24" s="18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>
        <v>1</v>
      </c>
      <c r="X24" s="24"/>
      <c r="Y24" s="24"/>
      <c r="Z24" s="24"/>
      <c r="AA24" s="24"/>
      <c r="AB24" s="24"/>
      <c r="AC24" s="24">
        <v>1</v>
      </c>
      <c r="AD24" s="24">
        <v>1</v>
      </c>
      <c r="AE24" s="24">
        <v>1</v>
      </c>
      <c r="AF24" s="28">
        <v>1</v>
      </c>
    </row>
    <row r="25" spans="1:32" ht="30.75" thickBot="1" x14ac:dyDescent="0.3">
      <c r="A25" s="3" t="s">
        <v>80</v>
      </c>
      <c r="B25" s="11" t="s">
        <v>81</v>
      </c>
      <c r="C25" s="18"/>
      <c r="D25" s="24"/>
      <c r="E25" s="24"/>
      <c r="F25" s="24"/>
      <c r="G25" s="24"/>
      <c r="H25" s="24"/>
      <c r="I25" s="24"/>
      <c r="J25" s="24"/>
      <c r="K25" s="24"/>
      <c r="L25" s="24"/>
      <c r="M25" s="24">
        <v>1</v>
      </c>
      <c r="N25" s="24"/>
      <c r="O25" s="24">
        <v>1</v>
      </c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8"/>
    </row>
    <row r="26" spans="1:32" ht="30.75" thickBot="1" x14ac:dyDescent="0.3">
      <c r="A26" s="5" t="s">
        <v>123</v>
      </c>
      <c r="B26" s="13" t="s">
        <v>124</v>
      </c>
      <c r="C26" s="18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>
        <v>1</v>
      </c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8"/>
    </row>
    <row r="27" spans="1:32" ht="30.75" thickBot="1" x14ac:dyDescent="0.3">
      <c r="A27" s="3" t="s">
        <v>142</v>
      </c>
      <c r="B27" s="11" t="s">
        <v>143</v>
      </c>
      <c r="C27" s="18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>
        <v>1</v>
      </c>
      <c r="AB27" s="24"/>
      <c r="AC27" s="24"/>
      <c r="AD27" s="24"/>
      <c r="AE27" s="24"/>
      <c r="AF27" s="28"/>
    </row>
    <row r="28" spans="1:32" ht="15.75" thickBot="1" x14ac:dyDescent="0.3">
      <c r="A28" s="3" t="s">
        <v>134</v>
      </c>
      <c r="B28" s="11" t="s">
        <v>135</v>
      </c>
      <c r="C28" s="18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>
        <v>1</v>
      </c>
      <c r="X28" s="24">
        <v>1</v>
      </c>
      <c r="Y28" s="24"/>
      <c r="Z28" s="24"/>
      <c r="AA28" s="24"/>
      <c r="AB28" s="24"/>
      <c r="AC28" s="24"/>
      <c r="AD28" s="24"/>
      <c r="AE28" s="24"/>
      <c r="AF28" s="28">
        <v>1</v>
      </c>
    </row>
    <row r="29" spans="1:32" ht="30.75" thickBot="1" x14ac:dyDescent="0.3">
      <c r="A29" s="3" t="s">
        <v>61</v>
      </c>
      <c r="B29" s="11" t="s">
        <v>62</v>
      </c>
      <c r="C29" s="18"/>
      <c r="D29" s="24"/>
      <c r="E29" s="24"/>
      <c r="F29" s="24"/>
      <c r="G29" s="24"/>
      <c r="H29" s="24"/>
      <c r="I29" s="24">
        <v>1</v>
      </c>
      <c r="J29" s="24"/>
      <c r="K29" s="24">
        <v>1</v>
      </c>
      <c r="L29" s="24">
        <v>1</v>
      </c>
      <c r="M29" s="24">
        <v>1</v>
      </c>
      <c r="N29" s="24"/>
      <c r="O29" s="24"/>
      <c r="P29" s="24">
        <v>1</v>
      </c>
      <c r="Q29" s="24">
        <v>1</v>
      </c>
      <c r="R29" s="24">
        <v>1</v>
      </c>
      <c r="S29" s="24"/>
      <c r="T29" s="24">
        <v>1</v>
      </c>
      <c r="U29" s="24"/>
      <c r="V29" s="24"/>
      <c r="W29" s="24">
        <v>1</v>
      </c>
      <c r="X29" s="24">
        <v>1</v>
      </c>
      <c r="Y29" s="24"/>
      <c r="Z29" s="24">
        <v>1</v>
      </c>
      <c r="AA29" s="24"/>
      <c r="AB29" s="24">
        <v>1</v>
      </c>
      <c r="AC29" s="24">
        <v>1</v>
      </c>
      <c r="AD29" s="24"/>
      <c r="AE29" s="24"/>
      <c r="AF29" s="28">
        <v>1</v>
      </c>
    </row>
    <row r="30" spans="1:32" ht="15.75" thickBot="1" x14ac:dyDescent="0.3">
      <c r="A30" s="3" t="s">
        <v>94</v>
      </c>
      <c r="B30" s="11" t="s">
        <v>95</v>
      </c>
      <c r="C30" s="18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>
        <v>1</v>
      </c>
      <c r="O30" s="24">
        <v>1</v>
      </c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8"/>
    </row>
    <row r="31" spans="1:32" ht="30.75" thickBot="1" x14ac:dyDescent="0.3">
      <c r="A31" s="3" t="s">
        <v>63</v>
      </c>
      <c r="B31" s="11" t="s">
        <v>64</v>
      </c>
      <c r="C31" s="18"/>
      <c r="D31" s="24"/>
      <c r="E31" s="24"/>
      <c r="F31" s="24"/>
      <c r="G31" s="24"/>
      <c r="H31" s="24"/>
      <c r="I31" s="24"/>
      <c r="J31" s="24">
        <v>1</v>
      </c>
      <c r="K31" s="24">
        <v>1</v>
      </c>
      <c r="L31" s="24">
        <v>1</v>
      </c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8"/>
    </row>
    <row r="32" spans="1:32" ht="30.75" thickBot="1" x14ac:dyDescent="0.3">
      <c r="A32" s="5" t="s">
        <v>115</v>
      </c>
      <c r="B32" s="13" t="s">
        <v>116</v>
      </c>
      <c r="C32" s="18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v>1</v>
      </c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8"/>
    </row>
    <row r="33" spans="1:32" ht="15.75" thickBot="1" x14ac:dyDescent="0.3">
      <c r="A33" s="5" t="s">
        <v>47</v>
      </c>
      <c r="B33" s="13" t="s">
        <v>48</v>
      </c>
      <c r="C33" s="18"/>
      <c r="D33" s="24"/>
      <c r="E33" s="24"/>
      <c r="F33" s="24"/>
      <c r="G33" s="24">
        <v>1</v>
      </c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8"/>
    </row>
    <row r="34" spans="1:32" ht="15.75" thickBot="1" x14ac:dyDescent="0.3">
      <c r="A34" s="5" t="s">
        <v>96</v>
      </c>
      <c r="B34" s="13" t="s">
        <v>97</v>
      </c>
      <c r="C34" s="18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>
        <v>1</v>
      </c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8"/>
    </row>
    <row r="35" spans="1:32" ht="30.75" thickBot="1" x14ac:dyDescent="0.3">
      <c r="A35" s="5" t="s">
        <v>150</v>
      </c>
      <c r="B35" s="13" t="s">
        <v>126</v>
      </c>
      <c r="C35" s="18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>
        <v>1</v>
      </c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8"/>
    </row>
    <row r="36" spans="1:32" ht="30.75" thickBot="1" x14ac:dyDescent="0.3">
      <c r="A36" s="5" t="s">
        <v>98</v>
      </c>
      <c r="B36" s="13" t="s">
        <v>99</v>
      </c>
      <c r="C36" s="18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>
        <v>1</v>
      </c>
      <c r="O36" s="24"/>
      <c r="P36" s="24"/>
      <c r="Q36" s="24">
        <v>1</v>
      </c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8"/>
    </row>
    <row r="37" spans="1:32" ht="30.75" thickBot="1" x14ac:dyDescent="0.3">
      <c r="A37" s="5" t="s">
        <v>49</v>
      </c>
      <c r="B37" s="13" t="s">
        <v>50</v>
      </c>
      <c r="C37" s="18"/>
      <c r="D37" s="24"/>
      <c r="E37" s="24"/>
      <c r="F37" s="24"/>
      <c r="G37" s="24">
        <v>1</v>
      </c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8"/>
    </row>
    <row r="38" spans="1:32" ht="30.75" thickBot="1" x14ac:dyDescent="0.3">
      <c r="A38" s="5" t="s">
        <v>31</v>
      </c>
      <c r="B38" s="13" t="s">
        <v>32</v>
      </c>
      <c r="C38" s="18">
        <v>1</v>
      </c>
      <c r="D38" s="24"/>
      <c r="E38" s="24"/>
      <c r="F38" s="24">
        <v>1</v>
      </c>
      <c r="G38" s="24">
        <v>1</v>
      </c>
      <c r="H38" s="24"/>
      <c r="I38" s="24"/>
      <c r="J38" s="24">
        <v>1</v>
      </c>
      <c r="K38" s="24">
        <v>1</v>
      </c>
      <c r="L38" s="24">
        <v>1</v>
      </c>
      <c r="M38" s="24"/>
      <c r="N38" s="24"/>
      <c r="O38" s="24"/>
      <c r="P38" s="24"/>
      <c r="Q38" s="24"/>
      <c r="R38" s="24"/>
      <c r="S38" s="24"/>
      <c r="T38" s="24"/>
      <c r="U38" s="24">
        <v>1</v>
      </c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8"/>
    </row>
    <row r="39" spans="1:32" ht="30.75" thickBot="1" x14ac:dyDescent="0.3">
      <c r="A39" s="5" t="s">
        <v>118</v>
      </c>
      <c r="B39" s="13" t="s">
        <v>119</v>
      </c>
      <c r="C39" s="18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>
        <v>1</v>
      </c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8"/>
    </row>
    <row r="40" spans="1:32" ht="30.75" thickBot="1" x14ac:dyDescent="0.3">
      <c r="A40" s="5" t="s">
        <v>39</v>
      </c>
      <c r="B40" s="13" t="s">
        <v>40</v>
      </c>
      <c r="C40" s="18"/>
      <c r="D40" s="24">
        <v>1</v>
      </c>
      <c r="E40" s="24">
        <v>1</v>
      </c>
      <c r="F40" s="24">
        <v>1</v>
      </c>
      <c r="G40" s="24">
        <v>1</v>
      </c>
      <c r="H40" s="24"/>
      <c r="I40" s="24"/>
      <c r="J40" s="24">
        <v>1</v>
      </c>
      <c r="K40" s="24">
        <v>1</v>
      </c>
      <c r="L40" s="24">
        <v>1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8"/>
    </row>
    <row r="41" spans="1:32" ht="30.75" thickBot="1" x14ac:dyDescent="0.3">
      <c r="A41" s="5" t="s">
        <v>67</v>
      </c>
      <c r="B41" s="13" t="s">
        <v>68</v>
      </c>
      <c r="C41" s="18"/>
      <c r="D41" s="24"/>
      <c r="E41" s="24"/>
      <c r="F41" s="24"/>
      <c r="G41" s="24"/>
      <c r="H41" s="24"/>
      <c r="I41" s="24"/>
      <c r="J41" s="24"/>
      <c r="K41" s="24"/>
      <c r="L41" s="24">
        <v>1</v>
      </c>
      <c r="M41" s="24"/>
      <c r="N41" s="24">
        <v>1</v>
      </c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8"/>
    </row>
    <row r="42" spans="1:32" ht="30.75" thickBot="1" x14ac:dyDescent="0.3">
      <c r="A42" s="4" t="s">
        <v>51</v>
      </c>
      <c r="B42" s="12" t="s">
        <v>52</v>
      </c>
      <c r="C42" s="18"/>
      <c r="D42" s="24"/>
      <c r="E42" s="24"/>
      <c r="F42" s="24"/>
      <c r="G42" s="24">
        <v>1</v>
      </c>
      <c r="H42" s="24"/>
      <c r="I42" s="24"/>
      <c r="J42" s="24">
        <v>1</v>
      </c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>
        <v>1</v>
      </c>
      <c r="AB42" s="24"/>
      <c r="AC42" s="24"/>
      <c r="AD42" s="24"/>
      <c r="AE42" s="24"/>
      <c r="AF42" s="28"/>
    </row>
    <row r="43" spans="1:32" ht="30.75" thickBot="1" x14ac:dyDescent="0.3">
      <c r="A43" s="5" t="s">
        <v>33</v>
      </c>
      <c r="B43" s="13" t="s">
        <v>34</v>
      </c>
      <c r="C43" s="18">
        <v>1</v>
      </c>
      <c r="D43" s="24"/>
      <c r="E43" s="24"/>
      <c r="F43" s="24"/>
      <c r="G43" s="24"/>
      <c r="H43" s="24"/>
      <c r="I43" s="24"/>
      <c r="J43" s="24">
        <v>1</v>
      </c>
      <c r="K43" s="24">
        <v>1</v>
      </c>
      <c r="L43" s="24"/>
      <c r="M43" s="24">
        <v>1</v>
      </c>
      <c r="N43" s="24"/>
      <c r="O43" s="24">
        <v>1</v>
      </c>
      <c r="P43" s="24">
        <v>1</v>
      </c>
      <c r="Q43" s="24">
        <v>1</v>
      </c>
      <c r="R43" s="24">
        <v>1</v>
      </c>
      <c r="S43" s="24">
        <v>1</v>
      </c>
      <c r="T43" s="24">
        <v>1</v>
      </c>
      <c r="U43" s="24">
        <v>1</v>
      </c>
      <c r="V43" s="24">
        <v>1</v>
      </c>
      <c r="W43" s="24"/>
      <c r="X43" s="24">
        <v>1</v>
      </c>
      <c r="Y43" s="24">
        <v>1</v>
      </c>
      <c r="Z43" s="24">
        <v>1</v>
      </c>
      <c r="AA43" s="24">
        <v>1</v>
      </c>
      <c r="AB43" s="24">
        <v>1</v>
      </c>
      <c r="AC43" s="24"/>
      <c r="AD43" s="24">
        <v>1</v>
      </c>
      <c r="AE43" s="24">
        <v>1</v>
      </c>
      <c r="AF43" s="28">
        <v>1</v>
      </c>
    </row>
    <row r="44" spans="1:32" ht="30.75" thickBot="1" x14ac:dyDescent="0.3">
      <c r="A44" s="3" t="s">
        <v>147</v>
      </c>
      <c r="B44" s="11" t="s">
        <v>148</v>
      </c>
      <c r="C44" s="18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>
        <v>1</v>
      </c>
      <c r="AC44" s="24"/>
      <c r="AD44" s="24"/>
      <c r="AE44" s="24"/>
      <c r="AF44" s="28"/>
    </row>
    <row r="45" spans="1:32" ht="30.75" thickBot="1" x14ac:dyDescent="0.3">
      <c r="A45" s="3" t="s">
        <v>82</v>
      </c>
      <c r="B45" s="11" t="s">
        <v>83</v>
      </c>
      <c r="C45" s="18"/>
      <c r="D45" s="24"/>
      <c r="E45" s="24"/>
      <c r="F45" s="24"/>
      <c r="G45" s="24"/>
      <c r="H45" s="24"/>
      <c r="I45" s="24"/>
      <c r="J45" s="24"/>
      <c r="K45" s="24"/>
      <c r="L45" s="24"/>
      <c r="M45" s="24">
        <v>1</v>
      </c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8"/>
    </row>
    <row r="46" spans="1:32" ht="30.75" thickBot="1" x14ac:dyDescent="0.3">
      <c r="A46" s="3" t="s">
        <v>139</v>
      </c>
      <c r="B46" s="11" t="s">
        <v>140</v>
      </c>
      <c r="C46" s="18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>
        <v>1</v>
      </c>
      <c r="AA46" s="24"/>
      <c r="AB46" s="24"/>
      <c r="AC46" s="24"/>
      <c r="AD46" s="24"/>
      <c r="AE46" s="24"/>
      <c r="AF46" s="28"/>
    </row>
    <row r="47" spans="1:32" ht="30.75" thickBot="1" x14ac:dyDescent="0.3">
      <c r="A47" s="4" t="s">
        <v>53</v>
      </c>
      <c r="B47" s="12" t="s">
        <v>54</v>
      </c>
      <c r="C47" s="18"/>
      <c r="D47" s="24"/>
      <c r="E47" s="24"/>
      <c r="F47" s="24"/>
      <c r="G47" s="24">
        <v>1</v>
      </c>
      <c r="H47" s="24"/>
      <c r="I47" s="24"/>
      <c r="J47" s="24">
        <v>1</v>
      </c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8"/>
    </row>
    <row r="48" spans="1:32" ht="30.75" thickBot="1" x14ac:dyDescent="0.3">
      <c r="A48" s="3" t="s">
        <v>137</v>
      </c>
      <c r="B48" s="11" t="s">
        <v>138</v>
      </c>
      <c r="C48" s="18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>
        <v>1</v>
      </c>
      <c r="Z48" s="24">
        <v>1</v>
      </c>
      <c r="AA48" s="24">
        <v>1</v>
      </c>
      <c r="AB48" s="24"/>
      <c r="AC48" s="24"/>
      <c r="AD48" s="24"/>
      <c r="AE48" s="24"/>
      <c r="AF48" s="28"/>
    </row>
    <row r="49" spans="1:32" ht="30.75" thickBot="1" x14ac:dyDescent="0.3">
      <c r="A49" s="3" t="s">
        <v>84</v>
      </c>
      <c r="B49" s="11" t="s">
        <v>85</v>
      </c>
      <c r="C49" s="18"/>
      <c r="D49" s="24"/>
      <c r="E49" s="24"/>
      <c r="F49" s="24"/>
      <c r="G49" s="24"/>
      <c r="H49" s="24"/>
      <c r="I49" s="24"/>
      <c r="J49" s="24"/>
      <c r="K49" s="24"/>
      <c r="L49" s="24"/>
      <c r="M49" s="24">
        <v>1</v>
      </c>
      <c r="N49" s="24"/>
      <c r="O49" s="24"/>
      <c r="P49" s="24">
        <v>1</v>
      </c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8"/>
    </row>
    <row r="50" spans="1:32" ht="30.75" thickBot="1" x14ac:dyDescent="0.3">
      <c r="A50" s="3" t="s">
        <v>104</v>
      </c>
      <c r="B50" s="11" t="s">
        <v>105</v>
      </c>
      <c r="C50" s="18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>
        <v>1</v>
      </c>
      <c r="P50" s="24">
        <v>1</v>
      </c>
      <c r="Q50" s="24">
        <v>1</v>
      </c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8"/>
    </row>
    <row r="51" spans="1:32" ht="30.75" thickBot="1" x14ac:dyDescent="0.3">
      <c r="A51" s="4" t="s">
        <v>41</v>
      </c>
      <c r="B51" s="12" t="s">
        <v>42</v>
      </c>
      <c r="C51" s="18"/>
      <c r="D51" s="24">
        <v>1</v>
      </c>
      <c r="E51" s="24">
        <v>1</v>
      </c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8"/>
    </row>
    <row r="52" spans="1:32" ht="30.75" thickBot="1" x14ac:dyDescent="0.3">
      <c r="A52" s="3" t="s">
        <v>127</v>
      </c>
      <c r="B52" s="11" t="s">
        <v>128</v>
      </c>
      <c r="C52" s="18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>
        <v>1</v>
      </c>
      <c r="T52" s="24">
        <v>1</v>
      </c>
      <c r="U52" s="24"/>
      <c r="V52" s="24"/>
      <c r="W52" s="24">
        <v>1</v>
      </c>
      <c r="X52" s="24"/>
      <c r="Y52" s="24"/>
      <c r="Z52" s="24"/>
      <c r="AA52" s="24"/>
      <c r="AB52" s="24"/>
      <c r="AC52" s="24"/>
      <c r="AD52" s="24"/>
      <c r="AE52" s="24"/>
      <c r="AF52" s="28"/>
    </row>
    <row r="53" spans="1:32" ht="15.75" thickBot="1" x14ac:dyDescent="0.3">
      <c r="A53" s="6" t="s">
        <v>35</v>
      </c>
      <c r="B53" s="14" t="s">
        <v>36</v>
      </c>
      <c r="C53" s="19"/>
      <c r="D53" s="25"/>
      <c r="E53" s="25"/>
      <c r="F53" s="25"/>
      <c r="G53" s="25"/>
      <c r="H53" s="25"/>
      <c r="I53" s="25">
        <v>1</v>
      </c>
      <c r="J53" s="25">
        <v>1</v>
      </c>
      <c r="K53" s="25"/>
      <c r="L53" s="25">
        <v>1</v>
      </c>
      <c r="M53" s="25">
        <v>1</v>
      </c>
      <c r="N53" s="25">
        <v>1</v>
      </c>
      <c r="O53" s="25"/>
      <c r="P53" s="25"/>
      <c r="Q53" s="25"/>
      <c r="R53" s="25"/>
      <c r="S53" s="25"/>
      <c r="T53" s="25"/>
      <c r="U53" s="25">
        <v>1</v>
      </c>
      <c r="V53" s="25"/>
      <c r="W53" s="25"/>
      <c r="X53" s="25">
        <v>1</v>
      </c>
      <c r="Y53" s="25"/>
      <c r="Z53" s="25"/>
      <c r="AA53" s="25"/>
      <c r="AB53" s="25"/>
      <c r="AC53" s="25"/>
      <c r="AD53" s="25"/>
      <c r="AE53" s="25"/>
      <c r="AF53" s="29"/>
    </row>
    <row r="54" spans="1:32" ht="15.75" thickBot="1" x14ac:dyDescent="0.3">
      <c r="A54" s="7" t="s">
        <v>151</v>
      </c>
      <c r="B54" s="15" t="s">
        <v>151</v>
      </c>
      <c r="C54" s="15">
        <f t="shared" ref="C54:AF54" si="0">SUM(C2:C53)</f>
        <v>3</v>
      </c>
      <c r="D54" s="15">
        <f t="shared" si="0"/>
        <v>4</v>
      </c>
      <c r="E54" s="15">
        <f t="shared" si="0"/>
        <v>6</v>
      </c>
      <c r="F54" s="15">
        <f t="shared" si="0"/>
        <v>4</v>
      </c>
      <c r="G54" s="15">
        <f t="shared" si="0"/>
        <v>7</v>
      </c>
      <c r="H54" s="15">
        <f t="shared" si="0"/>
        <v>1</v>
      </c>
      <c r="I54" s="15">
        <f t="shared" si="0"/>
        <v>6</v>
      </c>
      <c r="J54" s="15">
        <f t="shared" si="0"/>
        <v>8</v>
      </c>
      <c r="K54" s="15">
        <f t="shared" si="0"/>
        <v>8</v>
      </c>
      <c r="L54" s="15">
        <f t="shared" si="0"/>
        <v>9</v>
      </c>
      <c r="M54" s="15">
        <f t="shared" si="0"/>
        <v>11</v>
      </c>
      <c r="N54" s="15">
        <f t="shared" si="0"/>
        <v>9</v>
      </c>
      <c r="O54" s="15">
        <f t="shared" si="0"/>
        <v>5</v>
      </c>
      <c r="P54" s="15">
        <f t="shared" si="0"/>
        <v>15</v>
      </c>
      <c r="Q54" s="15">
        <f t="shared" si="0"/>
        <v>7</v>
      </c>
      <c r="R54" s="15">
        <f t="shared" si="0"/>
        <v>6</v>
      </c>
      <c r="S54" s="15">
        <f t="shared" si="0"/>
        <v>5</v>
      </c>
      <c r="T54" s="15">
        <f t="shared" si="0"/>
        <v>7</v>
      </c>
      <c r="U54" s="15">
        <f t="shared" si="0"/>
        <v>4</v>
      </c>
      <c r="V54" s="15">
        <f t="shared" si="0"/>
        <v>3</v>
      </c>
      <c r="W54" s="15">
        <f t="shared" si="0"/>
        <v>5</v>
      </c>
      <c r="X54" s="15">
        <f t="shared" si="0"/>
        <v>6</v>
      </c>
      <c r="Y54" s="15">
        <f t="shared" si="0"/>
        <v>3</v>
      </c>
      <c r="Z54" s="15">
        <f t="shared" si="0"/>
        <v>5</v>
      </c>
      <c r="AA54" s="15">
        <f t="shared" si="0"/>
        <v>7</v>
      </c>
      <c r="AB54" s="15">
        <f t="shared" si="0"/>
        <v>5</v>
      </c>
      <c r="AC54" s="15">
        <f t="shared" si="0"/>
        <v>5</v>
      </c>
      <c r="AD54" s="15">
        <f t="shared" si="0"/>
        <v>4</v>
      </c>
      <c r="AE54" s="15">
        <f t="shared" si="0"/>
        <v>5</v>
      </c>
      <c r="AF54" s="30">
        <f t="shared" si="0"/>
        <v>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C204"/>
  <sheetViews>
    <sheetView zoomScale="55" zoomScaleNormal="55" workbookViewId="0">
      <selection activeCell="W11" sqref="W11"/>
    </sheetView>
  </sheetViews>
  <sheetFormatPr defaultColWidth="11.5703125" defaultRowHeight="15" x14ac:dyDescent="0.25"/>
  <cols>
    <col min="1" max="1" width="11.42578125" style="31" customWidth="1"/>
    <col min="2" max="2" width="9.7109375" style="31" customWidth="1"/>
    <col min="3" max="3" width="9" style="31" bestFit="1" customWidth="1"/>
    <col min="4" max="4" width="11.42578125" style="31"/>
    <col min="5" max="5" width="11.42578125" style="31" customWidth="1"/>
    <col min="6" max="7" width="11.42578125" style="31"/>
    <col min="8" max="24" width="11.5703125" style="31"/>
    <col min="25" max="29" width="11.42578125" style="31" customWidth="1"/>
    <col min="30" max="16384" width="11.5703125" style="31"/>
  </cols>
  <sheetData>
    <row r="1" spans="1:29" s="137" customFormat="1" ht="60" x14ac:dyDescent="0.25">
      <c r="A1" s="137" t="s">
        <v>0</v>
      </c>
      <c r="B1" s="137" t="s">
        <v>1</v>
      </c>
      <c r="C1" s="137" t="s">
        <v>2</v>
      </c>
      <c r="D1" s="137" t="s">
        <v>346</v>
      </c>
      <c r="F1" s="146" t="s">
        <v>379</v>
      </c>
      <c r="G1" s="147" t="s">
        <v>380</v>
      </c>
      <c r="H1" s="137" t="s">
        <v>1</v>
      </c>
      <c r="I1" s="137" t="s">
        <v>3</v>
      </c>
      <c r="J1" s="148" t="s">
        <v>17</v>
      </c>
      <c r="K1" s="148" t="s">
        <v>17</v>
      </c>
      <c r="L1" s="148" t="s">
        <v>18</v>
      </c>
      <c r="M1" s="148" t="s">
        <v>18</v>
      </c>
      <c r="N1" s="148" t="s">
        <v>19</v>
      </c>
      <c r="O1" s="148" t="s">
        <v>19</v>
      </c>
      <c r="P1" s="148" t="s">
        <v>20</v>
      </c>
      <c r="Q1" s="148" t="s">
        <v>20</v>
      </c>
      <c r="R1" s="148" t="s">
        <v>23</v>
      </c>
      <c r="S1" s="148" t="s">
        <v>23</v>
      </c>
      <c r="T1" s="148" t="s">
        <v>24</v>
      </c>
      <c r="U1" s="148" t="s">
        <v>24</v>
      </c>
      <c r="V1" s="148" t="s">
        <v>25</v>
      </c>
      <c r="W1" s="148" t="s">
        <v>25</v>
      </c>
      <c r="Y1" s="137" t="s">
        <v>335</v>
      </c>
      <c r="Z1" s="137" t="s">
        <v>17</v>
      </c>
      <c r="AA1" s="137" t="s">
        <v>18</v>
      </c>
      <c r="AB1" s="137" t="s">
        <v>19</v>
      </c>
      <c r="AC1" s="137" t="s">
        <v>20</v>
      </c>
    </row>
    <row r="2" spans="1:29" x14ac:dyDescent="0.25">
      <c r="A2" s="31" t="s">
        <v>26</v>
      </c>
      <c r="B2" s="31">
        <v>110085</v>
      </c>
      <c r="C2" s="31" t="s">
        <v>27</v>
      </c>
      <c r="D2" s="31">
        <v>0.24298871063576946</v>
      </c>
      <c r="E2" s="139" t="s">
        <v>28</v>
      </c>
      <c r="F2" s="140">
        <v>358.5</v>
      </c>
      <c r="G2" s="141">
        <v>4</v>
      </c>
      <c r="H2" s="142" t="s">
        <v>350</v>
      </c>
      <c r="I2" s="142" t="s">
        <v>28</v>
      </c>
      <c r="J2" s="141">
        <v>4</v>
      </c>
      <c r="K2" s="143">
        <v>79.733204198988091</v>
      </c>
      <c r="L2" s="141">
        <v>4</v>
      </c>
      <c r="M2" s="144">
        <v>0.22481324549770115</v>
      </c>
      <c r="N2" s="141">
        <v>4</v>
      </c>
      <c r="O2" s="145">
        <v>5.6842179487179489</v>
      </c>
      <c r="P2" s="141">
        <v>4</v>
      </c>
      <c r="Q2" s="145">
        <v>58.015725879034989</v>
      </c>
      <c r="R2" s="141">
        <v>4</v>
      </c>
      <c r="S2" s="140">
        <v>729</v>
      </c>
      <c r="T2" s="141">
        <v>4</v>
      </c>
      <c r="U2" s="140">
        <v>1154</v>
      </c>
      <c r="V2" s="141">
        <v>4</v>
      </c>
      <c r="W2" s="144">
        <v>0.6317157712305026</v>
      </c>
      <c r="X2" s="141">
        <v>4</v>
      </c>
      <c r="Y2" s="31">
        <f>F2*D2</f>
        <v>87.111452762923349</v>
      </c>
      <c r="Z2" s="31">
        <f>K2*D2</f>
        <v>19.374268483170635</v>
      </c>
      <c r="AA2" s="31">
        <f>M2*D2</f>
        <v>5.4627080657329109E-2</v>
      </c>
      <c r="AB2" s="31">
        <f>O2*D2</f>
        <v>1.3812007903316728</v>
      </c>
      <c r="AC2" s="31">
        <f>Q2*D2</f>
        <v>14.097166427944956</v>
      </c>
    </row>
    <row r="3" spans="1:29" x14ac:dyDescent="0.25">
      <c r="A3" s="31" t="s">
        <v>26</v>
      </c>
      <c r="B3" s="31">
        <v>110085</v>
      </c>
      <c r="C3" s="31" t="s">
        <v>31</v>
      </c>
      <c r="D3" s="31">
        <v>0.19204793028322439</v>
      </c>
      <c r="E3" s="139" t="s">
        <v>32</v>
      </c>
      <c r="F3" s="140">
        <v>487.05</v>
      </c>
      <c r="G3" s="141">
        <v>4</v>
      </c>
      <c r="H3" s="142" t="s">
        <v>350</v>
      </c>
      <c r="I3" s="142" t="s">
        <v>32</v>
      </c>
      <c r="J3" s="141">
        <v>4</v>
      </c>
      <c r="K3" s="143">
        <v>101.27904679051785</v>
      </c>
      <c r="L3" s="141">
        <v>4</v>
      </c>
      <c r="M3" s="144">
        <v>0.20938166543306166</v>
      </c>
      <c r="N3" s="141">
        <v>4</v>
      </c>
      <c r="O3" s="145">
        <v>12.55475</v>
      </c>
      <c r="P3" s="141">
        <v>4</v>
      </c>
      <c r="Q3" s="145">
        <v>54.403287338604301</v>
      </c>
      <c r="R3" s="141">
        <v>4</v>
      </c>
      <c r="S3" s="140">
        <v>729</v>
      </c>
      <c r="T3" s="141">
        <v>4</v>
      </c>
      <c r="U3" s="140">
        <v>1154</v>
      </c>
      <c r="V3" s="141">
        <v>4</v>
      </c>
      <c r="W3" s="144">
        <v>0.6317157712305026</v>
      </c>
      <c r="X3" s="141">
        <v>4</v>
      </c>
      <c r="Y3" s="31">
        <f>F3*D3</f>
        <v>93.536944444444444</v>
      </c>
      <c r="Z3" s="31">
        <f>K3*D3</f>
        <v>19.450431317176793</v>
      </c>
      <c r="AA3" s="31">
        <f>M3*D3</f>
        <v>4.021131548567404E-2</v>
      </c>
      <c r="AB3" s="31">
        <f>O3*D3</f>
        <v>2.4111137527233115</v>
      </c>
      <c r="AC3" s="31">
        <f>Q3*D3</f>
        <v>10.448038733982504</v>
      </c>
    </row>
    <row r="4" spans="1:29" x14ac:dyDescent="0.25">
      <c r="A4" s="31" t="s">
        <v>26</v>
      </c>
      <c r="B4" s="31">
        <v>110085</v>
      </c>
      <c r="C4" s="31" t="s">
        <v>172</v>
      </c>
      <c r="D4" s="31">
        <v>0.51681521093285798</v>
      </c>
      <c r="E4" s="139" t="s">
        <v>336</v>
      </c>
      <c r="F4" s="140">
        <v>421</v>
      </c>
      <c r="G4" s="141">
        <v>4</v>
      </c>
      <c r="H4" s="142" t="s">
        <v>350</v>
      </c>
      <c r="I4" s="142" t="s">
        <v>336</v>
      </c>
      <c r="J4" s="141">
        <v>4</v>
      </c>
      <c r="K4" s="143">
        <v>214.09872302013707</v>
      </c>
      <c r="L4" s="141">
        <v>4</v>
      </c>
      <c r="M4" s="144">
        <v>0.51200453032501492</v>
      </c>
      <c r="N4" s="141">
        <v>4</v>
      </c>
      <c r="O4" s="145">
        <v>4.0982733585858586</v>
      </c>
      <c r="P4" s="141">
        <v>4</v>
      </c>
      <c r="Q4" s="145">
        <v>56.186098113051493</v>
      </c>
      <c r="R4" s="141">
        <v>4</v>
      </c>
      <c r="S4" s="140">
        <v>729</v>
      </c>
      <c r="T4" s="141">
        <v>4</v>
      </c>
      <c r="U4" s="140">
        <v>1154</v>
      </c>
      <c r="V4" s="141">
        <v>4</v>
      </c>
      <c r="W4" s="144">
        <v>0.6317157712305026</v>
      </c>
      <c r="X4" s="141">
        <v>4</v>
      </c>
      <c r="Y4" s="31">
        <f>F4*D4</f>
        <v>217.57920380273322</v>
      </c>
      <c r="Z4" s="31">
        <f>K4*D4</f>
        <v>110.64947669810768</v>
      </c>
      <c r="AA4" s="31">
        <f>M4*D4</f>
        <v>0.26461172933850147</v>
      </c>
      <c r="AB4" s="31">
        <f>O4*D4</f>
        <v>2.1180500102780631</v>
      </c>
      <c r="AC4" s="31">
        <f>Q4*D4</f>
        <v>29.03783014779096</v>
      </c>
    </row>
    <row r="5" spans="1:29" x14ac:dyDescent="0.25">
      <c r="A5" s="31" t="s">
        <v>26</v>
      </c>
      <c r="B5" s="31">
        <v>110085</v>
      </c>
      <c r="C5" s="31" t="s">
        <v>35</v>
      </c>
      <c r="D5" s="31">
        <v>4.8148148148148141E-2</v>
      </c>
      <c r="E5" s="139" t="s">
        <v>36</v>
      </c>
      <c r="F5" s="140">
        <v>1170.5500000000002</v>
      </c>
      <c r="G5" s="141">
        <v>4</v>
      </c>
      <c r="H5" s="142" t="s">
        <v>350</v>
      </c>
      <c r="I5" s="142" t="s">
        <v>36</v>
      </c>
      <c r="J5" s="141">
        <v>4</v>
      </c>
      <c r="K5" s="143">
        <v>212.84433449590699</v>
      </c>
      <c r="L5" s="141">
        <v>4</v>
      </c>
      <c r="M5" s="144">
        <v>0.18328113669266421</v>
      </c>
      <c r="N5" s="141">
        <v>4</v>
      </c>
      <c r="O5" s="145">
        <v>0.34886576692642868</v>
      </c>
      <c r="P5" s="141">
        <v>4</v>
      </c>
      <c r="Q5" s="145">
        <v>52.951468340521934</v>
      </c>
      <c r="R5" s="141">
        <v>4</v>
      </c>
      <c r="S5" s="140">
        <v>729</v>
      </c>
      <c r="T5" s="141">
        <v>4</v>
      </c>
      <c r="U5" s="140">
        <v>1154</v>
      </c>
      <c r="V5" s="141">
        <v>4</v>
      </c>
      <c r="W5" s="144">
        <v>0.6317157712305026</v>
      </c>
      <c r="X5" s="141">
        <v>4</v>
      </c>
      <c r="Y5" s="31">
        <f>F5*D5</f>
        <v>56.359814814814818</v>
      </c>
      <c r="Z5" s="31">
        <f>K5*D5</f>
        <v>10.248060549802927</v>
      </c>
      <c r="AA5" s="31">
        <f>M5*D5</f>
        <v>8.8246473222393877E-3</v>
      </c>
      <c r="AB5" s="31">
        <f>O5*D5</f>
        <v>1.6797240629791009E-2</v>
      </c>
      <c r="AC5" s="31">
        <f>Q5*D5</f>
        <v>2.5495151423214262</v>
      </c>
    </row>
    <row r="6" spans="1:29" x14ac:dyDescent="0.25">
      <c r="E6" s="139"/>
      <c r="F6" s="140"/>
      <c r="G6" s="141"/>
      <c r="H6" s="142"/>
      <c r="I6" s="142"/>
      <c r="J6" s="141"/>
      <c r="K6" s="143"/>
      <c r="L6" s="141"/>
      <c r="M6" s="144"/>
      <c r="N6" s="141"/>
      <c r="O6" s="145"/>
      <c r="P6" s="141"/>
      <c r="Q6" s="145"/>
      <c r="R6" s="141"/>
      <c r="S6" s="140"/>
      <c r="T6" s="141"/>
      <c r="U6" s="140"/>
      <c r="V6" s="141"/>
      <c r="W6" s="144"/>
      <c r="X6" s="141"/>
      <c r="Y6" s="31">
        <f>SUM(Y2:Y5)</f>
        <v>454.58741582491581</v>
      </c>
      <c r="Z6" s="31">
        <f t="shared" ref="Z6:AC6" si="0">SUM(Z2:Z5)</f>
        <v>159.72223704825802</v>
      </c>
      <c r="AA6" s="31">
        <f t="shared" si="0"/>
        <v>0.36827477280374399</v>
      </c>
      <c r="AB6" s="31">
        <f t="shared" si="0"/>
        <v>5.9271617939628385</v>
      </c>
      <c r="AC6" s="31">
        <f t="shared" si="0"/>
        <v>56.132550452039844</v>
      </c>
    </row>
    <row r="7" spans="1:29" x14ac:dyDescent="0.25">
      <c r="A7" s="31" t="s">
        <v>26</v>
      </c>
      <c r="B7" s="31">
        <v>110094</v>
      </c>
      <c r="C7" s="31" t="s">
        <v>27</v>
      </c>
      <c r="D7" s="31">
        <v>0.17190569437807823</v>
      </c>
      <c r="E7" s="139" t="s">
        <v>28</v>
      </c>
      <c r="F7" s="140">
        <v>425.45</v>
      </c>
      <c r="G7" s="141">
        <v>4</v>
      </c>
      <c r="H7" s="142" t="s">
        <v>351</v>
      </c>
      <c r="I7" s="142" t="s">
        <v>28</v>
      </c>
      <c r="J7" s="141">
        <v>4</v>
      </c>
      <c r="K7" s="143">
        <v>92.067255147102713</v>
      </c>
      <c r="L7" s="141">
        <v>4</v>
      </c>
      <c r="M7" s="144">
        <v>0.21709774247375821</v>
      </c>
      <c r="N7" s="141">
        <v>4</v>
      </c>
      <c r="O7" s="145">
        <v>6.0432852564102566</v>
      </c>
      <c r="P7" s="141">
        <v>4</v>
      </c>
      <c r="Q7" s="145">
        <v>59.497383013769252</v>
      </c>
      <c r="R7" s="141">
        <v>4</v>
      </c>
      <c r="S7" s="140">
        <v>709</v>
      </c>
      <c r="T7" s="141">
        <v>4</v>
      </c>
      <c r="U7" s="140">
        <v>1140</v>
      </c>
      <c r="V7" s="141">
        <v>4</v>
      </c>
      <c r="W7" s="144">
        <v>0.62192982456140355</v>
      </c>
      <c r="X7" s="141">
        <v>4</v>
      </c>
      <c r="Y7" s="31">
        <f>F7*D7</f>
        <v>73.137277673153378</v>
      </c>
      <c r="Z7" s="31">
        <f>K7*D7</f>
        <v>15.82688542554639</v>
      </c>
      <c r="AA7" s="31">
        <f>M7*D7</f>
        <v>3.7320338167864613E-2</v>
      </c>
      <c r="AB7" s="31">
        <f>O7*D7</f>
        <v>1.0388751483280076</v>
      </c>
      <c r="AC7" s="31">
        <f>Q7*D7</f>
        <v>10.227938940660481</v>
      </c>
    </row>
    <row r="8" spans="1:29" x14ac:dyDescent="0.25">
      <c r="A8" s="31" t="s">
        <v>26</v>
      </c>
      <c r="B8" s="31">
        <v>110094</v>
      </c>
      <c r="C8" s="31" t="s">
        <v>212</v>
      </c>
      <c r="D8" s="31">
        <v>0.66017631032949919</v>
      </c>
      <c r="E8" s="139" t="s">
        <v>38</v>
      </c>
      <c r="F8" s="140">
        <v>654.65</v>
      </c>
      <c r="G8" s="141">
        <v>4</v>
      </c>
      <c r="H8" s="142" t="s">
        <v>351</v>
      </c>
      <c r="I8" s="142" t="s">
        <v>38</v>
      </c>
      <c r="J8" s="141">
        <v>4</v>
      </c>
      <c r="K8" s="143">
        <v>149.43679810513166</v>
      </c>
      <c r="L8" s="141">
        <v>4</v>
      </c>
      <c r="M8" s="144">
        <v>0.23303975702881691</v>
      </c>
      <c r="N8" s="141">
        <v>4</v>
      </c>
      <c r="O8" s="145">
        <v>0.19598926990876142</v>
      </c>
      <c r="P8" s="141">
        <v>4</v>
      </c>
      <c r="Q8" s="145">
        <v>57.794431241677032</v>
      </c>
      <c r="R8" s="141">
        <v>4</v>
      </c>
      <c r="S8" s="140">
        <v>709</v>
      </c>
      <c r="T8" s="141">
        <v>4</v>
      </c>
      <c r="U8" s="140">
        <v>1140</v>
      </c>
      <c r="V8" s="141">
        <v>4</v>
      </c>
      <c r="W8" s="144">
        <v>0.62192982456140355</v>
      </c>
      <c r="X8" s="141">
        <v>4</v>
      </c>
      <c r="Y8" s="31">
        <f>F8*D8</f>
        <v>432.18442155720663</v>
      </c>
      <c r="Z8" s="31">
        <f>K8*D8</f>
        <v>98.65463400050011</v>
      </c>
      <c r="AA8" s="31">
        <f>M8*D8</f>
        <v>0.15384732695536732</v>
      </c>
      <c r="AB8" s="31">
        <f>O8*D8</f>
        <v>0.12938747307253845</v>
      </c>
      <c r="AC8" s="31">
        <f>Q8*D8</f>
        <v>38.154514374722282</v>
      </c>
    </row>
    <row r="9" spans="1:29" x14ac:dyDescent="0.25">
      <c r="A9" s="31" t="s">
        <v>26</v>
      </c>
      <c r="B9" s="31">
        <v>110094</v>
      </c>
      <c r="C9" s="31" t="s">
        <v>39</v>
      </c>
      <c r="D9" s="31">
        <v>6.3751133430982765E-2</v>
      </c>
      <c r="E9" s="139" t="s">
        <v>40</v>
      </c>
      <c r="F9" s="140">
        <v>377.9</v>
      </c>
      <c r="G9" s="141">
        <v>4</v>
      </c>
      <c r="H9" s="142" t="s">
        <v>351</v>
      </c>
      <c r="I9" s="142" t="s">
        <v>40</v>
      </c>
      <c r="J9" s="141">
        <v>4</v>
      </c>
      <c r="K9" s="143">
        <v>196.53895978680006</v>
      </c>
      <c r="L9" s="141">
        <v>4</v>
      </c>
      <c r="M9" s="144">
        <v>0.52074127153129879</v>
      </c>
      <c r="N9" s="141">
        <v>4</v>
      </c>
      <c r="O9" s="145">
        <v>1.421110813366961</v>
      </c>
      <c r="P9" s="141">
        <v>4</v>
      </c>
      <c r="Q9" s="145">
        <v>53.184432142269955</v>
      </c>
      <c r="R9" s="141">
        <v>4</v>
      </c>
      <c r="S9" s="140">
        <v>709</v>
      </c>
      <c r="T9" s="141">
        <v>4</v>
      </c>
      <c r="U9" s="140">
        <v>1140</v>
      </c>
      <c r="V9" s="141">
        <v>4</v>
      </c>
      <c r="W9" s="144">
        <v>0.62192982456140355</v>
      </c>
      <c r="X9" s="141">
        <v>4</v>
      </c>
      <c r="Y9" s="31">
        <f>F9*D9</f>
        <v>24.091553323568384</v>
      </c>
      <c r="Z9" s="31">
        <f>K9*D9</f>
        <v>12.529581449754847</v>
      </c>
      <c r="AA9" s="31">
        <f>M9*D9</f>
        <v>3.3197846284411456E-2</v>
      </c>
      <c r="AB9" s="31">
        <f>O9*D9</f>
        <v>9.0597425083169578E-2</v>
      </c>
      <c r="AC9" s="31">
        <f>Q9*D9</f>
        <v>3.3905678299529005</v>
      </c>
    </row>
    <row r="10" spans="1:29" x14ac:dyDescent="0.25">
      <c r="A10" s="31" t="s">
        <v>26</v>
      </c>
      <c r="B10" s="31">
        <v>110094</v>
      </c>
      <c r="C10" s="31" t="s">
        <v>172</v>
      </c>
      <c r="D10" s="31">
        <v>4.446536932412639E-2</v>
      </c>
      <c r="E10" s="139" t="s">
        <v>336</v>
      </c>
      <c r="F10" s="140">
        <v>394.75000000000006</v>
      </c>
      <c r="G10" s="141">
        <v>4</v>
      </c>
      <c r="H10" s="142" t="s">
        <v>351</v>
      </c>
      <c r="I10" s="142" t="s">
        <v>336</v>
      </c>
      <c r="J10" s="141">
        <v>4</v>
      </c>
      <c r="K10" s="143">
        <v>202.64223972963794</v>
      </c>
      <c r="L10" s="141">
        <v>4</v>
      </c>
      <c r="M10" s="144">
        <v>0.51291824686690257</v>
      </c>
      <c r="N10" s="141">
        <v>4</v>
      </c>
      <c r="O10" s="145">
        <v>2.9981206293706295</v>
      </c>
      <c r="P10" s="141">
        <v>4</v>
      </c>
      <c r="Q10" s="145">
        <v>57.318712307456863</v>
      </c>
      <c r="R10" s="141">
        <v>4</v>
      </c>
      <c r="S10" s="140">
        <v>709</v>
      </c>
      <c r="T10" s="141">
        <v>4</v>
      </c>
      <c r="U10" s="140">
        <v>1140</v>
      </c>
      <c r="V10" s="141">
        <v>4</v>
      </c>
      <c r="W10" s="144">
        <v>0.62192982456140355</v>
      </c>
      <c r="X10" s="141">
        <v>4</v>
      </c>
      <c r="Y10" s="31">
        <f>F10*D10</f>
        <v>17.552704540698894</v>
      </c>
      <c r="Z10" s="31">
        <f>K10*D10</f>
        <v>9.0105620302465095</v>
      </c>
      <c r="AA10" s="31">
        <f>M10*D10</f>
        <v>2.2807099280020258E-2</v>
      </c>
      <c r="AB10" s="31">
        <f>O10*D10</f>
        <v>0.1333125410632473</v>
      </c>
      <c r="AC10" s="31">
        <f>Q10*D10</f>
        <v>2.5486977119344183</v>
      </c>
    </row>
    <row r="11" spans="1:29" x14ac:dyDescent="0.25">
      <c r="A11" s="31" t="s">
        <v>26</v>
      </c>
      <c r="B11" s="31">
        <v>110094</v>
      </c>
      <c r="C11" s="31" t="s">
        <v>213</v>
      </c>
      <c r="D11" s="31">
        <v>5.9701492537313432E-2</v>
      </c>
      <c r="E11" s="139" t="s">
        <v>42</v>
      </c>
      <c r="F11" s="140">
        <v>303.45</v>
      </c>
      <c r="G11" s="141">
        <v>4</v>
      </c>
      <c r="H11" s="142" t="s">
        <v>351</v>
      </c>
      <c r="I11" s="142" t="s">
        <v>42</v>
      </c>
      <c r="J11" s="141">
        <v>4</v>
      </c>
      <c r="K11" s="143">
        <v>98.529165012249308</v>
      </c>
      <c r="L11" s="141">
        <v>4</v>
      </c>
      <c r="M11" s="144">
        <v>0.32551948647574463</v>
      </c>
      <c r="N11" s="141">
        <v>4</v>
      </c>
      <c r="O11" s="145">
        <v>10.644904761904762</v>
      </c>
      <c r="P11" s="141">
        <v>4</v>
      </c>
      <c r="Q11" s="145">
        <v>39.36113175647607</v>
      </c>
      <c r="R11" s="141">
        <v>4</v>
      </c>
      <c r="S11" s="140">
        <v>709</v>
      </c>
      <c r="T11" s="141">
        <v>4</v>
      </c>
      <c r="U11" s="140">
        <v>1140</v>
      </c>
      <c r="V11" s="141">
        <v>4</v>
      </c>
      <c r="W11" s="144">
        <v>0.62192982456140355</v>
      </c>
      <c r="X11" s="141">
        <v>4</v>
      </c>
      <c r="Y11" s="31">
        <f>F11*D11</f>
        <v>18.116417910447762</v>
      </c>
      <c r="Z11" s="31">
        <f>K11*D11</f>
        <v>5.8823382096865258</v>
      </c>
      <c r="AA11" s="31">
        <f>M11*D11</f>
        <v>1.943399919258177E-2</v>
      </c>
      <c r="AB11" s="31">
        <f>O11*D11</f>
        <v>0.63551670220326939</v>
      </c>
      <c r="AC11" s="31">
        <f>Q11*D11</f>
        <v>2.3499183138194666</v>
      </c>
    </row>
    <row r="12" spans="1:29" x14ac:dyDescent="0.25">
      <c r="E12" s="139"/>
      <c r="F12" s="140"/>
      <c r="G12" s="141"/>
      <c r="H12" s="142"/>
      <c r="I12" s="142"/>
      <c r="J12" s="141"/>
      <c r="K12" s="143"/>
      <c r="L12" s="141"/>
      <c r="M12" s="144"/>
      <c r="N12" s="141"/>
      <c r="O12" s="145"/>
      <c r="P12" s="141"/>
      <c r="Q12" s="145"/>
      <c r="R12" s="141"/>
      <c r="S12" s="140"/>
      <c r="T12" s="141"/>
      <c r="U12" s="140"/>
      <c r="V12" s="141"/>
      <c r="W12" s="144"/>
      <c r="X12" s="141"/>
      <c r="Y12" s="31">
        <f>SUM(Y7:Y11)</f>
        <v>565.08237500507505</v>
      </c>
      <c r="Z12" s="31">
        <f t="shared" ref="Z12:AC12" si="1">SUM(Z7:Z11)</f>
        <v>141.90400111573439</v>
      </c>
      <c r="AA12" s="31">
        <f t="shared" si="1"/>
        <v>0.26660660988024543</v>
      </c>
      <c r="AB12" s="31">
        <f t="shared" si="1"/>
        <v>2.0276892897502323</v>
      </c>
      <c r="AC12" s="31">
        <f t="shared" si="1"/>
        <v>56.671637171089543</v>
      </c>
    </row>
    <row r="13" spans="1:29" x14ac:dyDescent="0.25">
      <c r="A13" s="31" t="s">
        <v>26</v>
      </c>
      <c r="B13" s="31">
        <v>110158</v>
      </c>
      <c r="C13" s="31" t="s">
        <v>27</v>
      </c>
      <c r="D13" s="31">
        <v>0.17380410898266763</v>
      </c>
      <c r="E13" s="139" t="s">
        <v>28</v>
      </c>
      <c r="F13" s="140">
        <v>321.85000000000002</v>
      </c>
      <c r="G13" s="141">
        <v>4</v>
      </c>
      <c r="H13" s="142" t="s">
        <v>352</v>
      </c>
      <c r="I13" s="142" t="s">
        <v>28</v>
      </c>
      <c r="J13" s="141">
        <v>4</v>
      </c>
      <c r="K13" s="143">
        <v>90.280494015570042</v>
      </c>
      <c r="L13" s="141">
        <v>4</v>
      </c>
      <c r="M13" s="144">
        <v>0.28375797545856718</v>
      </c>
      <c r="N13" s="141">
        <v>4</v>
      </c>
      <c r="O13" s="145">
        <v>8.8393055555555549</v>
      </c>
      <c r="P13" s="141">
        <v>4</v>
      </c>
      <c r="Q13" s="145">
        <v>63.04888704478882</v>
      </c>
      <c r="R13" s="141">
        <v>4</v>
      </c>
      <c r="S13" s="140">
        <v>748</v>
      </c>
      <c r="T13" s="141">
        <v>4</v>
      </c>
      <c r="U13" s="140">
        <v>1139</v>
      </c>
      <c r="V13" s="141">
        <v>4</v>
      </c>
      <c r="W13" s="144">
        <v>0.65671641791044777</v>
      </c>
      <c r="X13" s="141">
        <v>4</v>
      </c>
      <c r="Y13" s="31">
        <f t="shared" ref="Y13:Y18" si="2">F13*D13</f>
        <v>55.938852476071581</v>
      </c>
      <c r="Z13" s="31">
        <f t="shared" ref="Z13:Z18" si="3">K13*D13</f>
        <v>15.691120820891209</v>
      </c>
      <c r="AA13" s="31">
        <f t="shared" ref="AA13:AA18" si="4">M13*D13</f>
        <v>4.9318302091301933E-2</v>
      </c>
      <c r="AB13" s="31">
        <f t="shared" ref="AB13:AB18" si="5">O13*D13</f>
        <v>1.5363076261088771</v>
      </c>
      <c r="AC13" s="31">
        <f t="shared" ref="AC13:AC18" si="6">Q13*D13</f>
        <v>10.958155635168378</v>
      </c>
    </row>
    <row r="14" spans="1:29" x14ac:dyDescent="0.25">
      <c r="A14" s="31" t="s">
        <v>26</v>
      </c>
      <c r="B14" s="31">
        <v>110158</v>
      </c>
      <c r="C14" s="31" t="s">
        <v>43</v>
      </c>
      <c r="D14" s="31">
        <v>6.7527718801604145E-2</v>
      </c>
      <c r="E14" s="139" t="s">
        <v>44</v>
      </c>
      <c r="F14" s="140">
        <v>232.25</v>
      </c>
      <c r="G14" s="141">
        <v>4</v>
      </c>
      <c r="H14" s="142" t="s">
        <v>352</v>
      </c>
      <c r="I14" s="142" t="s">
        <v>44</v>
      </c>
      <c r="J14" s="141">
        <v>4</v>
      </c>
      <c r="K14" s="143">
        <v>81.622239810063917</v>
      </c>
      <c r="L14" s="141">
        <v>4</v>
      </c>
      <c r="M14" s="144">
        <v>0.45042569455550308</v>
      </c>
      <c r="N14" s="141">
        <v>4</v>
      </c>
      <c r="O14" s="145">
        <v>0.9957836257309941</v>
      </c>
      <c r="P14" s="141">
        <v>4</v>
      </c>
      <c r="Q14" s="145">
        <v>58.833131728740973</v>
      </c>
      <c r="R14" s="141">
        <v>4</v>
      </c>
      <c r="S14" s="140">
        <v>748</v>
      </c>
      <c r="T14" s="141">
        <v>4</v>
      </c>
      <c r="U14" s="140">
        <v>1139</v>
      </c>
      <c r="V14" s="141">
        <v>4</v>
      </c>
      <c r="W14" s="144">
        <v>0.65671641791044777</v>
      </c>
      <c r="X14" s="141">
        <v>4</v>
      </c>
      <c r="Y14" s="31">
        <f t="shared" si="2"/>
        <v>15.683312691672562</v>
      </c>
      <c r="Z14" s="31">
        <f t="shared" si="3"/>
        <v>5.5117636578510956</v>
      </c>
      <c r="AA14" s="31">
        <f t="shared" si="4"/>
        <v>3.0416219642961251E-2</v>
      </c>
      <c r="AB14" s="31">
        <f t="shared" si="5"/>
        <v>6.724299666560439E-2</v>
      </c>
      <c r="AC14" s="31">
        <f t="shared" si="6"/>
        <v>3.9728671755961553</v>
      </c>
    </row>
    <row r="15" spans="1:29" x14ac:dyDescent="0.25">
      <c r="A15" s="31" t="s">
        <v>26</v>
      </c>
      <c r="B15" s="31">
        <v>110158</v>
      </c>
      <c r="C15" s="31" t="s">
        <v>45</v>
      </c>
      <c r="D15" s="31">
        <v>0.10270965698397173</v>
      </c>
      <c r="E15" s="139" t="s">
        <v>46</v>
      </c>
      <c r="F15" s="140">
        <v>252.8</v>
      </c>
      <c r="G15" s="141">
        <v>4</v>
      </c>
      <c r="H15" s="142" t="s">
        <v>352</v>
      </c>
      <c r="I15" s="142" t="s">
        <v>46</v>
      </c>
      <c r="J15" s="141">
        <v>4</v>
      </c>
      <c r="K15" s="143">
        <v>103.28197953989257</v>
      </c>
      <c r="L15" s="141">
        <v>4</v>
      </c>
      <c r="M15" s="144">
        <v>0.40863910235633283</v>
      </c>
      <c r="N15" s="141">
        <v>4</v>
      </c>
      <c r="O15" s="145">
        <v>1.0325497770345597</v>
      </c>
      <c r="P15" s="141">
        <v>4</v>
      </c>
      <c r="Q15" s="145">
        <v>48.980015858515948</v>
      </c>
      <c r="R15" s="141">
        <v>4</v>
      </c>
      <c r="S15" s="140">
        <v>748</v>
      </c>
      <c r="T15" s="141">
        <v>4</v>
      </c>
      <c r="U15" s="140">
        <v>1139</v>
      </c>
      <c r="V15" s="141">
        <v>4</v>
      </c>
      <c r="W15" s="144">
        <v>0.65671641791044777</v>
      </c>
      <c r="X15" s="141">
        <v>4</v>
      </c>
      <c r="Y15" s="31">
        <f t="shared" si="2"/>
        <v>25.965001285548055</v>
      </c>
      <c r="Z15" s="31">
        <f t="shared" si="3"/>
        <v>10.608056691167953</v>
      </c>
      <c r="AA15" s="31">
        <f t="shared" si="4"/>
        <v>4.197118203325706E-2</v>
      </c>
      <c r="AB15" s="31">
        <f t="shared" si="5"/>
        <v>0.10605283341809613</v>
      </c>
      <c r="AC15" s="31">
        <f t="shared" si="6"/>
        <v>5.0307206278976686</v>
      </c>
    </row>
    <row r="16" spans="1:29" x14ac:dyDescent="0.25">
      <c r="A16" s="31" t="s">
        <v>26</v>
      </c>
      <c r="B16" s="31">
        <v>110158</v>
      </c>
      <c r="C16" s="31" t="s">
        <v>212</v>
      </c>
      <c r="D16" s="31">
        <v>4.6709129511677279E-2</v>
      </c>
      <c r="E16" s="139" t="s">
        <v>38</v>
      </c>
      <c r="F16" s="140">
        <v>664.95</v>
      </c>
      <c r="G16" s="141">
        <v>4</v>
      </c>
      <c r="H16" s="142" t="s">
        <v>352</v>
      </c>
      <c r="I16" s="142" t="s">
        <v>38</v>
      </c>
      <c r="J16" s="141">
        <v>4</v>
      </c>
      <c r="K16" s="143">
        <v>195.58900371900677</v>
      </c>
      <c r="L16" s="141">
        <v>4</v>
      </c>
      <c r="M16" s="144">
        <v>0.29435195549523924</v>
      </c>
      <c r="N16" s="141">
        <v>4</v>
      </c>
      <c r="O16" s="145">
        <v>0.130817480605012</v>
      </c>
      <c r="P16" s="141">
        <v>4</v>
      </c>
      <c r="Q16" s="145">
        <v>53.877769537976334</v>
      </c>
      <c r="R16" s="141">
        <v>4</v>
      </c>
      <c r="S16" s="140">
        <v>748</v>
      </c>
      <c r="T16" s="141">
        <v>4</v>
      </c>
      <c r="U16" s="140">
        <v>1139</v>
      </c>
      <c r="V16" s="141">
        <v>4</v>
      </c>
      <c r="W16" s="144">
        <v>0.65671641791044777</v>
      </c>
      <c r="X16" s="141">
        <v>4</v>
      </c>
      <c r="Y16" s="31">
        <f t="shared" si="2"/>
        <v>31.05923566878981</v>
      </c>
      <c r="Z16" s="31">
        <f t="shared" si="3"/>
        <v>9.1357921057710154</v>
      </c>
      <c r="AA16" s="31">
        <f t="shared" si="4"/>
        <v>1.3748923611242596E-2</v>
      </c>
      <c r="AB16" s="31">
        <f t="shared" si="5"/>
        <v>6.1103706439708362E-3</v>
      </c>
      <c r="AC16" s="31">
        <f t="shared" si="6"/>
        <v>2.5165837151496375</v>
      </c>
    </row>
    <row r="17" spans="1:29" x14ac:dyDescent="0.25">
      <c r="A17" s="31" t="s">
        <v>26</v>
      </c>
      <c r="B17" s="31">
        <v>110158</v>
      </c>
      <c r="C17" s="31" t="s">
        <v>39</v>
      </c>
      <c r="D17" s="31">
        <v>0.53996099620697058</v>
      </c>
      <c r="E17" s="139" t="s">
        <v>40</v>
      </c>
      <c r="F17" s="140">
        <v>330.35</v>
      </c>
      <c r="G17" s="141">
        <v>4</v>
      </c>
      <c r="H17" s="142" t="s">
        <v>352</v>
      </c>
      <c r="I17" s="142" t="s">
        <v>40</v>
      </c>
      <c r="J17" s="141">
        <v>4</v>
      </c>
      <c r="K17" s="143">
        <v>154.09616548213509</v>
      </c>
      <c r="L17" s="141">
        <v>4</v>
      </c>
      <c r="M17" s="144">
        <v>0.46450471334289817</v>
      </c>
      <c r="N17" s="141">
        <v>4</v>
      </c>
      <c r="O17" s="145">
        <v>1.6367767025089606</v>
      </c>
      <c r="P17" s="141">
        <v>4</v>
      </c>
      <c r="Q17" s="145">
        <v>53.782137290051026</v>
      </c>
      <c r="R17" s="141">
        <v>4</v>
      </c>
      <c r="S17" s="140">
        <v>748</v>
      </c>
      <c r="T17" s="141">
        <v>4</v>
      </c>
      <c r="U17" s="140">
        <v>1139</v>
      </c>
      <c r="V17" s="141">
        <v>4</v>
      </c>
      <c r="W17" s="144">
        <v>0.65671641791044777</v>
      </c>
      <c r="X17" s="141">
        <v>4</v>
      </c>
      <c r="Y17" s="31">
        <f t="shared" si="2"/>
        <v>178.37611509697274</v>
      </c>
      <c r="Z17" s="31">
        <f t="shared" si="3"/>
        <v>83.205919025407852</v>
      </c>
      <c r="AA17" s="31">
        <f t="shared" si="4"/>
        <v>0.25081442775946461</v>
      </c>
      <c r="AB17" s="31">
        <f t="shared" si="5"/>
        <v>0.88379557885509863</v>
      </c>
      <c r="AC17" s="31">
        <f t="shared" si="6"/>
        <v>29.040256429276013</v>
      </c>
    </row>
    <row r="18" spans="1:29" x14ac:dyDescent="0.25">
      <c r="A18" s="31" t="s">
        <v>26</v>
      </c>
      <c r="B18" s="31">
        <v>110158</v>
      </c>
      <c r="C18" s="31" t="s">
        <v>213</v>
      </c>
      <c r="D18" s="31">
        <v>6.9288389513108617E-2</v>
      </c>
      <c r="E18" s="139" t="s">
        <v>42</v>
      </c>
      <c r="F18" s="140">
        <v>287.55</v>
      </c>
      <c r="G18" s="141">
        <v>4</v>
      </c>
      <c r="H18" s="142" t="s">
        <v>352</v>
      </c>
      <c r="I18" s="142" t="s">
        <v>42</v>
      </c>
      <c r="J18" s="141">
        <v>4</v>
      </c>
      <c r="K18" s="143">
        <v>111.3234510817845</v>
      </c>
      <c r="L18" s="141">
        <v>4</v>
      </c>
      <c r="M18" s="144">
        <v>0.39108098442202488</v>
      </c>
      <c r="N18" s="141">
        <v>4</v>
      </c>
      <c r="O18" s="145">
        <v>12.581895833333334</v>
      </c>
      <c r="P18" s="141">
        <v>4</v>
      </c>
      <c r="Q18" s="145">
        <v>40.219484506610378</v>
      </c>
      <c r="R18" s="141">
        <v>4</v>
      </c>
      <c r="S18" s="140">
        <v>748</v>
      </c>
      <c r="T18" s="141">
        <v>4</v>
      </c>
      <c r="U18" s="140">
        <v>1139</v>
      </c>
      <c r="V18" s="141">
        <v>4</v>
      </c>
      <c r="W18" s="144">
        <v>0.65671641791044777</v>
      </c>
      <c r="X18" s="141">
        <v>4</v>
      </c>
      <c r="Y18" s="31">
        <f t="shared" si="2"/>
        <v>19.923876404494383</v>
      </c>
      <c r="Z18" s="31">
        <f t="shared" si="3"/>
        <v>7.7134226404981767</v>
      </c>
      <c r="AA18" s="31">
        <f t="shared" si="4"/>
        <v>2.7097371579803221E-2</v>
      </c>
      <c r="AB18" s="31">
        <f t="shared" si="5"/>
        <v>0.8717792993133584</v>
      </c>
      <c r="AC18" s="31">
        <f t="shared" si="6"/>
        <v>2.7867433085104572</v>
      </c>
    </row>
    <row r="19" spans="1:29" x14ac:dyDescent="0.25">
      <c r="E19" s="139"/>
      <c r="F19" s="140"/>
      <c r="G19" s="141"/>
      <c r="H19" s="142"/>
      <c r="I19" s="142"/>
      <c r="J19" s="141"/>
      <c r="K19" s="143"/>
      <c r="L19" s="141"/>
      <c r="M19" s="144"/>
      <c r="N19" s="141"/>
      <c r="O19" s="145"/>
      <c r="P19" s="141"/>
      <c r="Q19" s="145"/>
      <c r="R19" s="141"/>
      <c r="S19" s="140"/>
      <c r="T19" s="141"/>
      <c r="U19" s="140"/>
      <c r="V19" s="141"/>
      <c r="W19" s="144"/>
      <c r="X19" s="141"/>
      <c r="Y19" s="31">
        <f>SUM(Y13:Y18)</f>
        <v>326.94639362354911</v>
      </c>
      <c r="Z19" s="31">
        <f t="shared" ref="Z19:AC19" si="7">SUM(Z13:Z18)</f>
        <v>131.8660749415873</v>
      </c>
      <c r="AA19" s="31">
        <f t="shared" si="7"/>
        <v>0.4133664267180307</v>
      </c>
      <c r="AB19" s="31">
        <f t="shared" si="7"/>
        <v>3.471288705005005</v>
      </c>
      <c r="AC19" s="31">
        <f t="shared" si="7"/>
        <v>54.305326891598312</v>
      </c>
    </row>
    <row r="20" spans="1:29" x14ac:dyDescent="0.25">
      <c r="A20" s="31" t="s">
        <v>26</v>
      </c>
      <c r="B20" s="31">
        <v>110160</v>
      </c>
      <c r="C20" s="31" t="s">
        <v>27</v>
      </c>
      <c r="D20" s="31">
        <v>0.24276165700584307</v>
      </c>
      <c r="E20" s="139" t="s">
        <v>28</v>
      </c>
      <c r="F20" s="140">
        <v>375</v>
      </c>
      <c r="G20" s="141">
        <v>4</v>
      </c>
      <c r="H20" s="142" t="s">
        <v>353</v>
      </c>
      <c r="I20" s="142" t="s">
        <v>28</v>
      </c>
      <c r="J20" s="141">
        <v>4</v>
      </c>
      <c r="K20" s="143">
        <v>78.399801048721343</v>
      </c>
      <c r="L20" s="141">
        <v>4</v>
      </c>
      <c r="M20" s="144">
        <v>0.20926766006667644</v>
      </c>
      <c r="N20" s="141">
        <v>4</v>
      </c>
      <c r="O20" s="145">
        <v>11.887767857142858</v>
      </c>
      <c r="P20" s="141">
        <v>4</v>
      </c>
      <c r="Q20" s="145">
        <v>53.938435457893938</v>
      </c>
      <c r="R20" s="141">
        <v>4</v>
      </c>
      <c r="S20" s="140">
        <v>714</v>
      </c>
      <c r="T20" s="141">
        <v>4</v>
      </c>
      <c r="U20" s="140">
        <v>1145</v>
      </c>
      <c r="V20" s="141">
        <v>4</v>
      </c>
      <c r="W20" s="144">
        <v>0.62358078602620093</v>
      </c>
      <c r="X20" s="141">
        <v>4</v>
      </c>
      <c r="Y20" s="31">
        <f>F20*D20</f>
        <v>91.035621377191148</v>
      </c>
      <c r="Z20" s="31">
        <f>K20*D20</f>
        <v>19.032465611516027</v>
      </c>
      <c r="AA20" s="31">
        <f>M20*D20</f>
        <v>5.0802163915521864E-2</v>
      </c>
      <c r="AB20" s="31">
        <f>O20*D20</f>
        <v>2.8858942231008005</v>
      </c>
      <c r="AC20" s="31">
        <f>Q20*D20</f>
        <v>13.094183968061053</v>
      </c>
    </row>
    <row r="21" spans="1:29" x14ac:dyDescent="0.25">
      <c r="A21" s="31" t="s">
        <v>26</v>
      </c>
      <c r="B21" s="31">
        <v>110160</v>
      </c>
      <c r="C21" s="31" t="s">
        <v>45</v>
      </c>
      <c r="D21" s="31">
        <v>1.8330830830830831E-2</v>
      </c>
      <c r="E21" s="139" t="s">
        <v>46</v>
      </c>
      <c r="F21" s="140">
        <v>215.64999999999998</v>
      </c>
      <c r="G21" s="141">
        <v>4</v>
      </c>
      <c r="H21" s="142" t="s">
        <v>353</v>
      </c>
      <c r="I21" s="142" t="s">
        <v>46</v>
      </c>
      <c r="J21" s="141">
        <v>4</v>
      </c>
      <c r="K21" s="143">
        <v>86.688973836598763</v>
      </c>
      <c r="L21" s="141">
        <v>4</v>
      </c>
      <c r="M21" s="144">
        <v>0.40428668169534704</v>
      </c>
      <c r="N21" s="141">
        <v>4</v>
      </c>
      <c r="O21" s="145">
        <v>1.1564549277422411</v>
      </c>
      <c r="P21" s="141">
        <v>4</v>
      </c>
      <c r="Q21" s="145">
        <v>47.442394363871287</v>
      </c>
      <c r="R21" s="141">
        <v>4</v>
      </c>
      <c r="S21" s="140">
        <v>714</v>
      </c>
      <c r="T21" s="141">
        <v>4</v>
      </c>
      <c r="U21" s="140">
        <v>1145</v>
      </c>
      <c r="V21" s="141">
        <v>4</v>
      </c>
      <c r="W21" s="144">
        <v>0.62358078602620093</v>
      </c>
      <c r="X21" s="141">
        <v>4</v>
      </c>
      <c r="Y21" s="31">
        <f>F21*D21</f>
        <v>3.9530436686686681</v>
      </c>
      <c r="Z21" s="31">
        <f>K21*D21</f>
        <v>1.5890809142970119</v>
      </c>
      <c r="AA21" s="31">
        <f>M21*D21</f>
        <v>7.4109107693153577E-3</v>
      </c>
      <c r="AB21" s="31">
        <f>O21*D21</f>
        <v>2.1198779643923714E-2</v>
      </c>
      <c r="AC21" s="31">
        <f>Q21*D21</f>
        <v>0.8696585052936866</v>
      </c>
    </row>
    <row r="22" spans="1:29" x14ac:dyDescent="0.25">
      <c r="A22" s="31" t="s">
        <v>26</v>
      </c>
      <c r="B22" s="31">
        <v>110160</v>
      </c>
      <c r="C22" s="31" t="s">
        <v>31</v>
      </c>
      <c r="D22" s="31">
        <v>0.12898072491095747</v>
      </c>
      <c r="E22" s="139" t="s">
        <v>32</v>
      </c>
      <c r="F22" s="140">
        <v>769.15000000000009</v>
      </c>
      <c r="G22" s="141">
        <v>4</v>
      </c>
      <c r="H22" s="142" t="s">
        <v>353</v>
      </c>
      <c r="I22" s="142" t="s">
        <v>32</v>
      </c>
      <c r="J22" s="141">
        <v>4</v>
      </c>
      <c r="K22" s="143">
        <v>98.354647639699564</v>
      </c>
      <c r="L22" s="141">
        <v>4</v>
      </c>
      <c r="M22" s="144">
        <v>0.12823072120954224</v>
      </c>
      <c r="N22" s="141">
        <v>4</v>
      </c>
      <c r="O22" s="145">
        <v>14.058725198412699</v>
      </c>
      <c r="P22" s="141">
        <v>4</v>
      </c>
      <c r="Q22" s="145">
        <v>53.382629969541952</v>
      </c>
      <c r="R22" s="141">
        <v>4</v>
      </c>
      <c r="S22" s="140">
        <v>714</v>
      </c>
      <c r="T22" s="141">
        <v>4</v>
      </c>
      <c r="U22" s="140">
        <v>1145</v>
      </c>
      <c r="V22" s="141">
        <v>4</v>
      </c>
      <c r="W22" s="144">
        <v>0.62358078602620093</v>
      </c>
      <c r="X22" s="141">
        <v>4</v>
      </c>
      <c r="Y22" s="31">
        <f>F22*D22</f>
        <v>99.205524565262948</v>
      </c>
      <c r="Z22" s="31">
        <f>K22*D22</f>
        <v>12.685853750930242</v>
      </c>
      <c r="AA22" s="31">
        <f>M22*D22</f>
        <v>1.6539291377461646E-2</v>
      </c>
      <c r="AB22" s="31">
        <f>O22*D22</f>
        <v>1.8133045674152142</v>
      </c>
      <c r="AC22" s="31">
        <f>Q22*D22</f>
        <v>6.8853303111249247</v>
      </c>
    </row>
    <row r="23" spans="1:29" x14ac:dyDescent="0.25">
      <c r="A23" s="31" t="s">
        <v>26</v>
      </c>
      <c r="B23" s="31">
        <v>110160</v>
      </c>
      <c r="C23" s="31" t="s">
        <v>39</v>
      </c>
      <c r="D23" s="31">
        <v>0.60992678725236871</v>
      </c>
      <c r="E23" s="139" t="s">
        <v>40</v>
      </c>
      <c r="F23" s="140">
        <v>398.6</v>
      </c>
      <c r="G23" s="141">
        <v>4</v>
      </c>
      <c r="H23" s="142" t="s">
        <v>353</v>
      </c>
      <c r="I23" s="142" t="s">
        <v>40</v>
      </c>
      <c r="J23" s="141">
        <v>4</v>
      </c>
      <c r="K23" s="143">
        <v>220.5911493853668</v>
      </c>
      <c r="L23" s="141">
        <v>4</v>
      </c>
      <c r="M23" s="144">
        <v>0.55427941298972283</v>
      </c>
      <c r="N23" s="141">
        <v>4</v>
      </c>
      <c r="O23" s="145">
        <v>1.5060705071925442</v>
      </c>
      <c r="P23" s="141">
        <v>4</v>
      </c>
      <c r="Q23" s="145">
        <v>59.63747643751622</v>
      </c>
      <c r="R23" s="141">
        <v>4</v>
      </c>
      <c r="S23" s="140">
        <v>714</v>
      </c>
      <c r="T23" s="141">
        <v>4</v>
      </c>
      <c r="U23" s="140">
        <v>1145</v>
      </c>
      <c r="V23" s="141">
        <v>4</v>
      </c>
      <c r="W23" s="144">
        <v>0.62358078602620093</v>
      </c>
      <c r="X23" s="141">
        <v>4</v>
      </c>
      <c r="Y23" s="31">
        <f>F23*D23</f>
        <v>243.11681739879418</v>
      </c>
      <c r="Z23" s="31">
        <f>K23*D23</f>
        <v>134.54445104092412</v>
      </c>
      <c r="AA23" s="31">
        <f>M23*D23</f>
        <v>0.33806986160495051</v>
      </c>
      <c r="AB23" s="31">
        <f>O23*D23</f>
        <v>0.91859274582749395</v>
      </c>
      <c r="AC23" s="31">
        <f>Q23*D23</f>
        <v>36.374494403373106</v>
      </c>
    </row>
    <row r="24" spans="1:29" x14ac:dyDescent="0.25">
      <c r="E24" s="139"/>
      <c r="F24" s="140"/>
      <c r="G24" s="141"/>
      <c r="H24" s="142"/>
      <c r="I24" s="142"/>
      <c r="J24" s="141"/>
      <c r="K24" s="143"/>
      <c r="L24" s="141"/>
      <c r="M24" s="144"/>
      <c r="N24" s="141"/>
      <c r="O24" s="145"/>
      <c r="P24" s="141"/>
      <c r="Q24" s="145"/>
      <c r="R24" s="141"/>
      <c r="S24" s="140"/>
      <c r="T24" s="141"/>
      <c r="U24" s="140"/>
      <c r="V24" s="141"/>
      <c r="W24" s="144"/>
      <c r="X24" s="141"/>
      <c r="Y24" s="31">
        <f>SUM(Y20:Y23)</f>
        <v>437.31100700991692</v>
      </c>
      <c r="Z24" s="31">
        <f t="shared" ref="Z24:AC24" si="8">SUM(Z20:Z23)</f>
        <v>167.85185131766741</v>
      </c>
      <c r="AA24" s="31">
        <f t="shared" si="8"/>
        <v>0.41282222766724935</v>
      </c>
      <c r="AB24" s="31">
        <f t="shared" si="8"/>
        <v>5.6389903159874324</v>
      </c>
      <c r="AC24" s="31">
        <f t="shared" si="8"/>
        <v>57.223667187852769</v>
      </c>
    </row>
    <row r="25" spans="1:29" x14ac:dyDescent="0.25">
      <c r="A25" s="31" t="s">
        <v>26</v>
      </c>
      <c r="B25" s="31">
        <v>110397</v>
      </c>
      <c r="C25" s="31" t="s">
        <v>27</v>
      </c>
      <c r="D25" s="31">
        <v>7.2865128055312103E-2</v>
      </c>
      <c r="E25" s="139" t="s">
        <v>28</v>
      </c>
      <c r="F25" s="140">
        <v>461.35</v>
      </c>
      <c r="G25" s="141">
        <v>4</v>
      </c>
      <c r="H25" s="142" t="s">
        <v>354</v>
      </c>
      <c r="I25" s="142" t="s">
        <v>28</v>
      </c>
      <c r="J25" s="141">
        <v>4</v>
      </c>
      <c r="K25" s="143">
        <v>114.76981308899265</v>
      </c>
      <c r="L25" s="141">
        <v>4</v>
      </c>
      <c r="M25" s="144">
        <v>0.24821894961984581</v>
      </c>
      <c r="N25" s="141">
        <v>4</v>
      </c>
      <c r="O25" s="145">
        <v>6.2957301587301586</v>
      </c>
      <c r="P25" s="141">
        <v>4</v>
      </c>
      <c r="Q25" s="145">
        <v>54.591452896202149</v>
      </c>
      <c r="R25" s="141">
        <v>4</v>
      </c>
      <c r="S25" s="140">
        <v>727</v>
      </c>
      <c r="T25" s="141">
        <v>4</v>
      </c>
      <c r="U25" s="140">
        <v>1061</v>
      </c>
      <c r="V25" s="141">
        <v>4</v>
      </c>
      <c r="W25" s="144">
        <v>0.68520263901979261</v>
      </c>
      <c r="X25" s="141">
        <v>4</v>
      </c>
      <c r="Y25" s="31">
        <f t="shared" ref="Y25:Y31" si="9">F25*D25</f>
        <v>33.616326828318243</v>
      </c>
      <c r="Z25" s="31">
        <f t="shared" ref="Z25:Z31" si="10">K25*D25</f>
        <v>8.3627171276136849</v>
      </c>
      <c r="AA25" s="31">
        <f t="shared" ref="AA25:AA31" si="11">M25*D25</f>
        <v>1.8086505549805128E-2</v>
      </c>
      <c r="AB25" s="31">
        <f t="shared" ref="AB25:AB31" si="12">O25*D25</f>
        <v>0.45873918421756338</v>
      </c>
      <c r="AC25" s="31">
        <f t="shared" ref="AC25:AC31" si="13">Q25*D25</f>
        <v>3.9778132060073084</v>
      </c>
    </row>
    <row r="26" spans="1:29" x14ac:dyDescent="0.25">
      <c r="A26" s="31" t="s">
        <v>26</v>
      </c>
      <c r="B26" s="31">
        <v>110397</v>
      </c>
      <c r="C26" s="31" t="s">
        <v>214</v>
      </c>
      <c r="D26" s="31">
        <v>2.6097964748271498E-2</v>
      </c>
      <c r="E26" s="139" t="s">
        <v>48</v>
      </c>
      <c r="F26" s="140">
        <v>286.59999999999997</v>
      </c>
      <c r="G26" s="141">
        <v>4</v>
      </c>
      <c r="H26" s="142" t="s">
        <v>354</v>
      </c>
      <c r="I26" s="142" t="s">
        <v>48</v>
      </c>
      <c r="J26" s="141">
        <v>4</v>
      </c>
      <c r="K26" s="143">
        <v>100.07079407663662</v>
      </c>
      <c r="L26" s="141">
        <v>4</v>
      </c>
      <c r="M26" s="144">
        <v>0.34905588756991801</v>
      </c>
      <c r="N26" s="141">
        <v>4</v>
      </c>
      <c r="O26" s="145">
        <v>0.96499635278514595</v>
      </c>
      <c r="P26" s="141">
        <v>4</v>
      </c>
      <c r="Q26" s="145">
        <v>42.348731493221258</v>
      </c>
      <c r="R26" s="141">
        <v>4</v>
      </c>
      <c r="S26" s="140">
        <v>727</v>
      </c>
      <c r="T26" s="141">
        <v>4</v>
      </c>
      <c r="U26" s="140">
        <v>1061</v>
      </c>
      <c r="V26" s="141">
        <v>4</v>
      </c>
      <c r="W26" s="144">
        <v>0.68520263901979261</v>
      </c>
      <c r="X26" s="141">
        <v>4</v>
      </c>
      <c r="Y26" s="31">
        <f t="shared" si="9"/>
        <v>7.4796766968546109</v>
      </c>
      <c r="Z26" s="31">
        <f t="shared" si="10"/>
        <v>2.6116440561435987</v>
      </c>
      <c r="AA26" s="31">
        <f t="shared" si="11"/>
        <v>9.1096482489763392E-3</v>
      </c>
      <c r="AB26" s="31">
        <f t="shared" si="12"/>
        <v>2.5184440797197304E-2</v>
      </c>
      <c r="AC26" s="31">
        <f t="shared" si="13"/>
        <v>1.1052157016441033</v>
      </c>
    </row>
    <row r="27" spans="1:29" x14ac:dyDescent="0.25">
      <c r="A27" s="31" t="s">
        <v>26</v>
      </c>
      <c r="B27" s="31">
        <v>110397</v>
      </c>
      <c r="C27" s="31" t="s">
        <v>215</v>
      </c>
      <c r="D27" s="31">
        <v>1.26984126984127E-2</v>
      </c>
      <c r="E27" s="139" t="s">
        <v>50</v>
      </c>
      <c r="F27" s="140">
        <v>211.04999999999998</v>
      </c>
      <c r="G27" s="141">
        <v>4</v>
      </c>
      <c r="H27" s="142" t="s">
        <v>354</v>
      </c>
      <c r="I27" s="142" t="s">
        <v>50</v>
      </c>
      <c r="J27" s="141">
        <v>4</v>
      </c>
      <c r="K27" s="143">
        <v>110.5548488349977</v>
      </c>
      <c r="L27" s="141">
        <v>4</v>
      </c>
      <c r="M27" s="144">
        <v>0.52148021616955775</v>
      </c>
      <c r="N27" s="141">
        <v>4</v>
      </c>
      <c r="O27" s="145">
        <v>5.2594578373015866</v>
      </c>
      <c r="P27" s="141">
        <v>4</v>
      </c>
      <c r="Q27" s="145">
        <v>59.053118159277417</v>
      </c>
      <c r="R27" s="141">
        <v>4</v>
      </c>
      <c r="S27" s="140">
        <v>727</v>
      </c>
      <c r="T27" s="141">
        <v>4</v>
      </c>
      <c r="U27" s="140">
        <v>1061</v>
      </c>
      <c r="V27" s="141">
        <v>4</v>
      </c>
      <c r="W27" s="144">
        <v>0.68520263901979261</v>
      </c>
      <c r="X27" s="141">
        <v>4</v>
      </c>
      <c r="Y27" s="31">
        <f t="shared" si="9"/>
        <v>2.68</v>
      </c>
      <c r="Z27" s="31">
        <f t="shared" si="10"/>
        <v>1.4038710963174312</v>
      </c>
      <c r="AA27" s="31">
        <f t="shared" si="11"/>
        <v>6.6219709989785124E-3</v>
      </c>
      <c r="AB27" s="31">
        <f t="shared" si="12"/>
        <v>6.6786766187956662E-2</v>
      </c>
      <c r="AC27" s="31">
        <f t="shared" si="13"/>
        <v>0.74988086551463395</v>
      </c>
    </row>
    <row r="28" spans="1:29" x14ac:dyDescent="0.25">
      <c r="A28" s="31" t="s">
        <v>26</v>
      </c>
      <c r="B28" s="31">
        <v>110397</v>
      </c>
      <c r="C28" s="31" t="s">
        <v>31</v>
      </c>
      <c r="D28" s="31">
        <v>6.2875839906514755E-2</v>
      </c>
      <c r="E28" s="139" t="s">
        <v>32</v>
      </c>
      <c r="F28" s="140">
        <v>509.8</v>
      </c>
      <c r="G28" s="141">
        <v>4</v>
      </c>
      <c r="H28" s="142" t="s">
        <v>354</v>
      </c>
      <c r="I28" s="142" t="s">
        <v>32</v>
      </c>
      <c r="J28" s="141">
        <v>4</v>
      </c>
      <c r="K28" s="143">
        <v>74.252187732635406</v>
      </c>
      <c r="L28" s="141">
        <v>4</v>
      </c>
      <c r="M28" s="144">
        <v>0.14809866989268577</v>
      </c>
      <c r="N28" s="141">
        <v>4</v>
      </c>
      <c r="O28" s="145">
        <v>21.772847222222222</v>
      </c>
      <c r="P28" s="141">
        <v>4</v>
      </c>
      <c r="Q28" s="145">
        <v>49.971339943145431</v>
      </c>
      <c r="R28" s="141">
        <v>4</v>
      </c>
      <c r="S28" s="140">
        <v>727</v>
      </c>
      <c r="T28" s="141">
        <v>4</v>
      </c>
      <c r="U28" s="140">
        <v>1061</v>
      </c>
      <c r="V28" s="141">
        <v>4</v>
      </c>
      <c r="W28" s="144">
        <v>0.68520263901979261</v>
      </c>
      <c r="X28" s="141">
        <v>4</v>
      </c>
      <c r="Y28" s="31">
        <f t="shared" si="9"/>
        <v>32.054103184341223</v>
      </c>
      <c r="Z28" s="31">
        <f t="shared" si="10"/>
        <v>4.6686686685856627</v>
      </c>
      <c r="AA28" s="31">
        <f t="shared" si="11"/>
        <v>9.3118282585402876E-3</v>
      </c>
      <c r="AB28" s="31">
        <f t="shared" si="12"/>
        <v>1.3689860562534488</v>
      </c>
      <c r="AC28" s="31">
        <f t="shared" si="13"/>
        <v>3.1419899701792384</v>
      </c>
    </row>
    <row r="29" spans="1:29" x14ac:dyDescent="0.25">
      <c r="A29" s="31" t="s">
        <v>26</v>
      </c>
      <c r="B29" s="31">
        <v>110397</v>
      </c>
      <c r="C29" s="31" t="s">
        <v>39</v>
      </c>
      <c r="D29" s="31">
        <v>0.16943733567046451</v>
      </c>
      <c r="E29" s="139" t="s">
        <v>40</v>
      </c>
      <c r="F29" s="140">
        <v>319.10000000000002</v>
      </c>
      <c r="G29" s="141">
        <v>4</v>
      </c>
      <c r="H29" s="142" t="s">
        <v>354</v>
      </c>
      <c r="I29" s="142" t="s">
        <v>40</v>
      </c>
      <c r="J29" s="141">
        <v>4</v>
      </c>
      <c r="K29" s="143">
        <v>174.86854900420161</v>
      </c>
      <c r="L29" s="141">
        <v>4</v>
      </c>
      <c r="M29" s="144">
        <v>0.54334268076035097</v>
      </c>
      <c r="N29" s="141">
        <v>4</v>
      </c>
      <c r="O29" s="145">
        <v>1.3657059314954052</v>
      </c>
      <c r="P29" s="141">
        <v>4</v>
      </c>
      <c r="Q29" s="145">
        <v>53.815100011390541</v>
      </c>
      <c r="R29" s="141">
        <v>4</v>
      </c>
      <c r="S29" s="140">
        <v>727</v>
      </c>
      <c r="T29" s="141">
        <v>4</v>
      </c>
      <c r="U29" s="140">
        <v>1061</v>
      </c>
      <c r="V29" s="141">
        <v>4</v>
      </c>
      <c r="W29" s="144">
        <v>0.68520263901979261</v>
      </c>
      <c r="X29" s="141">
        <v>4</v>
      </c>
      <c r="Y29" s="31">
        <f t="shared" si="9"/>
        <v>54.06745381244523</v>
      </c>
      <c r="Z29" s="31">
        <f t="shared" si="10"/>
        <v>29.629261035831981</v>
      </c>
      <c r="AA29" s="31">
        <f t="shared" si="11"/>
        <v>9.2062536184081625E-2</v>
      </c>
      <c r="AB29" s="31">
        <f t="shared" si="12"/>
        <v>0.23140157434193137</v>
      </c>
      <c r="AC29" s="31">
        <f t="shared" si="13"/>
        <v>9.1182871647695976</v>
      </c>
    </row>
    <row r="30" spans="1:29" x14ac:dyDescent="0.25">
      <c r="A30" s="31" t="s">
        <v>26</v>
      </c>
      <c r="B30" s="31">
        <v>110397</v>
      </c>
      <c r="C30" s="31" t="s">
        <v>207</v>
      </c>
      <c r="D30" s="31">
        <v>0.56543266140812154</v>
      </c>
      <c r="E30" s="139" t="s">
        <v>52</v>
      </c>
      <c r="F30" s="140">
        <v>293.59999999999997</v>
      </c>
      <c r="G30" s="141">
        <v>4</v>
      </c>
      <c r="H30" s="142" t="s">
        <v>354</v>
      </c>
      <c r="I30" s="142" t="s">
        <v>52</v>
      </c>
      <c r="J30" s="141">
        <v>4</v>
      </c>
      <c r="K30" s="143">
        <v>150.79182822431375</v>
      </c>
      <c r="L30" s="141">
        <v>4</v>
      </c>
      <c r="M30" s="144">
        <v>0.51223102121210828</v>
      </c>
      <c r="N30" s="141">
        <v>4</v>
      </c>
      <c r="O30" s="145">
        <v>5.6411168128654969</v>
      </c>
      <c r="P30" s="141">
        <v>4</v>
      </c>
      <c r="Q30" s="145">
        <v>61.509284290501185</v>
      </c>
      <c r="R30" s="141">
        <v>4</v>
      </c>
      <c r="S30" s="140">
        <v>727</v>
      </c>
      <c r="T30" s="141">
        <v>4</v>
      </c>
      <c r="U30" s="140">
        <v>1061</v>
      </c>
      <c r="V30" s="141">
        <v>4</v>
      </c>
      <c r="W30" s="144">
        <v>0.68520263901979261</v>
      </c>
      <c r="X30" s="141">
        <v>4</v>
      </c>
      <c r="Y30" s="31">
        <f t="shared" si="9"/>
        <v>166.01102938942446</v>
      </c>
      <c r="Z30" s="31">
        <f t="shared" si="10"/>
        <v>85.262624751470014</v>
      </c>
      <c r="AA30" s="31">
        <f t="shared" si="11"/>
        <v>0.28963214957976235</v>
      </c>
      <c r="AB30" s="31">
        <f t="shared" si="12"/>
        <v>3.1896716928126381</v>
      </c>
      <c r="AC30" s="31">
        <f t="shared" si="13"/>
        <v>34.779358317686842</v>
      </c>
    </row>
    <row r="31" spans="1:29" x14ac:dyDescent="0.25">
      <c r="A31" s="31" t="s">
        <v>26</v>
      </c>
      <c r="B31" s="31">
        <v>110397</v>
      </c>
      <c r="C31" s="31" t="s">
        <v>53</v>
      </c>
      <c r="D31" s="31">
        <v>9.0592657512902908E-2</v>
      </c>
      <c r="E31" s="139" t="s">
        <v>54</v>
      </c>
      <c r="F31" s="140">
        <v>162.60000000000002</v>
      </c>
      <c r="G31" s="141">
        <v>4</v>
      </c>
      <c r="H31" s="142" t="s">
        <v>354</v>
      </c>
      <c r="I31" s="142" t="s">
        <v>54</v>
      </c>
      <c r="J31" s="141">
        <v>4</v>
      </c>
      <c r="K31" s="143">
        <v>105.43276583625641</v>
      </c>
      <c r="L31" s="141">
        <v>4</v>
      </c>
      <c r="M31" s="144">
        <v>0.67179040520309363</v>
      </c>
      <c r="N31" s="141">
        <v>4</v>
      </c>
      <c r="O31" s="145">
        <v>1.496776418026418</v>
      </c>
      <c r="P31" s="141">
        <v>4</v>
      </c>
      <c r="Q31" s="145">
        <v>66.865824561783825</v>
      </c>
      <c r="R31" s="141">
        <v>4</v>
      </c>
      <c r="S31" s="140">
        <v>727</v>
      </c>
      <c r="T31" s="141">
        <v>4</v>
      </c>
      <c r="U31" s="140">
        <v>1061</v>
      </c>
      <c r="V31" s="141">
        <v>4</v>
      </c>
      <c r="W31" s="144">
        <v>0.68520263901979261</v>
      </c>
      <c r="X31" s="141">
        <v>4</v>
      </c>
      <c r="Y31" s="31">
        <f t="shared" si="9"/>
        <v>14.730366111598014</v>
      </c>
      <c r="Z31" s="31">
        <f t="shared" si="10"/>
        <v>9.5514344460420677</v>
      </c>
      <c r="AA31" s="31">
        <f t="shared" si="11"/>
        <v>6.085927809901813E-2</v>
      </c>
      <c r="AB31" s="31">
        <f t="shared" si="12"/>
        <v>0.1355969534116569</v>
      </c>
      <c r="AC31" s="31">
        <f t="shared" si="13"/>
        <v>6.0575527438435328</v>
      </c>
    </row>
    <row r="32" spans="1:29" x14ac:dyDescent="0.25">
      <c r="E32" s="139"/>
      <c r="F32" s="140"/>
      <c r="G32" s="141"/>
      <c r="H32" s="142"/>
      <c r="I32" s="142"/>
      <c r="J32" s="141"/>
      <c r="K32" s="143"/>
      <c r="L32" s="141"/>
      <c r="M32" s="144"/>
      <c r="N32" s="141"/>
      <c r="O32" s="145"/>
      <c r="P32" s="141"/>
      <c r="Q32" s="145"/>
      <c r="R32" s="141"/>
      <c r="S32" s="140"/>
      <c r="T32" s="141"/>
      <c r="U32" s="140"/>
      <c r="V32" s="141"/>
      <c r="W32" s="144"/>
      <c r="X32" s="141"/>
      <c r="Y32" s="31">
        <f>SUM(Y25:Y31)</f>
        <v>310.63895602298174</v>
      </c>
      <c r="Z32" s="31">
        <f t="shared" ref="Z32:AC32" si="14">SUM(Z25:Z31)</f>
        <v>141.49022118200443</v>
      </c>
      <c r="AA32" s="31">
        <f t="shared" si="14"/>
        <v>0.48568391691916235</v>
      </c>
      <c r="AB32" s="31">
        <f t="shared" si="14"/>
        <v>5.4763666680223926</v>
      </c>
      <c r="AC32" s="31">
        <f t="shared" si="14"/>
        <v>58.930097969645253</v>
      </c>
    </row>
    <row r="33" spans="1:29" x14ac:dyDescent="0.25">
      <c r="A33" s="31" t="s">
        <v>55</v>
      </c>
      <c r="B33" s="31">
        <v>140933</v>
      </c>
      <c r="C33" s="31" t="s">
        <v>27</v>
      </c>
      <c r="D33" s="31">
        <v>5.2910052910052907E-2</v>
      </c>
      <c r="E33" s="139" t="s">
        <v>28</v>
      </c>
      <c r="F33" s="140">
        <v>353.75</v>
      </c>
      <c r="G33" s="141">
        <v>4</v>
      </c>
      <c r="H33" s="142" t="s">
        <v>355</v>
      </c>
      <c r="I33" s="142" t="s">
        <v>28</v>
      </c>
      <c r="J33" s="141">
        <v>4</v>
      </c>
      <c r="K33" s="143">
        <v>74.061357988718498</v>
      </c>
      <c r="L33" s="141">
        <v>4</v>
      </c>
      <c r="M33" s="144">
        <v>0.20959443362108082</v>
      </c>
      <c r="N33" s="141">
        <v>4</v>
      </c>
      <c r="O33" s="145">
        <v>11.149125541125542</v>
      </c>
      <c r="P33" s="141">
        <v>4</v>
      </c>
      <c r="Q33" s="145">
        <v>51.692896193296129</v>
      </c>
      <c r="R33" s="141">
        <v>4</v>
      </c>
      <c r="S33" s="140">
        <v>592</v>
      </c>
      <c r="T33" s="141">
        <v>4</v>
      </c>
      <c r="U33" s="140">
        <v>1306</v>
      </c>
      <c r="V33" s="141">
        <v>4</v>
      </c>
      <c r="W33" s="144">
        <v>0.45329249617151607</v>
      </c>
      <c r="X33" s="141">
        <v>4</v>
      </c>
      <c r="Y33" s="31">
        <f t="shared" ref="Y33:Y38" si="15">F33*D33</f>
        <v>18.716931216931215</v>
      </c>
      <c r="Z33" s="31">
        <f t="shared" ref="Z33:Z38" si="16">K33*D33</f>
        <v>3.9185903697734652</v>
      </c>
      <c r="AA33" s="31">
        <f t="shared" ref="AA33:AA38" si="17">M33*D33</f>
        <v>1.1089652572543959E-2</v>
      </c>
      <c r="AB33" s="31">
        <f t="shared" ref="AB33:AB38" si="18">O33*D33</f>
        <v>0.58990082228177465</v>
      </c>
      <c r="AC33" s="31">
        <f t="shared" ref="AC33:AC38" si="19">Q33*D33</f>
        <v>2.7350738726611707</v>
      </c>
    </row>
    <row r="34" spans="1:29" x14ac:dyDescent="0.25">
      <c r="A34" s="31" t="s">
        <v>55</v>
      </c>
      <c r="B34" s="31">
        <v>140933</v>
      </c>
      <c r="C34" s="31" t="s">
        <v>136</v>
      </c>
      <c r="D34" s="31">
        <v>7.7380952380952384E-2</v>
      </c>
      <c r="E34" s="139" t="s">
        <v>58</v>
      </c>
      <c r="F34" s="140">
        <v>502.45</v>
      </c>
      <c r="G34" s="141">
        <v>4</v>
      </c>
      <c r="H34" s="142" t="s">
        <v>355</v>
      </c>
      <c r="I34" s="142" t="s">
        <v>58</v>
      </c>
      <c r="J34" s="141">
        <v>4</v>
      </c>
      <c r="K34" s="143">
        <v>151.38157186031256</v>
      </c>
      <c r="L34" s="141">
        <v>4</v>
      </c>
      <c r="M34" s="144">
        <v>0.31000787617388209</v>
      </c>
      <c r="N34" s="141">
        <v>4</v>
      </c>
      <c r="O34" s="145">
        <v>6.8332113095238096</v>
      </c>
      <c r="P34" s="141">
        <v>4</v>
      </c>
      <c r="Q34" s="145">
        <v>56.143589339155653</v>
      </c>
      <c r="R34" s="141">
        <v>4</v>
      </c>
      <c r="S34" s="140">
        <v>592</v>
      </c>
      <c r="T34" s="141">
        <v>4</v>
      </c>
      <c r="U34" s="140">
        <v>1306</v>
      </c>
      <c r="V34" s="141">
        <v>4</v>
      </c>
      <c r="W34" s="144">
        <v>0.45329249617151607</v>
      </c>
      <c r="X34" s="141">
        <v>4</v>
      </c>
      <c r="Y34" s="31">
        <f t="shared" si="15"/>
        <v>38.880059523809521</v>
      </c>
      <c r="Z34" s="31">
        <f t="shared" si="16"/>
        <v>11.714050203476567</v>
      </c>
      <c r="AA34" s="31">
        <f t="shared" si="17"/>
        <v>2.3988704703931354E-2</v>
      </c>
      <c r="AB34" s="31">
        <f t="shared" si="18"/>
        <v>0.52876039895124716</v>
      </c>
      <c r="AC34" s="31">
        <f t="shared" si="19"/>
        <v>4.3444444131489499</v>
      </c>
    </row>
    <row r="35" spans="1:29" x14ac:dyDescent="0.25">
      <c r="A35" s="31" t="s">
        <v>55</v>
      </c>
      <c r="B35" s="31">
        <v>140933</v>
      </c>
      <c r="C35" s="31" t="s">
        <v>56</v>
      </c>
      <c r="D35" s="31">
        <v>0.81812169312169303</v>
      </c>
      <c r="E35" s="139" t="s">
        <v>57</v>
      </c>
      <c r="F35" s="140">
        <v>414.5</v>
      </c>
      <c r="G35" s="141">
        <v>4</v>
      </c>
      <c r="H35" s="142" t="s">
        <v>355</v>
      </c>
      <c r="I35" s="142" t="s">
        <v>57</v>
      </c>
      <c r="J35" s="141">
        <v>4</v>
      </c>
      <c r="K35" s="143">
        <v>128.82700669365519</v>
      </c>
      <c r="L35" s="141">
        <v>4</v>
      </c>
      <c r="M35" s="144">
        <v>0.3079182869792948</v>
      </c>
      <c r="N35" s="141">
        <v>4</v>
      </c>
      <c r="O35" s="145">
        <v>1.2738446637426901</v>
      </c>
      <c r="P35" s="141">
        <v>4</v>
      </c>
      <c r="Q35" s="145">
        <v>56.538773732127396</v>
      </c>
      <c r="R35" s="141">
        <v>4</v>
      </c>
      <c r="S35" s="140">
        <v>592</v>
      </c>
      <c r="T35" s="141">
        <v>4</v>
      </c>
      <c r="U35" s="140">
        <v>1306</v>
      </c>
      <c r="V35" s="141">
        <v>4</v>
      </c>
      <c r="W35" s="144">
        <v>0.45329249617151607</v>
      </c>
      <c r="X35" s="141">
        <v>4</v>
      </c>
      <c r="Y35" s="31">
        <f t="shared" si="15"/>
        <v>339.11144179894177</v>
      </c>
      <c r="Z35" s="31">
        <f t="shared" si="16"/>
        <v>105.39616883601286</v>
      </c>
      <c r="AA35" s="31">
        <f t="shared" si="17"/>
        <v>0.25191463028663202</v>
      </c>
      <c r="AB35" s="31">
        <f t="shared" si="18"/>
        <v>1.0421599530752033</v>
      </c>
      <c r="AC35" s="31">
        <f t="shared" si="19"/>
        <v>46.25559729275237</v>
      </c>
    </row>
    <row r="36" spans="1:29" x14ac:dyDescent="0.25">
      <c r="A36" s="31" t="s">
        <v>55</v>
      </c>
      <c r="B36" s="31">
        <v>140933</v>
      </c>
      <c r="C36" s="31" t="s">
        <v>205</v>
      </c>
      <c r="D36" s="31">
        <v>1.5873015873015872E-2</v>
      </c>
      <c r="E36" s="139" t="s">
        <v>60</v>
      </c>
      <c r="F36" s="140">
        <v>312</v>
      </c>
      <c r="G36" s="141">
        <v>4</v>
      </c>
      <c r="H36" s="142" t="s">
        <v>355</v>
      </c>
      <c r="I36" s="142" t="s">
        <v>60</v>
      </c>
      <c r="J36" s="141">
        <v>4</v>
      </c>
      <c r="K36" s="143">
        <v>87.573388638764982</v>
      </c>
      <c r="L36" s="141">
        <v>4</v>
      </c>
      <c r="M36" s="144">
        <v>0.28547356649306932</v>
      </c>
      <c r="N36" s="141">
        <v>4</v>
      </c>
      <c r="O36" s="145">
        <v>4.093072115384615</v>
      </c>
      <c r="P36" s="141">
        <v>4</v>
      </c>
      <c r="Q36" s="145">
        <v>52.474681456733194</v>
      </c>
      <c r="R36" s="141">
        <v>4</v>
      </c>
      <c r="S36" s="140">
        <v>592</v>
      </c>
      <c r="T36" s="141">
        <v>4</v>
      </c>
      <c r="U36" s="140">
        <v>1306</v>
      </c>
      <c r="V36" s="141">
        <v>4</v>
      </c>
      <c r="W36" s="144">
        <v>0.45329249617151607</v>
      </c>
      <c r="X36" s="141">
        <v>4</v>
      </c>
      <c r="Y36" s="31">
        <f t="shared" si="15"/>
        <v>4.9523809523809526</v>
      </c>
      <c r="Z36" s="31">
        <f t="shared" si="16"/>
        <v>1.3900537879169044</v>
      </c>
      <c r="AA36" s="31">
        <f t="shared" si="17"/>
        <v>4.5313264522709416E-3</v>
      </c>
      <c r="AB36" s="31">
        <f t="shared" si="18"/>
        <v>6.4969398656898644E-2</v>
      </c>
      <c r="AC36" s="31">
        <f t="shared" si="19"/>
        <v>0.83293145169417759</v>
      </c>
    </row>
    <row r="37" spans="1:29" x14ac:dyDescent="0.25">
      <c r="A37" s="31" t="s">
        <v>55</v>
      </c>
      <c r="B37" s="31">
        <v>140933</v>
      </c>
      <c r="C37" s="31" t="s">
        <v>203</v>
      </c>
      <c r="D37" s="31">
        <v>2.3809523809523808E-2</v>
      </c>
      <c r="E37" s="139" t="s">
        <v>62</v>
      </c>
      <c r="F37" s="140">
        <v>247.75</v>
      </c>
      <c r="G37" s="141">
        <v>4</v>
      </c>
      <c r="H37" s="142" t="s">
        <v>355</v>
      </c>
      <c r="I37" s="142" t="s">
        <v>62</v>
      </c>
      <c r="J37" s="141">
        <v>4</v>
      </c>
      <c r="K37" s="143">
        <v>84.497003813331105</v>
      </c>
      <c r="L37" s="141">
        <v>4</v>
      </c>
      <c r="M37" s="144">
        <v>0.34221563738155109</v>
      </c>
      <c r="N37" s="141">
        <v>4</v>
      </c>
      <c r="O37" s="145">
        <v>0.5642746069719754</v>
      </c>
      <c r="P37" s="141">
        <v>4</v>
      </c>
      <c r="Q37" s="145">
        <v>51.144471419422075</v>
      </c>
      <c r="R37" s="141">
        <v>4</v>
      </c>
      <c r="S37" s="140">
        <v>592</v>
      </c>
      <c r="T37" s="141">
        <v>4</v>
      </c>
      <c r="U37" s="140">
        <v>1306</v>
      </c>
      <c r="V37" s="141">
        <v>4</v>
      </c>
      <c r="W37" s="144">
        <v>0.45329249617151607</v>
      </c>
      <c r="X37" s="141">
        <v>4</v>
      </c>
      <c r="Y37" s="31">
        <f t="shared" si="15"/>
        <v>5.8988095238095237</v>
      </c>
      <c r="Z37" s="31">
        <f t="shared" si="16"/>
        <v>2.0118334241269311</v>
      </c>
      <c r="AA37" s="31">
        <f t="shared" si="17"/>
        <v>8.1479913662274063E-3</v>
      </c>
      <c r="AB37" s="31">
        <f t="shared" si="18"/>
        <v>1.3435109689808938E-2</v>
      </c>
      <c r="AC37" s="31">
        <f t="shared" si="19"/>
        <v>1.2177255099862399</v>
      </c>
    </row>
    <row r="38" spans="1:29" x14ac:dyDescent="0.25">
      <c r="A38" s="31" t="s">
        <v>55</v>
      </c>
      <c r="B38" s="31">
        <v>140933</v>
      </c>
      <c r="C38" s="31" t="s">
        <v>35</v>
      </c>
      <c r="D38" s="31">
        <v>1.1904761904761904E-2</v>
      </c>
      <c r="E38" s="139" t="s">
        <v>36</v>
      </c>
      <c r="F38" s="140">
        <v>867.2</v>
      </c>
      <c r="G38" s="141">
        <v>4</v>
      </c>
      <c r="H38" s="142" t="s">
        <v>355</v>
      </c>
      <c r="I38" s="142" t="s">
        <v>36</v>
      </c>
      <c r="J38" s="141">
        <v>4</v>
      </c>
      <c r="K38" s="143">
        <v>337.45778876905945</v>
      </c>
      <c r="L38" s="141">
        <v>4</v>
      </c>
      <c r="M38" s="144">
        <v>0.38638129251678599</v>
      </c>
      <c r="N38" s="141">
        <v>4</v>
      </c>
      <c r="O38" s="145">
        <v>0.28846861073154173</v>
      </c>
      <c r="P38" s="141">
        <v>4</v>
      </c>
      <c r="Q38" s="145">
        <v>65.251174347646128</v>
      </c>
      <c r="R38" s="141">
        <v>4</v>
      </c>
      <c r="S38" s="140">
        <v>592</v>
      </c>
      <c r="T38" s="141">
        <v>4</v>
      </c>
      <c r="U38" s="140">
        <v>1306</v>
      </c>
      <c r="V38" s="141">
        <v>4</v>
      </c>
      <c r="W38" s="144">
        <v>0.45329249617151607</v>
      </c>
      <c r="X38" s="141">
        <v>4</v>
      </c>
      <c r="Y38" s="31">
        <f t="shared" si="15"/>
        <v>10.323809523809524</v>
      </c>
      <c r="Z38" s="31">
        <f t="shared" si="16"/>
        <v>4.0173546282030888</v>
      </c>
      <c r="AA38" s="31">
        <f t="shared" si="17"/>
        <v>4.5997772918664999E-3</v>
      </c>
      <c r="AB38" s="31">
        <f t="shared" si="18"/>
        <v>3.434150127756449E-3</v>
      </c>
      <c r="AC38" s="31">
        <f t="shared" si="19"/>
        <v>0.77679969461483478</v>
      </c>
    </row>
    <row r="39" spans="1:29" x14ac:dyDescent="0.25">
      <c r="E39" s="139"/>
      <c r="F39" s="140"/>
      <c r="G39" s="141"/>
      <c r="H39" s="142"/>
      <c r="I39" s="142"/>
      <c r="J39" s="141"/>
      <c r="K39" s="143"/>
      <c r="L39" s="141"/>
      <c r="M39" s="144"/>
      <c r="N39" s="141"/>
      <c r="O39" s="145"/>
      <c r="P39" s="141"/>
      <c r="Q39" s="145"/>
      <c r="R39" s="141"/>
      <c r="S39" s="140"/>
      <c r="T39" s="141"/>
      <c r="U39" s="140"/>
      <c r="V39" s="141"/>
      <c r="W39" s="144"/>
      <c r="X39" s="141"/>
      <c r="Y39" s="31">
        <f>SUM(Y33:Y38)</f>
        <v>417.88343253968253</v>
      </c>
      <c r="Z39" s="31">
        <f t="shared" ref="Z39:AC39" si="20">SUM(Z33:Z38)</f>
        <v>128.4480512495098</v>
      </c>
      <c r="AA39" s="31">
        <f t="shared" si="20"/>
        <v>0.30427208267347217</v>
      </c>
      <c r="AB39" s="31">
        <f t="shared" si="20"/>
        <v>2.2426598327826892</v>
      </c>
      <c r="AC39" s="31">
        <f t="shared" si="20"/>
        <v>56.162572234857748</v>
      </c>
    </row>
    <row r="40" spans="1:29" x14ac:dyDescent="0.25">
      <c r="A40" s="31" t="s">
        <v>55</v>
      </c>
      <c r="B40" s="31">
        <v>141353</v>
      </c>
      <c r="C40" s="31" t="s">
        <v>27</v>
      </c>
      <c r="D40" s="31">
        <v>0.26602564102564102</v>
      </c>
      <c r="E40" s="139" t="s">
        <v>28</v>
      </c>
      <c r="F40" s="140">
        <v>359.85</v>
      </c>
      <c r="G40" s="141">
        <v>4</v>
      </c>
      <c r="H40" s="142" t="s">
        <v>356</v>
      </c>
      <c r="I40" s="142" t="s">
        <v>28</v>
      </c>
      <c r="J40" s="141">
        <v>4</v>
      </c>
      <c r="K40" s="143">
        <v>70.028074840172707</v>
      </c>
      <c r="L40" s="141">
        <v>4</v>
      </c>
      <c r="M40" s="144">
        <v>0.19497571804830888</v>
      </c>
      <c r="N40" s="141">
        <v>4</v>
      </c>
      <c r="O40" s="145">
        <v>9.6074285714285708</v>
      </c>
      <c r="P40" s="141">
        <v>4</v>
      </c>
      <c r="Q40" s="145">
        <v>44.563297887555954</v>
      </c>
      <c r="R40" s="141">
        <v>4</v>
      </c>
      <c r="S40" s="140">
        <v>554</v>
      </c>
      <c r="T40" s="141">
        <v>4</v>
      </c>
      <c r="U40" s="140">
        <v>1317</v>
      </c>
      <c r="V40" s="141">
        <v>4</v>
      </c>
      <c r="W40" s="144">
        <v>0.42065299924069854</v>
      </c>
      <c r="X40" s="141">
        <v>4</v>
      </c>
      <c r="Y40" s="31">
        <f t="shared" ref="Y40:Y47" si="21">F40*D40</f>
        <v>95.729326923076925</v>
      </c>
      <c r="Z40" s="31">
        <f t="shared" ref="Z40:Z47" si="22">K40*D40</f>
        <v>18.629263499148507</v>
      </c>
      <c r="AA40" s="31">
        <f t="shared" ref="AA40:AA47" si="23">M40*D40</f>
        <v>5.1868540378236017E-2</v>
      </c>
      <c r="AB40" s="31">
        <f t="shared" ref="AB40:AB47" si="24">O40*D40</f>
        <v>2.555822344322344</v>
      </c>
      <c r="AC40" s="31">
        <f t="shared" ref="AC40:AC47" si="25">Q40*D40</f>
        <v>11.854979886753668</v>
      </c>
    </row>
    <row r="41" spans="1:29" x14ac:dyDescent="0.25">
      <c r="A41" s="31" t="s">
        <v>55</v>
      </c>
      <c r="B41" s="31">
        <v>141353</v>
      </c>
      <c r="C41" s="31" t="s">
        <v>209</v>
      </c>
      <c r="D41" s="31">
        <v>2.6315789473684209E-2</v>
      </c>
      <c r="E41" s="139" t="s">
        <v>64</v>
      </c>
      <c r="F41" s="140">
        <v>325.8</v>
      </c>
      <c r="G41" s="141">
        <v>4</v>
      </c>
      <c r="H41" s="142" t="s">
        <v>356</v>
      </c>
      <c r="I41" s="142" t="s">
        <v>64</v>
      </c>
      <c r="J41" s="141">
        <v>4</v>
      </c>
      <c r="K41" s="143">
        <v>119.64739478531035</v>
      </c>
      <c r="L41" s="141">
        <v>4</v>
      </c>
      <c r="M41" s="144">
        <v>0.36630792926855787</v>
      </c>
      <c r="N41" s="141">
        <v>4</v>
      </c>
      <c r="O41" s="145">
        <v>1.9214233954451347</v>
      </c>
      <c r="P41" s="141">
        <v>4</v>
      </c>
      <c r="Q41" s="145">
        <v>50.692032055282723</v>
      </c>
      <c r="R41" s="141">
        <v>4</v>
      </c>
      <c r="S41" s="140">
        <v>554</v>
      </c>
      <c r="T41" s="141">
        <v>4</v>
      </c>
      <c r="U41" s="140">
        <v>1317</v>
      </c>
      <c r="V41" s="141">
        <v>4</v>
      </c>
      <c r="W41" s="144">
        <v>0.42065299924069854</v>
      </c>
      <c r="X41" s="141">
        <v>4</v>
      </c>
      <c r="Y41" s="31">
        <f t="shared" si="21"/>
        <v>8.5736842105263165</v>
      </c>
      <c r="Z41" s="31">
        <f t="shared" si="22"/>
        <v>3.1486156522450091</v>
      </c>
      <c r="AA41" s="31">
        <f t="shared" si="23"/>
        <v>9.6396823491725746E-3</v>
      </c>
      <c r="AB41" s="31">
        <f t="shared" si="24"/>
        <v>5.0563773564345646E-2</v>
      </c>
      <c r="AC41" s="31">
        <f t="shared" si="25"/>
        <v>1.3340008435600716</v>
      </c>
    </row>
    <row r="42" spans="1:29" x14ac:dyDescent="0.25">
      <c r="A42" s="31" t="s">
        <v>55</v>
      </c>
      <c r="B42" s="31">
        <v>141353</v>
      </c>
      <c r="C42" s="31" t="s">
        <v>31</v>
      </c>
      <c r="D42" s="31">
        <v>0.15603913630229418</v>
      </c>
      <c r="E42" s="139" t="s">
        <v>32</v>
      </c>
      <c r="F42" s="140">
        <v>494.40000000000003</v>
      </c>
      <c r="G42" s="141">
        <v>3</v>
      </c>
      <c r="H42" s="142" t="s">
        <v>356</v>
      </c>
      <c r="I42" s="142" t="s">
        <v>32</v>
      </c>
      <c r="J42" s="141">
        <v>3</v>
      </c>
      <c r="K42" s="143">
        <v>58.85161755651292</v>
      </c>
      <c r="L42" s="141">
        <v>3</v>
      </c>
      <c r="M42" s="144">
        <v>0.1191552707862208</v>
      </c>
      <c r="N42" s="141">
        <v>3</v>
      </c>
      <c r="O42" s="145">
        <v>20.437142857142856</v>
      </c>
      <c r="P42" s="141">
        <v>3</v>
      </c>
      <c r="Q42" s="145">
        <v>51.452097598756801</v>
      </c>
      <c r="R42" s="141">
        <v>3</v>
      </c>
      <c r="S42" s="140">
        <v>554</v>
      </c>
      <c r="T42" s="141">
        <v>3</v>
      </c>
      <c r="U42" s="140">
        <v>1317</v>
      </c>
      <c r="V42" s="141">
        <v>3</v>
      </c>
      <c r="W42" s="144">
        <v>0.42065299924069854</v>
      </c>
      <c r="X42" s="141">
        <v>3</v>
      </c>
      <c r="Y42" s="31">
        <f t="shared" si="21"/>
        <v>77.145748987854248</v>
      </c>
      <c r="Z42" s="31">
        <f t="shared" si="22"/>
        <v>9.1831555735112094</v>
      </c>
      <c r="AA42" s="31">
        <f t="shared" si="23"/>
        <v>1.8592885539347879E-2</v>
      </c>
      <c r="AB42" s="31">
        <f t="shared" si="24"/>
        <v>3.1889941199151721</v>
      </c>
      <c r="AC42" s="31">
        <f t="shared" si="25"/>
        <v>8.028540870251355</v>
      </c>
    </row>
    <row r="43" spans="1:29" x14ac:dyDescent="0.25">
      <c r="A43" s="31" t="s">
        <v>55</v>
      </c>
      <c r="B43" s="31">
        <v>141353</v>
      </c>
      <c r="C43" s="31" t="s">
        <v>39</v>
      </c>
      <c r="D43" s="31">
        <v>0.11403508771929825</v>
      </c>
      <c r="E43" s="139" t="s">
        <v>40</v>
      </c>
      <c r="F43" s="140">
        <v>305.8</v>
      </c>
      <c r="G43" s="141">
        <v>4</v>
      </c>
      <c r="H43" s="142" t="s">
        <v>356</v>
      </c>
      <c r="I43" s="142" t="s">
        <v>40</v>
      </c>
      <c r="J43" s="141">
        <v>4</v>
      </c>
      <c r="K43" s="143">
        <v>157.77631626336958</v>
      </c>
      <c r="L43" s="141">
        <v>4</v>
      </c>
      <c r="M43" s="144">
        <v>0.51742142289915927</v>
      </c>
      <c r="N43" s="141">
        <v>4</v>
      </c>
      <c r="O43" s="145">
        <v>1.8487144255571206</v>
      </c>
      <c r="P43" s="141">
        <v>4</v>
      </c>
      <c r="Q43" s="145">
        <v>43.196023203037498</v>
      </c>
      <c r="R43" s="141">
        <v>4</v>
      </c>
      <c r="S43" s="140">
        <v>554</v>
      </c>
      <c r="T43" s="141">
        <v>4</v>
      </c>
      <c r="U43" s="140">
        <v>1317</v>
      </c>
      <c r="V43" s="141">
        <v>4</v>
      </c>
      <c r="W43" s="144">
        <v>0.42065299924069854</v>
      </c>
      <c r="X43" s="141">
        <v>4</v>
      </c>
      <c r="Y43" s="31">
        <f t="shared" si="21"/>
        <v>34.871929824561406</v>
      </c>
      <c r="Z43" s="31">
        <f t="shared" si="22"/>
        <v>17.992036065121095</v>
      </c>
      <c r="AA43" s="31">
        <f t="shared" si="23"/>
        <v>5.9004197348149746E-2</v>
      </c>
      <c r="AB43" s="31">
        <f t="shared" si="24"/>
        <v>0.21081831168633833</v>
      </c>
      <c r="AC43" s="31">
        <f t="shared" si="25"/>
        <v>4.925862295083224</v>
      </c>
    </row>
    <row r="44" spans="1:29" x14ac:dyDescent="0.25">
      <c r="A44" s="31" t="s">
        <v>55</v>
      </c>
      <c r="B44" s="31">
        <v>141353</v>
      </c>
      <c r="C44" s="31" t="s">
        <v>207</v>
      </c>
      <c r="D44" s="31">
        <v>6.9163292847503374E-2</v>
      </c>
      <c r="E44" s="139" t="s">
        <v>52</v>
      </c>
      <c r="F44" s="140">
        <v>287.85000000000002</v>
      </c>
      <c r="G44" s="141">
        <v>4</v>
      </c>
      <c r="H44" s="142" t="s">
        <v>356</v>
      </c>
      <c r="I44" s="142" t="s">
        <v>52</v>
      </c>
      <c r="J44" s="141">
        <v>4</v>
      </c>
      <c r="K44" s="143">
        <v>138.854651285475</v>
      </c>
      <c r="L44" s="141">
        <v>4</v>
      </c>
      <c r="M44" s="144">
        <v>0.48387815601122436</v>
      </c>
      <c r="N44" s="141">
        <v>4</v>
      </c>
      <c r="O44" s="145">
        <v>4.9502132183908047</v>
      </c>
      <c r="P44" s="141">
        <v>4</v>
      </c>
      <c r="Q44" s="145">
        <v>55.480398726271424</v>
      </c>
      <c r="R44" s="141">
        <v>4</v>
      </c>
      <c r="S44" s="140">
        <v>554</v>
      </c>
      <c r="T44" s="141">
        <v>4</v>
      </c>
      <c r="U44" s="140">
        <v>1317</v>
      </c>
      <c r="V44" s="141">
        <v>4</v>
      </c>
      <c r="W44" s="144">
        <v>0.42065299924069854</v>
      </c>
      <c r="X44" s="141">
        <v>4</v>
      </c>
      <c r="Y44" s="31">
        <f t="shared" si="21"/>
        <v>19.908653846153847</v>
      </c>
      <c r="Z44" s="31">
        <f t="shared" si="22"/>
        <v>9.6036449100952677</v>
      </c>
      <c r="AA44" s="31">
        <f t="shared" si="23"/>
        <v>3.3466606606714237E-2</v>
      </c>
      <c r="AB44" s="31">
        <f t="shared" si="24"/>
        <v>0.34237304648114542</v>
      </c>
      <c r="AC44" s="31">
        <f t="shared" si="25"/>
        <v>3.8372070644013636</v>
      </c>
    </row>
    <row r="45" spans="1:29" x14ac:dyDescent="0.25">
      <c r="A45" s="31" t="s">
        <v>55</v>
      </c>
      <c r="B45" s="31">
        <v>141353</v>
      </c>
      <c r="C45" s="31" t="s">
        <v>172</v>
      </c>
      <c r="D45" s="31">
        <v>0.25877192982456138</v>
      </c>
      <c r="E45" s="139" t="s">
        <v>336</v>
      </c>
      <c r="F45" s="140">
        <v>405.85</v>
      </c>
      <c r="G45" s="141">
        <v>4</v>
      </c>
      <c r="H45" s="142" t="s">
        <v>356</v>
      </c>
      <c r="I45" s="142" t="s">
        <v>336</v>
      </c>
      <c r="J45" s="141">
        <v>4</v>
      </c>
      <c r="K45" s="143">
        <v>190.80426454523695</v>
      </c>
      <c r="L45" s="141">
        <v>4</v>
      </c>
      <c r="M45" s="144">
        <v>0.47058646754878636</v>
      </c>
      <c r="N45" s="141">
        <v>4</v>
      </c>
      <c r="O45" s="145">
        <v>3.7741149665551843</v>
      </c>
      <c r="P45" s="141">
        <v>4</v>
      </c>
      <c r="Q45" s="145">
        <v>57.533251344486395</v>
      </c>
      <c r="R45" s="141">
        <v>4</v>
      </c>
      <c r="S45" s="140">
        <v>554</v>
      </c>
      <c r="T45" s="141">
        <v>4</v>
      </c>
      <c r="U45" s="140">
        <v>1317</v>
      </c>
      <c r="V45" s="141">
        <v>4</v>
      </c>
      <c r="W45" s="144">
        <v>0.42065299924069854</v>
      </c>
      <c r="X45" s="141">
        <v>4</v>
      </c>
      <c r="Y45" s="31">
        <f t="shared" si="21"/>
        <v>105.02258771929824</v>
      </c>
      <c r="Z45" s="31">
        <f t="shared" si="22"/>
        <v>49.374787755127102</v>
      </c>
      <c r="AA45" s="31">
        <f t="shared" si="23"/>
        <v>0.12177456835692277</v>
      </c>
      <c r="AB45" s="31">
        <f t="shared" si="24"/>
        <v>0.97663501327524493</v>
      </c>
      <c r="AC45" s="31">
        <f t="shared" si="25"/>
        <v>14.887990479494285</v>
      </c>
    </row>
    <row r="46" spans="1:29" x14ac:dyDescent="0.25">
      <c r="A46" s="31" t="s">
        <v>55</v>
      </c>
      <c r="B46" s="31">
        <v>141353</v>
      </c>
      <c r="C46" s="31" t="s">
        <v>208</v>
      </c>
      <c r="D46" s="31">
        <v>4.8245614035087724E-2</v>
      </c>
      <c r="E46" s="139" t="s">
        <v>54</v>
      </c>
      <c r="F46" s="140">
        <v>208.75</v>
      </c>
      <c r="G46" s="141">
        <v>4</v>
      </c>
      <c r="H46" s="142" t="s">
        <v>356</v>
      </c>
      <c r="I46" s="142" t="s">
        <v>54</v>
      </c>
      <c r="J46" s="141">
        <v>4</v>
      </c>
      <c r="K46" s="143">
        <v>84.027376864185712</v>
      </c>
      <c r="L46" s="141">
        <v>4</v>
      </c>
      <c r="M46" s="144">
        <v>0.40414945857191936</v>
      </c>
      <c r="N46" s="141">
        <v>4</v>
      </c>
      <c r="O46" s="145">
        <v>1.5242124839385949</v>
      </c>
      <c r="P46" s="141">
        <v>4</v>
      </c>
      <c r="Q46" s="145">
        <v>51.741821925920519</v>
      </c>
      <c r="R46" s="141">
        <v>4</v>
      </c>
      <c r="S46" s="140">
        <v>554</v>
      </c>
      <c r="T46" s="141">
        <v>4</v>
      </c>
      <c r="U46" s="140">
        <v>1317</v>
      </c>
      <c r="V46" s="141">
        <v>4</v>
      </c>
      <c r="W46" s="144">
        <v>0.42065299924069854</v>
      </c>
      <c r="X46" s="141">
        <v>4</v>
      </c>
      <c r="Y46" s="31">
        <f t="shared" si="21"/>
        <v>10.071271929824562</v>
      </c>
      <c r="Z46" s="31">
        <f t="shared" si="22"/>
        <v>4.0539523925703635</v>
      </c>
      <c r="AA46" s="31">
        <f t="shared" si="23"/>
        <v>1.9498438790750496E-2</v>
      </c>
      <c r="AB46" s="31">
        <f t="shared" si="24"/>
        <v>7.3536567207563797E-2</v>
      </c>
      <c r="AC46" s="31">
        <f t="shared" si="25"/>
        <v>2.4963159701102007</v>
      </c>
    </row>
    <row r="47" spans="1:29" x14ac:dyDescent="0.25">
      <c r="A47" s="31" t="s">
        <v>55</v>
      </c>
      <c r="B47" s="31">
        <v>141353</v>
      </c>
      <c r="C47" s="31" t="s">
        <v>35</v>
      </c>
      <c r="D47" s="31">
        <v>6.1403508771929821E-2</v>
      </c>
      <c r="E47" s="139" t="s">
        <v>36</v>
      </c>
      <c r="F47" s="140">
        <v>873.9</v>
      </c>
      <c r="G47" s="141">
        <v>4</v>
      </c>
      <c r="H47" s="142" t="s">
        <v>356</v>
      </c>
      <c r="I47" s="142" t="s">
        <v>36</v>
      </c>
      <c r="J47" s="141">
        <v>4</v>
      </c>
      <c r="K47" s="143">
        <v>252.02399364764466</v>
      </c>
      <c r="L47" s="141">
        <v>4</v>
      </c>
      <c r="M47" s="144">
        <v>0.28881475763025227</v>
      </c>
      <c r="N47" s="141">
        <v>4</v>
      </c>
      <c r="O47" s="145">
        <v>0.35402130289846312</v>
      </c>
      <c r="P47" s="141">
        <v>4</v>
      </c>
      <c r="Q47" s="145">
        <v>50.963231950007696</v>
      </c>
      <c r="R47" s="141">
        <v>4</v>
      </c>
      <c r="S47" s="140">
        <v>554</v>
      </c>
      <c r="T47" s="141">
        <v>4</v>
      </c>
      <c r="U47" s="140">
        <v>1317</v>
      </c>
      <c r="V47" s="141">
        <v>4</v>
      </c>
      <c r="W47" s="144">
        <v>0.42065299924069854</v>
      </c>
      <c r="X47" s="141">
        <v>4</v>
      </c>
      <c r="Y47" s="31">
        <f t="shared" si="21"/>
        <v>53.660526315789468</v>
      </c>
      <c r="Z47" s="31">
        <f t="shared" si="22"/>
        <v>15.475157504679935</v>
      </c>
      <c r="AA47" s="31">
        <f t="shared" si="23"/>
        <v>1.7734239503611981E-2</v>
      </c>
      <c r="AB47" s="31">
        <f t="shared" si="24"/>
        <v>2.1738150177975805E-2</v>
      </c>
      <c r="AC47" s="31">
        <f t="shared" si="25"/>
        <v>3.1293212600881919</v>
      </c>
    </row>
    <row r="48" spans="1:29" x14ac:dyDescent="0.25">
      <c r="E48" s="139"/>
      <c r="F48" s="140"/>
      <c r="G48" s="141"/>
      <c r="H48" s="142"/>
      <c r="I48" s="142"/>
      <c r="J48" s="141"/>
      <c r="K48" s="143"/>
      <c r="L48" s="141"/>
      <c r="M48" s="144"/>
      <c r="N48" s="141"/>
      <c r="O48" s="145"/>
      <c r="P48" s="141"/>
      <c r="Q48" s="145"/>
      <c r="R48" s="141"/>
      <c r="S48" s="140"/>
      <c r="T48" s="141"/>
      <c r="U48" s="140"/>
      <c r="V48" s="141"/>
      <c r="W48" s="144"/>
      <c r="X48" s="141"/>
      <c r="Y48" s="31">
        <f>SUM(Y40:Y47)</f>
        <v>404.98372975708497</v>
      </c>
      <c r="Z48" s="31">
        <f t="shared" ref="Z48:AC48" si="26">SUM(Z40:Z47)</f>
        <v>127.46061335249848</v>
      </c>
      <c r="AA48" s="31">
        <f t="shared" si="26"/>
        <v>0.33157915887290568</v>
      </c>
      <c r="AB48" s="31">
        <f t="shared" si="26"/>
        <v>7.4204813266301297</v>
      </c>
      <c r="AC48" s="31">
        <f t="shared" si="26"/>
        <v>50.494218669742359</v>
      </c>
    </row>
    <row r="49" spans="1:29" x14ac:dyDescent="0.25">
      <c r="A49" s="31" t="s">
        <v>55</v>
      </c>
      <c r="B49" s="31">
        <v>141364</v>
      </c>
      <c r="C49" s="31" t="s">
        <v>27</v>
      </c>
      <c r="D49" s="31">
        <v>0.2007614982081859</v>
      </c>
      <c r="E49" s="139" t="s">
        <v>28</v>
      </c>
      <c r="F49" s="140">
        <v>358.95</v>
      </c>
      <c r="G49" s="141">
        <v>4</v>
      </c>
      <c r="H49" s="142" t="s">
        <v>357</v>
      </c>
      <c r="I49" s="142" t="s">
        <v>28</v>
      </c>
      <c r="J49" s="141">
        <v>4</v>
      </c>
      <c r="K49" s="143">
        <v>104.9048851901395</v>
      </c>
      <c r="L49" s="141">
        <v>4</v>
      </c>
      <c r="M49" s="144">
        <v>0.29565093397523479</v>
      </c>
      <c r="N49" s="141">
        <v>4</v>
      </c>
      <c r="O49" s="145">
        <v>5.1623378582202113</v>
      </c>
      <c r="P49" s="141">
        <v>4</v>
      </c>
      <c r="Q49" s="145">
        <v>56.612511381472927</v>
      </c>
      <c r="R49" s="141">
        <v>4</v>
      </c>
      <c r="S49" s="140">
        <v>549</v>
      </c>
      <c r="T49" s="141">
        <v>4</v>
      </c>
      <c r="U49" s="140">
        <v>1320</v>
      </c>
      <c r="V49" s="141">
        <v>4</v>
      </c>
      <c r="W49" s="144">
        <v>0.41590909090909089</v>
      </c>
      <c r="X49" s="141">
        <v>4</v>
      </c>
      <c r="Y49" s="31">
        <f t="shared" ref="Y49:Y56" si="27">F49*D49</f>
        <v>72.063339781828319</v>
      </c>
      <c r="Z49" s="31">
        <f t="shared" ref="Z49:Z56" si="28">K49*D49</f>
        <v>21.060861920130137</v>
      </c>
      <c r="AA49" s="31">
        <f t="shared" ref="AA49:AA56" si="29">M49*D49</f>
        <v>5.9355324451517588E-2</v>
      </c>
      <c r="AB49" s="31">
        <f t="shared" ref="AB49:AB56" si="30">O49*D49</f>
        <v>1.0363986826731271</v>
      </c>
      <c r="AC49" s="31">
        <f t="shared" ref="AC49:AC56" si="31">Q49*D49</f>
        <v>11.365612602272481</v>
      </c>
    </row>
    <row r="50" spans="1:29" x14ac:dyDescent="0.25">
      <c r="A50" s="31" t="s">
        <v>55</v>
      </c>
      <c r="B50" s="31">
        <v>141364</v>
      </c>
      <c r="C50" s="31" t="s">
        <v>56</v>
      </c>
      <c r="D50" s="31">
        <v>0.38730721362422887</v>
      </c>
      <c r="E50" s="139" t="s">
        <v>57</v>
      </c>
      <c r="F50" s="140">
        <v>383.5</v>
      </c>
      <c r="G50" s="141">
        <v>4</v>
      </c>
      <c r="H50" s="142" t="s">
        <v>357</v>
      </c>
      <c r="I50" s="142" t="s">
        <v>57</v>
      </c>
      <c r="J50" s="141">
        <v>4</v>
      </c>
      <c r="K50" s="143">
        <v>108.90200628100906</v>
      </c>
      <c r="L50" s="141">
        <v>4</v>
      </c>
      <c r="M50" s="144">
        <v>0.29555193573827643</v>
      </c>
      <c r="N50" s="141">
        <v>4</v>
      </c>
      <c r="O50" s="145">
        <v>1.3003537581699347</v>
      </c>
      <c r="P50" s="141">
        <v>4</v>
      </c>
      <c r="Q50" s="145">
        <v>52.643325162759851</v>
      </c>
      <c r="R50" s="141">
        <v>4</v>
      </c>
      <c r="S50" s="140">
        <v>549</v>
      </c>
      <c r="T50" s="141">
        <v>4</v>
      </c>
      <c r="U50" s="140">
        <v>1320</v>
      </c>
      <c r="V50" s="141">
        <v>4</v>
      </c>
      <c r="W50" s="144">
        <v>0.41590909090909089</v>
      </c>
      <c r="X50" s="141">
        <v>4</v>
      </c>
      <c r="Y50" s="31">
        <f t="shared" si="27"/>
        <v>148.53231642489177</v>
      </c>
      <c r="Z50" s="31">
        <f t="shared" si="28"/>
        <v>42.178532610785894</v>
      </c>
      <c r="AA50" s="31">
        <f t="shared" si="29"/>
        <v>0.114469396712039</v>
      </c>
      <c r="AB50" s="31">
        <f t="shared" si="30"/>
        <v>0.5036363908025917</v>
      </c>
      <c r="AC50" s="31">
        <f t="shared" si="31"/>
        <v>20.389139584702772</v>
      </c>
    </row>
    <row r="51" spans="1:29" x14ac:dyDescent="0.25">
      <c r="A51" s="31" t="s">
        <v>55</v>
      </c>
      <c r="B51" s="31">
        <v>141364</v>
      </c>
      <c r="C51" s="31" t="s">
        <v>205</v>
      </c>
      <c r="D51" s="31">
        <v>2.3809523809523808E-2</v>
      </c>
      <c r="E51" s="139" t="s">
        <v>60</v>
      </c>
      <c r="F51" s="140">
        <v>320.10000000000002</v>
      </c>
      <c r="G51" s="141">
        <v>4</v>
      </c>
      <c r="H51" s="142" t="s">
        <v>357</v>
      </c>
      <c r="I51" s="142" t="s">
        <v>60</v>
      </c>
      <c r="J51" s="141">
        <v>4</v>
      </c>
      <c r="K51" s="143">
        <v>104.771457236998</v>
      </c>
      <c r="L51" s="141">
        <v>4</v>
      </c>
      <c r="M51" s="144">
        <v>0.33274529400939779</v>
      </c>
      <c r="N51" s="141">
        <v>4</v>
      </c>
      <c r="O51" s="145">
        <v>1.3244451871657754</v>
      </c>
      <c r="P51" s="141">
        <v>4</v>
      </c>
      <c r="Q51" s="145">
        <v>54.874370145138002</v>
      </c>
      <c r="R51" s="141">
        <v>4</v>
      </c>
      <c r="S51" s="140">
        <v>549</v>
      </c>
      <c r="T51" s="141">
        <v>4</v>
      </c>
      <c r="U51" s="140">
        <v>1320</v>
      </c>
      <c r="V51" s="141">
        <v>4</v>
      </c>
      <c r="W51" s="144">
        <v>0.41590909090909089</v>
      </c>
      <c r="X51" s="141">
        <v>4</v>
      </c>
      <c r="Y51" s="31">
        <f t="shared" si="27"/>
        <v>7.6214285714285719</v>
      </c>
      <c r="Z51" s="31">
        <f t="shared" si="28"/>
        <v>2.4945585056428095</v>
      </c>
      <c r="AA51" s="31">
        <f t="shared" si="29"/>
        <v>7.9225070002237555E-3</v>
      </c>
      <c r="AB51" s="31">
        <f t="shared" si="30"/>
        <v>3.1534409218232744E-2</v>
      </c>
      <c r="AC51" s="31">
        <f t="shared" si="31"/>
        <v>1.3065326225032856</v>
      </c>
    </row>
    <row r="52" spans="1:29" x14ac:dyDescent="0.25">
      <c r="A52" s="31" t="s">
        <v>55</v>
      </c>
      <c r="B52" s="31">
        <v>141364</v>
      </c>
      <c r="C52" s="31" t="s">
        <v>203</v>
      </c>
      <c r="D52" s="31">
        <v>8.1080120252391474E-2</v>
      </c>
      <c r="E52" s="139" t="s">
        <v>62</v>
      </c>
      <c r="F52" s="140">
        <v>194.3</v>
      </c>
      <c r="G52" s="141">
        <v>4</v>
      </c>
      <c r="H52" s="142" t="s">
        <v>357</v>
      </c>
      <c r="I52" s="142" t="s">
        <v>62</v>
      </c>
      <c r="J52" s="141">
        <v>4</v>
      </c>
      <c r="K52" s="143">
        <v>61.209004855010228</v>
      </c>
      <c r="L52" s="141">
        <v>4</v>
      </c>
      <c r="M52" s="144">
        <v>0.32449745006168174</v>
      </c>
      <c r="N52" s="141">
        <v>4</v>
      </c>
      <c r="O52" s="145">
        <v>0.7093521062271062</v>
      </c>
      <c r="P52" s="141">
        <v>4</v>
      </c>
      <c r="Q52" s="145">
        <v>50.809206357290314</v>
      </c>
      <c r="R52" s="141">
        <v>4</v>
      </c>
      <c r="S52" s="140">
        <v>549</v>
      </c>
      <c r="T52" s="141">
        <v>4</v>
      </c>
      <c r="U52" s="140">
        <v>1320</v>
      </c>
      <c r="V52" s="141">
        <v>4</v>
      </c>
      <c r="W52" s="144">
        <v>0.41590909090909089</v>
      </c>
      <c r="X52" s="141">
        <v>4</v>
      </c>
      <c r="Y52" s="31">
        <f t="shared" si="27"/>
        <v>15.753867365039664</v>
      </c>
      <c r="Z52" s="31">
        <f t="shared" si="28"/>
        <v>4.9628334741734426</v>
      </c>
      <c r="AA52" s="31">
        <f t="shared" si="29"/>
        <v>2.6310292272595553E-2</v>
      </c>
      <c r="AB52" s="31">
        <f t="shared" si="30"/>
        <v>5.7514354074180943E-2</v>
      </c>
      <c r="AC52" s="31">
        <f t="shared" si="31"/>
        <v>4.1196165613776721</v>
      </c>
    </row>
    <row r="53" spans="1:29" x14ac:dyDescent="0.25">
      <c r="A53" s="31" t="s">
        <v>55</v>
      </c>
      <c r="B53" s="31">
        <v>141364</v>
      </c>
      <c r="C53" s="31" t="s">
        <v>209</v>
      </c>
      <c r="D53" s="31">
        <v>7.1283330264430067E-2</v>
      </c>
      <c r="E53" s="139" t="s">
        <v>64</v>
      </c>
      <c r="F53" s="140">
        <v>347</v>
      </c>
      <c r="G53" s="141">
        <v>4</v>
      </c>
      <c r="H53" s="142" t="s">
        <v>357</v>
      </c>
      <c r="I53" s="142" t="s">
        <v>64</v>
      </c>
      <c r="J53" s="141">
        <v>4</v>
      </c>
      <c r="K53" s="143">
        <v>170.06106547171322</v>
      </c>
      <c r="L53" s="141">
        <v>4</v>
      </c>
      <c r="M53" s="144">
        <v>0.49068107496247249</v>
      </c>
      <c r="N53" s="141">
        <v>4</v>
      </c>
      <c r="O53" s="145">
        <v>1.0236146816193203</v>
      </c>
      <c r="P53" s="141">
        <v>4</v>
      </c>
      <c r="Q53" s="145">
        <v>60.973863361128849</v>
      </c>
      <c r="R53" s="141">
        <v>4</v>
      </c>
      <c r="S53" s="140">
        <v>549</v>
      </c>
      <c r="T53" s="141">
        <v>4</v>
      </c>
      <c r="U53" s="140">
        <v>1320</v>
      </c>
      <c r="V53" s="141">
        <v>4</v>
      </c>
      <c r="W53" s="144">
        <v>0.41590909090909089</v>
      </c>
      <c r="X53" s="141">
        <v>4</v>
      </c>
      <c r="Y53" s="31">
        <f t="shared" si="27"/>
        <v>24.735315601757232</v>
      </c>
      <c r="Z53" s="31">
        <f t="shared" si="28"/>
        <v>12.122519095140998</v>
      </c>
      <c r="AA53" s="31">
        <f t="shared" si="29"/>
        <v>3.4977381121055494E-2</v>
      </c>
      <c r="AB53" s="31">
        <f t="shared" si="30"/>
        <v>7.2966663413389449E-2</v>
      </c>
      <c r="AC53" s="31">
        <f t="shared" si="31"/>
        <v>4.3464200394695798</v>
      </c>
    </row>
    <row r="54" spans="1:29" x14ac:dyDescent="0.25">
      <c r="A54" s="31" t="s">
        <v>55</v>
      </c>
      <c r="B54" s="31">
        <v>141364</v>
      </c>
      <c r="C54" s="31" t="s">
        <v>31</v>
      </c>
      <c r="D54" s="31">
        <v>0.12028837258389703</v>
      </c>
      <c r="E54" s="139" t="s">
        <v>32</v>
      </c>
      <c r="F54" s="140">
        <v>509.77083333333331</v>
      </c>
      <c r="G54" s="141">
        <v>4</v>
      </c>
      <c r="H54" s="142" t="s">
        <v>357</v>
      </c>
      <c r="I54" s="142" t="s">
        <v>32</v>
      </c>
      <c r="J54" s="141">
        <v>4</v>
      </c>
      <c r="K54" s="143">
        <v>86.062816410935483</v>
      </c>
      <c r="L54" s="141">
        <v>4</v>
      </c>
      <c r="M54" s="144">
        <v>0.16930896125010783</v>
      </c>
      <c r="N54" s="141">
        <v>4</v>
      </c>
      <c r="O54" s="145">
        <v>10.921562500000002</v>
      </c>
      <c r="P54" s="141">
        <v>4</v>
      </c>
      <c r="Q54" s="145">
        <v>53.918533207080038</v>
      </c>
      <c r="R54" s="141">
        <v>4</v>
      </c>
      <c r="S54" s="140">
        <v>549</v>
      </c>
      <c r="T54" s="141">
        <v>4</v>
      </c>
      <c r="U54" s="140">
        <v>1320</v>
      </c>
      <c r="V54" s="141">
        <v>4</v>
      </c>
      <c r="W54" s="144">
        <v>0.41590909090909089</v>
      </c>
      <c r="X54" s="141">
        <v>4</v>
      </c>
      <c r="Y54" s="31">
        <f t="shared" si="27"/>
        <v>61.319503932403677</v>
      </c>
      <c r="Z54" s="31">
        <f t="shared" si="28"/>
        <v>10.352356126058135</v>
      </c>
      <c r="AA54" s="31">
        <f t="shared" si="29"/>
        <v>2.0365899412645556E-2</v>
      </c>
      <c r="AB54" s="31">
        <f t="shared" si="30"/>
        <v>1.3137369791983182</v>
      </c>
      <c r="AC54" s="31">
        <f t="shared" si="31"/>
        <v>6.4857726115904679</v>
      </c>
    </row>
    <row r="55" spans="1:29" x14ac:dyDescent="0.25">
      <c r="A55" s="31" t="s">
        <v>55</v>
      </c>
      <c r="B55" s="31">
        <v>141364</v>
      </c>
      <c r="C55" s="31" t="s">
        <v>39</v>
      </c>
      <c r="D55" s="31">
        <v>9.3644544431946017E-2</v>
      </c>
      <c r="E55" s="139" t="s">
        <v>40</v>
      </c>
      <c r="F55" s="140">
        <v>348.95</v>
      </c>
      <c r="G55" s="141">
        <v>4</v>
      </c>
      <c r="H55" s="142" t="s">
        <v>357</v>
      </c>
      <c r="I55" s="142" t="s">
        <v>40</v>
      </c>
      <c r="J55" s="141">
        <v>4</v>
      </c>
      <c r="K55" s="143">
        <v>186.71300505726356</v>
      </c>
      <c r="L55" s="141">
        <v>4</v>
      </c>
      <c r="M55" s="144">
        <v>0.53497446408433913</v>
      </c>
      <c r="N55" s="141">
        <v>4</v>
      </c>
      <c r="O55" s="145">
        <v>1.5802668688815051</v>
      </c>
      <c r="P55" s="141">
        <v>4</v>
      </c>
      <c r="Q55" s="145">
        <v>52.914426634151269</v>
      </c>
      <c r="R55" s="141">
        <v>4</v>
      </c>
      <c r="S55" s="140">
        <v>549</v>
      </c>
      <c r="T55" s="141">
        <v>4</v>
      </c>
      <c r="U55" s="140">
        <v>1320</v>
      </c>
      <c r="V55" s="141">
        <v>4</v>
      </c>
      <c r="W55" s="144">
        <v>0.41590909090909089</v>
      </c>
      <c r="X55" s="141">
        <v>4</v>
      </c>
      <c r="Y55" s="31">
        <f t="shared" si="27"/>
        <v>32.677263779527564</v>
      </c>
      <c r="Z55" s="31">
        <f t="shared" si="28"/>
        <v>17.484654298107078</v>
      </c>
      <c r="AA55" s="31">
        <f t="shared" si="29"/>
        <v>5.0097439971902406E-2</v>
      </c>
      <c r="AB55" s="31">
        <f t="shared" si="30"/>
        <v>0.14798337101730633</v>
      </c>
      <c r="AC55" s="31">
        <f t="shared" si="31"/>
        <v>4.955147376032726</v>
      </c>
    </row>
    <row r="56" spans="1:29" x14ac:dyDescent="0.25">
      <c r="A56" s="31" t="s">
        <v>55</v>
      </c>
      <c r="B56" s="31">
        <v>141364</v>
      </c>
      <c r="C56" s="31" t="s">
        <v>172</v>
      </c>
      <c r="D56" s="31">
        <v>2.1825396825396828E-2</v>
      </c>
      <c r="E56" s="139" t="s">
        <v>336</v>
      </c>
      <c r="F56" s="140">
        <v>403.65</v>
      </c>
      <c r="G56" s="141">
        <v>4</v>
      </c>
      <c r="H56" s="142" t="s">
        <v>357</v>
      </c>
      <c r="I56" s="142" t="s">
        <v>336</v>
      </c>
      <c r="J56" s="141">
        <v>4</v>
      </c>
      <c r="K56" s="143">
        <v>201.20693465049777</v>
      </c>
      <c r="L56" s="141">
        <v>4</v>
      </c>
      <c r="M56" s="144">
        <v>0.49601622787100336</v>
      </c>
      <c r="N56" s="141">
        <v>4</v>
      </c>
      <c r="O56" s="145">
        <v>4.6423708791208789</v>
      </c>
      <c r="P56" s="141">
        <v>4</v>
      </c>
      <c r="Q56" s="145">
        <v>61.808077847767578</v>
      </c>
      <c r="R56" s="141">
        <v>4</v>
      </c>
      <c r="S56" s="140">
        <v>549</v>
      </c>
      <c r="T56" s="141">
        <v>4</v>
      </c>
      <c r="U56" s="140">
        <v>1320</v>
      </c>
      <c r="V56" s="141">
        <v>4</v>
      </c>
      <c r="W56" s="144">
        <v>0.41590909090909089</v>
      </c>
      <c r="X56" s="141">
        <v>4</v>
      </c>
      <c r="Y56" s="31">
        <f t="shared" si="27"/>
        <v>8.8098214285714285</v>
      </c>
      <c r="Z56" s="31">
        <f t="shared" si="28"/>
        <v>4.3914211927688012</v>
      </c>
      <c r="AA56" s="31">
        <f t="shared" si="29"/>
        <v>1.0825751005121106E-2</v>
      </c>
      <c r="AB56" s="31">
        <f t="shared" si="30"/>
        <v>0.10132158664747951</v>
      </c>
      <c r="AC56" s="31">
        <f t="shared" si="31"/>
        <v>1.3489858260425465</v>
      </c>
    </row>
    <row r="57" spans="1:29" x14ac:dyDescent="0.25">
      <c r="E57" s="139"/>
      <c r="F57" s="140"/>
      <c r="G57" s="141"/>
      <c r="H57" s="142"/>
      <c r="I57" s="142"/>
      <c r="J57" s="141"/>
      <c r="K57" s="143"/>
      <c r="L57" s="141"/>
      <c r="M57" s="144"/>
      <c r="N57" s="141"/>
      <c r="O57" s="145"/>
      <c r="P57" s="141"/>
      <c r="Q57" s="145"/>
      <c r="R57" s="141"/>
      <c r="S57" s="140"/>
      <c r="T57" s="141"/>
      <c r="U57" s="140"/>
      <c r="V57" s="141"/>
      <c r="W57" s="144"/>
      <c r="X57" s="141"/>
      <c r="Y57" s="31">
        <f>SUM(Y49:Y56)</f>
        <v>371.51285688544817</v>
      </c>
      <c r="Z57" s="31">
        <f t="shared" ref="Z57:AC57" si="32">SUM(Z49:Z56)</f>
        <v>115.0477372228073</v>
      </c>
      <c r="AA57" s="31">
        <f t="shared" si="32"/>
        <v>0.32432399194710049</v>
      </c>
      <c r="AB57" s="31">
        <f t="shared" si="32"/>
        <v>3.2650924370446259</v>
      </c>
      <c r="AC57" s="31">
        <f t="shared" si="32"/>
        <v>54.317227223991523</v>
      </c>
    </row>
    <row r="58" spans="1:29" x14ac:dyDescent="0.25">
      <c r="A58" s="31" t="s">
        <v>55</v>
      </c>
      <c r="B58" s="31">
        <v>141372</v>
      </c>
      <c r="C58" s="31" t="s">
        <v>206</v>
      </c>
      <c r="D58" s="31">
        <v>1.7655249234196601E-2</v>
      </c>
      <c r="E58" s="139" t="s">
        <v>66</v>
      </c>
      <c r="F58" s="140">
        <v>155.15</v>
      </c>
      <c r="G58" s="141">
        <v>4</v>
      </c>
      <c r="H58" s="142" t="s">
        <v>358</v>
      </c>
      <c r="I58" s="142" t="s">
        <v>66</v>
      </c>
      <c r="J58" s="141">
        <v>4</v>
      </c>
      <c r="K58" s="143">
        <v>145.73024640901059</v>
      </c>
      <c r="L58" s="141">
        <v>4</v>
      </c>
      <c r="M58" s="144">
        <v>0.92514887676745849</v>
      </c>
      <c r="N58" s="141">
        <v>4</v>
      </c>
      <c r="O58" s="141"/>
      <c r="P58" s="141">
        <v>0</v>
      </c>
      <c r="Q58" s="145">
        <v>54.825360726703877</v>
      </c>
      <c r="R58" s="141">
        <v>4</v>
      </c>
      <c r="S58" s="140">
        <v>541</v>
      </c>
      <c r="T58" s="141">
        <v>4</v>
      </c>
      <c r="U58" s="140">
        <v>1334</v>
      </c>
      <c r="V58" s="141">
        <v>4</v>
      </c>
      <c r="W58" s="144">
        <v>0.40554722638680657</v>
      </c>
      <c r="X58" s="141">
        <v>4</v>
      </c>
      <c r="Y58" s="31">
        <f t="shared" ref="Y58:Y66" si="33">F58*D58</f>
        <v>2.7392119186856028</v>
      </c>
      <c r="Z58" s="31">
        <f t="shared" ref="Z58:Z66" si="34">K58*D58</f>
        <v>2.5729038213119662</v>
      </c>
      <c r="AA58" s="31">
        <f t="shared" ref="AA58:AA66" si="35">M58*D58</f>
        <v>1.6333733998066518E-2</v>
      </c>
      <c r="AB58" s="31">
        <f t="shared" ref="AB58:AB66" si="36">O58*D58</f>
        <v>0</v>
      </c>
      <c r="AC58" s="31">
        <f t="shared" ref="AC58:AC66" si="37">Q58*D58</f>
        <v>0.96795540798469104</v>
      </c>
    </row>
    <row r="59" spans="1:29" x14ac:dyDescent="0.25">
      <c r="A59" s="31" t="s">
        <v>55</v>
      </c>
      <c r="B59" s="31">
        <v>141372</v>
      </c>
      <c r="C59" s="31" t="s">
        <v>27</v>
      </c>
      <c r="D59" s="31">
        <v>0.19751527119948173</v>
      </c>
      <c r="E59" s="139" t="s">
        <v>28</v>
      </c>
      <c r="F59" s="140">
        <v>424.20000000000005</v>
      </c>
      <c r="G59" s="141">
        <v>4</v>
      </c>
      <c r="H59" s="142" t="s">
        <v>358</v>
      </c>
      <c r="I59" s="142" t="s">
        <v>28</v>
      </c>
      <c r="J59" s="141">
        <v>4</v>
      </c>
      <c r="K59" s="143">
        <v>99.560069673444247</v>
      </c>
      <c r="L59" s="141">
        <v>4</v>
      </c>
      <c r="M59" s="144">
        <v>0.24409038886398735</v>
      </c>
      <c r="N59" s="141">
        <v>4</v>
      </c>
      <c r="O59" s="145">
        <v>4.0513644841269842</v>
      </c>
      <c r="P59" s="141">
        <v>4</v>
      </c>
      <c r="Q59" s="145">
        <v>47.697576438393426</v>
      </c>
      <c r="R59" s="141">
        <v>4</v>
      </c>
      <c r="S59" s="140">
        <v>541</v>
      </c>
      <c r="T59" s="141">
        <v>4</v>
      </c>
      <c r="U59" s="140">
        <v>1334</v>
      </c>
      <c r="V59" s="141">
        <v>4</v>
      </c>
      <c r="W59" s="144">
        <v>0.40554722638680657</v>
      </c>
      <c r="X59" s="141">
        <v>4</v>
      </c>
      <c r="Y59" s="31">
        <f t="shared" si="33"/>
        <v>83.785978042820162</v>
      </c>
      <c r="Z59" s="31">
        <f t="shared" si="34"/>
        <v>19.664634162189635</v>
      </c>
      <c r="AA59" s="31">
        <f t="shared" si="35"/>
        <v>4.8211579353657413E-2</v>
      </c>
      <c r="AB59" s="31">
        <f t="shared" si="36"/>
        <v>0.80020635481028968</v>
      </c>
      <c r="AC59" s="31">
        <f t="shared" si="37"/>
        <v>9.420999745787288</v>
      </c>
    </row>
    <row r="60" spans="1:29" x14ac:dyDescent="0.25">
      <c r="A60" s="31" t="s">
        <v>55</v>
      </c>
      <c r="B60" s="31">
        <v>141372</v>
      </c>
      <c r="C60" s="31" t="s">
        <v>205</v>
      </c>
      <c r="D60" s="31">
        <v>4.1826789195210247E-2</v>
      </c>
      <c r="E60" s="139" t="s">
        <v>60</v>
      </c>
      <c r="F60" s="140">
        <v>307.25</v>
      </c>
      <c r="G60" s="141">
        <v>4</v>
      </c>
      <c r="H60" s="142" t="s">
        <v>358</v>
      </c>
      <c r="I60" s="142" t="s">
        <v>60</v>
      </c>
      <c r="J60" s="141">
        <v>4</v>
      </c>
      <c r="K60" s="143">
        <v>81.095292423068344</v>
      </c>
      <c r="L60" s="141">
        <v>4</v>
      </c>
      <c r="M60" s="144">
        <v>0.26680076153757226</v>
      </c>
      <c r="N60" s="141">
        <v>4</v>
      </c>
      <c r="O60" s="145">
        <v>1.6271174090406406</v>
      </c>
      <c r="P60" s="141">
        <v>4</v>
      </c>
      <c r="Q60" s="145">
        <v>51.375286794609551</v>
      </c>
      <c r="R60" s="141">
        <v>4</v>
      </c>
      <c r="S60" s="140">
        <v>541</v>
      </c>
      <c r="T60" s="141">
        <v>4</v>
      </c>
      <c r="U60" s="140">
        <v>1334</v>
      </c>
      <c r="V60" s="141">
        <v>4</v>
      </c>
      <c r="W60" s="144">
        <v>0.40554722638680657</v>
      </c>
      <c r="X60" s="141">
        <v>4</v>
      </c>
      <c r="Y60" s="31">
        <f t="shared" si="33"/>
        <v>12.851280980228349</v>
      </c>
      <c r="Z60" s="31">
        <f t="shared" si="34"/>
        <v>3.3919557009036105</v>
      </c>
      <c r="AA60" s="31">
        <f t="shared" si="35"/>
        <v>1.1159419209953593E-2</v>
      </c>
      <c r="AB60" s="31">
        <f t="shared" si="36"/>
        <v>6.8057096863799557E-2</v>
      </c>
      <c r="AC60" s="31">
        <f t="shared" si="37"/>
        <v>2.1488632906016023</v>
      </c>
    </row>
    <row r="61" spans="1:29" x14ac:dyDescent="0.25">
      <c r="A61" s="31" t="s">
        <v>55</v>
      </c>
      <c r="B61" s="31">
        <v>141372</v>
      </c>
      <c r="C61" s="31" t="s">
        <v>203</v>
      </c>
      <c r="D61" s="31">
        <v>9.2400092400092403E-3</v>
      </c>
      <c r="E61" s="139" t="s">
        <v>62</v>
      </c>
      <c r="F61" s="140">
        <v>182.39999999999998</v>
      </c>
      <c r="G61" s="141">
        <v>4</v>
      </c>
      <c r="H61" s="142" t="s">
        <v>358</v>
      </c>
      <c r="I61" s="142" t="s">
        <v>62</v>
      </c>
      <c r="J61" s="141">
        <v>4</v>
      </c>
      <c r="K61" s="143">
        <v>63.286210037785878</v>
      </c>
      <c r="L61" s="141">
        <v>4</v>
      </c>
      <c r="M61" s="144">
        <v>0.35157325921777405</v>
      </c>
      <c r="N61" s="141">
        <v>4</v>
      </c>
      <c r="O61" s="145">
        <v>0.44666130604288501</v>
      </c>
      <c r="P61" s="141">
        <v>4</v>
      </c>
      <c r="Q61" s="145">
        <v>40.739007649129746</v>
      </c>
      <c r="R61" s="141">
        <v>4</v>
      </c>
      <c r="S61" s="140">
        <v>541</v>
      </c>
      <c r="T61" s="141">
        <v>4</v>
      </c>
      <c r="U61" s="140">
        <v>1334</v>
      </c>
      <c r="V61" s="141">
        <v>4</v>
      </c>
      <c r="W61" s="144">
        <v>0.40554722638680657</v>
      </c>
      <c r="X61" s="141">
        <v>4</v>
      </c>
      <c r="Y61" s="31">
        <f t="shared" si="33"/>
        <v>1.6853776853776852</v>
      </c>
      <c r="Z61" s="31">
        <f t="shared" si="34"/>
        <v>0.58476516551430702</v>
      </c>
      <c r="AA61" s="31">
        <f t="shared" si="35"/>
        <v>3.2485401637123959E-3</v>
      </c>
      <c r="AB61" s="31">
        <f t="shared" si="36"/>
        <v>4.1271545949908527E-3</v>
      </c>
      <c r="AC61" s="31">
        <f t="shared" si="37"/>
        <v>0.37642880710676596</v>
      </c>
    </row>
    <row r="62" spans="1:29" x14ac:dyDescent="0.25">
      <c r="A62" s="31" t="s">
        <v>55</v>
      </c>
      <c r="B62" s="31">
        <v>141372</v>
      </c>
      <c r="C62" s="31" t="s">
        <v>63</v>
      </c>
      <c r="D62" s="31">
        <v>6.9300069300069307E-3</v>
      </c>
      <c r="E62" s="139" t="s">
        <v>64</v>
      </c>
      <c r="F62" s="140">
        <v>367.8</v>
      </c>
      <c r="G62" s="141">
        <v>4</v>
      </c>
      <c r="H62" s="142" t="s">
        <v>358</v>
      </c>
      <c r="I62" s="142" t="s">
        <v>64</v>
      </c>
      <c r="J62" s="141">
        <v>4</v>
      </c>
      <c r="K62" s="143">
        <v>155.67764819545926</v>
      </c>
      <c r="L62" s="141">
        <v>4</v>
      </c>
      <c r="M62" s="144">
        <v>0.42511068733455554</v>
      </c>
      <c r="N62" s="141">
        <v>4</v>
      </c>
      <c r="O62" s="145">
        <v>1.054146456905878</v>
      </c>
      <c r="P62" s="141">
        <v>4</v>
      </c>
      <c r="Q62" s="145">
        <v>57.190752471121762</v>
      </c>
      <c r="R62" s="141">
        <v>4</v>
      </c>
      <c r="S62" s="140">
        <v>541</v>
      </c>
      <c r="T62" s="141">
        <v>4</v>
      </c>
      <c r="U62" s="140">
        <v>1334</v>
      </c>
      <c r="V62" s="141">
        <v>4</v>
      </c>
      <c r="W62" s="144">
        <v>0.40554722638680657</v>
      </c>
      <c r="X62" s="141">
        <v>4</v>
      </c>
      <c r="Y62" s="31">
        <f t="shared" si="33"/>
        <v>2.5488565488565493</v>
      </c>
      <c r="Z62" s="31">
        <f t="shared" si="34"/>
        <v>1.0788471808417135</v>
      </c>
      <c r="AA62" s="31">
        <f t="shared" si="35"/>
        <v>2.9460200092484793E-3</v>
      </c>
      <c r="AB62" s="31">
        <f t="shared" si="36"/>
        <v>7.3052422515999874E-3</v>
      </c>
      <c r="AC62" s="31">
        <f t="shared" si="37"/>
        <v>0.3963323109571848</v>
      </c>
    </row>
    <row r="63" spans="1:29" x14ac:dyDescent="0.25">
      <c r="A63" s="31" t="s">
        <v>55</v>
      </c>
      <c r="B63" s="31">
        <v>141372</v>
      </c>
      <c r="C63" s="31" t="s">
        <v>31</v>
      </c>
      <c r="D63" s="31">
        <v>0.23972671341092391</v>
      </c>
      <c r="E63" s="139" t="s">
        <v>32</v>
      </c>
      <c r="F63" s="140">
        <v>629.1</v>
      </c>
      <c r="G63" s="141">
        <v>4</v>
      </c>
      <c r="H63" s="142" t="s">
        <v>358</v>
      </c>
      <c r="I63" s="142" t="s">
        <v>32</v>
      </c>
      <c r="J63" s="141">
        <v>4</v>
      </c>
      <c r="K63" s="143">
        <v>93.607039565540006</v>
      </c>
      <c r="L63" s="141">
        <v>4</v>
      </c>
      <c r="M63" s="144">
        <v>0.1520583864755912</v>
      </c>
      <c r="N63" s="141">
        <v>4</v>
      </c>
      <c r="O63" s="145">
        <v>8.0557941017316015</v>
      </c>
      <c r="P63" s="141">
        <v>4</v>
      </c>
      <c r="Q63" s="145">
        <v>49.611762860801257</v>
      </c>
      <c r="R63" s="141">
        <v>4</v>
      </c>
      <c r="S63" s="140">
        <v>541</v>
      </c>
      <c r="T63" s="141">
        <v>4</v>
      </c>
      <c r="U63" s="140">
        <v>1334</v>
      </c>
      <c r="V63" s="141">
        <v>4</v>
      </c>
      <c r="W63" s="144">
        <v>0.40554722638680657</v>
      </c>
      <c r="X63" s="141">
        <v>4</v>
      </c>
      <c r="Y63" s="31">
        <f t="shared" si="33"/>
        <v>150.81207540681223</v>
      </c>
      <c r="Z63" s="31">
        <f t="shared" si="34"/>
        <v>22.440107947173225</v>
      </c>
      <c r="AA63" s="31">
        <f t="shared" si="35"/>
        <v>3.6452457236361556E-2</v>
      </c>
      <c r="AB63" s="31">
        <f t="shared" si="36"/>
        <v>1.9311890439232229</v>
      </c>
      <c r="AC63" s="31">
        <f t="shared" si="37"/>
        <v>11.893264857142022</v>
      </c>
    </row>
    <row r="64" spans="1:29" x14ac:dyDescent="0.25">
      <c r="A64" s="31" t="s">
        <v>55</v>
      </c>
      <c r="B64" s="31">
        <v>141372</v>
      </c>
      <c r="C64" s="31" t="s">
        <v>39</v>
      </c>
      <c r="D64" s="31">
        <v>0.36193926720242509</v>
      </c>
      <c r="E64" s="139" t="s">
        <v>40</v>
      </c>
      <c r="F64" s="140">
        <v>429.30000000000007</v>
      </c>
      <c r="G64" s="141">
        <v>4</v>
      </c>
      <c r="H64" s="142" t="s">
        <v>358</v>
      </c>
      <c r="I64" s="142" t="s">
        <v>40</v>
      </c>
      <c r="J64" s="141">
        <v>4</v>
      </c>
      <c r="K64" s="143">
        <v>211.50281785160945</v>
      </c>
      <c r="L64" s="141">
        <v>4</v>
      </c>
      <c r="M64" s="144">
        <v>0.49302159393231221</v>
      </c>
      <c r="N64" s="141">
        <v>4</v>
      </c>
      <c r="O64" s="145">
        <v>1.4857616606694728</v>
      </c>
      <c r="P64" s="141">
        <v>4</v>
      </c>
      <c r="Q64" s="145">
        <v>37.169398352719341</v>
      </c>
      <c r="R64" s="141">
        <v>4</v>
      </c>
      <c r="S64" s="140">
        <v>541</v>
      </c>
      <c r="T64" s="141">
        <v>4</v>
      </c>
      <c r="U64" s="140">
        <v>1334</v>
      </c>
      <c r="V64" s="141">
        <v>4</v>
      </c>
      <c r="W64" s="144">
        <v>0.40554722638680657</v>
      </c>
      <c r="X64" s="141">
        <v>4</v>
      </c>
      <c r="Y64" s="31">
        <f t="shared" si="33"/>
        <v>155.38052741000112</v>
      </c>
      <c r="Z64" s="31">
        <f t="shared" si="34"/>
        <v>76.551174904459515</v>
      </c>
      <c r="AA64" s="31">
        <f t="shared" si="35"/>
        <v>0.17844387442283266</v>
      </c>
      <c r="AB64" s="31">
        <f t="shared" si="36"/>
        <v>0.53775548670016715</v>
      </c>
      <c r="AC64" s="31">
        <f t="shared" si="37"/>
        <v>13.453064802138265</v>
      </c>
    </row>
    <row r="65" spans="1:29" x14ac:dyDescent="0.25">
      <c r="A65" s="31" t="s">
        <v>55</v>
      </c>
      <c r="B65" s="31">
        <v>141372</v>
      </c>
      <c r="C65" s="31" t="s">
        <v>67</v>
      </c>
      <c r="D65" s="31">
        <v>3.2935769777875039E-2</v>
      </c>
      <c r="E65" s="139" t="s">
        <v>68</v>
      </c>
      <c r="F65" s="140">
        <v>219.4</v>
      </c>
      <c r="G65" s="141">
        <v>4</v>
      </c>
      <c r="H65" s="142" t="s">
        <v>358</v>
      </c>
      <c r="I65" s="142" t="s">
        <v>68</v>
      </c>
      <c r="J65" s="141">
        <v>4</v>
      </c>
      <c r="K65" s="143">
        <v>88.286553954418778</v>
      </c>
      <c r="L65" s="141">
        <v>4</v>
      </c>
      <c r="M65" s="144">
        <v>0.40291154507705529</v>
      </c>
      <c r="N65" s="141">
        <v>4</v>
      </c>
      <c r="O65" s="145">
        <v>7.7851235058800849</v>
      </c>
      <c r="P65" s="141">
        <v>4</v>
      </c>
      <c r="Q65" s="145">
        <v>51.84321052845111</v>
      </c>
      <c r="R65" s="141">
        <v>4</v>
      </c>
      <c r="S65" s="140">
        <v>541</v>
      </c>
      <c r="T65" s="141">
        <v>4</v>
      </c>
      <c r="U65" s="140">
        <v>1334</v>
      </c>
      <c r="V65" s="141">
        <v>4</v>
      </c>
      <c r="W65" s="144">
        <v>0.40554722638680657</v>
      </c>
      <c r="X65" s="141">
        <v>4</v>
      </c>
      <c r="Y65" s="31">
        <f t="shared" si="33"/>
        <v>7.2261078892657835</v>
      </c>
      <c r="Z65" s="31">
        <f t="shared" si="34"/>
        <v>2.9077856155246802</v>
      </c>
      <c r="AA65" s="31">
        <f t="shared" si="35"/>
        <v>1.3270201889505813E-2</v>
      </c>
      <c r="AB65" s="31">
        <f t="shared" si="36"/>
        <v>0.25640903548198984</v>
      </c>
      <c r="AC65" s="31">
        <f t="shared" si="37"/>
        <v>1.707496046510973</v>
      </c>
    </row>
    <row r="66" spans="1:29" x14ac:dyDescent="0.25">
      <c r="A66" s="31" t="s">
        <v>55</v>
      </c>
      <c r="B66" s="31">
        <v>141372</v>
      </c>
      <c r="C66" s="31" t="s">
        <v>35</v>
      </c>
      <c r="D66" s="31">
        <v>9.2230923809871176E-2</v>
      </c>
      <c r="E66" s="139" t="s">
        <v>36</v>
      </c>
      <c r="F66" s="140">
        <v>670.35</v>
      </c>
      <c r="G66" s="141">
        <v>4</v>
      </c>
      <c r="H66" s="142" t="s">
        <v>358</v>
      </c>
      <c r="I66" s="142" t="s">
        <v>36</v>
      </c>
      <c r="J66" s="141">
        <v>4</v>
      </c>
      <c r="K66" s="143">
        <v>187.26527242375886</v>
      </c>
      <c r="L66" s="141">
        <v>4</v>
      </c>
      <c r="M66" s="144">
        <v>0.27755517161205201</v>
      </c>
      <c r="N66" s="141">
        <v>4</v>
      </c>
      <c r="O66" s="145">
        <v>0.24367033230179783</v>
      </c>
      <c r="P66" s="141">
        <v>4</v>
      </c>
      <c r="Q66" s="145">
        <v>49.467723754709958</v>
      </c>
      <c r="R66" s="141">
        <v>4</v>
      </c>
      <c r="S66" s="140">
        <v>541</v>
      </c>
      <c r="T66" s="141">
        <v>4</v>
      </c>
      <c r="U66" s="140">
        <v>1334</v>
      </c>
      <c r="V66" s="141">
        <v>4</v>
      </c>
      <c r="W66" s="144">
        <v>0.40554722638680657</v>
      </c>
      <c r="X66" s="141">
        <v>4</v>
      </c>
      <c r="Y66" s="31">
        <f t="shared" si="33"/>
        <v>61.826999775947144</v>
      </c>
      <c r="Z66" s="31">
        <f t="shared" si="34"/>
        <v>17.271649073150474</v>
      </c>
      <c r="AA66" s="31">
        <f t="shared" si="35"/>
        <v>2.5599169885986889E-2</v>
      </c>
      <c r="AB66" s="31">
        <f t="shared" si="36"/>
        <v>2.2473939853253105E-2</v>
      </c>
      <c r="AC66" s="31">
        <f t="shared" si="37"/>
        <v>4.5624538606684091</v>
      </c>
    </row>
    <row r="67" spans="1:29" x14ac:dyDescent="0.25">
      <c r="E67" s="139"/>
      <c r="F67" s="140"/>
      <c r="G67" s="141"/>
      <c r="H67" s="142"/>
      <c r="I67" s="142"/>
      <c r="J67" s="141"/>
      <c r="K67" s="143"/>
      <c r="L67" s="141"/>
      <c r="M67" s="144"/>
      <c r="N67" s="141"/>
      <c r="O67" s="145"/>
      <c r="P67" s="141"/>
      <c r="Q67" s="145"/>
      <c r="R67" s="141"/>
      <c r="S67" s="140"/>
      <c r="T67" s="141"/>
      <c r="U67" s="140"/>
      <c r="V67" s="141"/>
      <c r="W67" s="144"/>
      <c r="X67" s="141"/>
      <c r="Y67" s="31">
        <f>SUM(Y58:Y66)</f>
        <v>478.8564156579946</v>
      </c>
      <c r="Z67" s="31">
        <f t="shared" ref="Z67:AC67" si="38">SUM(Z58:Z66)</f>
        <v>146.46382357106913</v>
      </c>
      <c r="AA67" s="31">
        <f t="shared" si="38"/>
        <v>0.33566499616932538</v>
      </c>
      <c r="AB67" s="31">
        <f t="shared" si="38"/>
        <v>3.6275233544793131</v>
      </c>
      <c r="AC67" s="31">
        <f t="shared" si="38"/>
        <v>44.926859128897206</v>
      </c>
    </row>
    <row r="68" spans="1:29" x14ac:dyDescent="0.25">
      <c r="A68" s="31" t="s">
        <v>197</v>
      </c>
      <c r="B68" s="31">
        <v>272850</v>
      </c>
      <c r="C68" s="31" t="s">
        <v>70</v>
      </c>
      <c r="D68" s="31">
        <v>4.2709043399227452E-2</v>
      </c>
      <c r="Y68" s="31">
        <f t="shared" ref="Y68:Y77" si="39">F68*D68</f>
        <v>0</v>
      </c>
      <c r="Z68" s="31">
        <f t="shared" ref="Z68:Z77" si="40">K68*D68</f>
        <v>0</v>
      </c>
      <c r="AA68" s="31">
        <f t="shared" ref="AA68:AA77" si="41">M68*D68</f>
        <v>0</v>
      </c>
      <c r="AB68" s="31">
        <f t="shared" ref="AB68:AB77" si="42">O68*D68</f>
        <v>0</v>
      </c>
      <c r="AC68" s="31">
        <f t="shared" ref="AC68:AC77" si="43">Q68*D68</f>
        <v>0</v>
      </c>
    </row>
    <row r="69" spans="1:29" x14ac:dyDescent="0.25">
      <c r="A69" s="31" t="s">
        <v>197</v>
      </c>
      <c r="B69" s="31">
        <v>272850</v>
      </c>
      <c r="C69" s="31" t="s">
        <v>72</v>
      </c>
      <c r="D69" s="31">
        <v>8.5571461031583737E-2</v>
      </c>
      <c r="E69" s="139" t="s">
        <v>73</v>
      </c>
      <c r="F69" s="140">
        <v>950.65000000000009</v>
      </c>
      <c r="G69" s="141">
        <v>4</v>
      </c>
      <c r="H69" s="142" t="s">
        <v>359</v>
      </c>
      <c r="I69" s="142" t="s">
        <v>73</v>
      </c>
      <c r="J69" s="141">
        <v>4</v>
      </c>
      <c r="K69" s="143">
        <v>279.20567819227506</v>
      </c>
      <c r="L69" s="141">
        <v>4</v>
      </c>
      <c r="M69" s="144">
        <v>0.2935896522596908</v>
      </c>
      <c r="N69" s="141">
        <v>4</v>
      </c>
      <c r="O69" s="141"/>
      <c r="P69" s="141">
        <v>0</v>
      </c>
      <c r="Q69" s="145">
        <v>46.765878349632764</v>
      </c>
      <c r="R69" s="141">
        <v>4</v>
      </c>
      <c r="S69" s="140">
        <v>1582</v>
      </c>
      <c r="T69" s="141">
        <v>4</v>
      </c>
      <c r="U69" s="140">
        <v>978</v>
      </c>
      <c r="V69" s="141">
        <v>4</v>
      </c>
      <c r="W69" s="144">
        <v>1.6175869120654396</v>
      </c>
      <c r="X69" s="141">
        <v>4</v>
      </c>
      <c r="Y69" s="31">
        <f t="shared" si="39"/>
        <v>81.34850942967509</v>
      </c>
      <c r="Z69" s="31">
        <f t="shared" si="40"/>
        <v>23.892037811227173</v>
      </c>
      <c r="AA69" s="31">
        <f t="shared" si="41"/>
        <v>2.5122895487616353E-2</v>
      </c>
      <c r="AB69" s="31">
        <f t="shared" si="42"/>
        <v>0</v>
      </c>
      <c r="AC69" s="31">
        <f t="shared" si="43"/>
        <v>4.0018245368033858</v>
      </c>
    </row>
    <row r="70" spans="1:29" x14ac:dyDescent="0.25">
      <c r="A70" s="31" t="s">
        <v>197</v>
      </c>
      <c r="B70" s="31">
        <v>272850</v>
      </c>
      <c r="C70" s="31" t="s">
        <v>74</v>
      </c>
      <c r="D70" s="31">
        <v>0.15236593955919109</v>
      </c>
      <c r="E70" s="139" t="s">
        <v>75</v>
      </c>
      <c r="F70" s="140">
        <v>190.55</v>
      </c>
      <c r="G70" s="141">
        <v>4</v>
      </c>
      <c r="H70" s="142" t="s">
        <v>359</v>
      </c>
      <c r="I70" s="142" t="s">
        <v>75</v>
      </c>
      <c r="J70" s="141">
        <v>4</v>
      </c>
      <c r="K70" s="143">
        <v>95.972221500577845</v>
      </c>
      <c r="L70" s="141">
        <v>4</v>
      </c>
      <c r="M70" s="144">
        <v>0.50588396498073784</v>
      </c>
      <c r="N70" s="141">
        <v>4</v>
      </c>
      <c r="O70" s="145">
        <v>0.31215656328320801</v>
      </c>
      <c r="P70" s="141">
        <v>4</v>
      </c>
      <c r="Q70" s="145">
        <v>54.415378390532155</v>
      </c>
      <c r="R70" s="141">
        <v>4</v>
      </c>
      <c r="S70" s="140">
        <v>1582</v>
      </c>
      <c r="T70" s="141">
        <v>4</v>
      </c>
      <c r="U70" s="140">
        <v>978</v>
      </c>
      <c r="V70" s="141">
        <v>4</v>
      </c>
      <c r="W70" s="144">
        <v>1.6175869120654396</v>
      </c>
      <c r="X70" s="141">
        <v>4</v>
      </c>
      <c r="Y70" s="31">
        <f t="shared" si="39"/>
        <v>29.033329783003865</v>
      </c>
      <c r="Z70" s="31">
        <f t="shared" si="40"/>
        <v>14.622897700518344</v>
      </c>
      <c r="AA70" s="31">
        <f t="shared" si="41"/>
        <v>7.7079485632219044E-2</v>
      </c>
      <c r="AB70" s="31">
        <f t="shared" si="42"/>
        <v>4.7562028054214077E-2</v>
      </c>
      <c r="AC70" s="31">
        <f t="shared" si="43"/>
        <v>8.2910502549423359</v>
      </c>
    </row>
    <row r="71" spans="1:29" x14ac:dyDescent="0.25">
      <c r="A71" s="31" t="s">
        <v>197</v>
      </c>
      <c r="B71" s="31">
        <v>272850</v>
      </c>
      <c r="C71" s="31" t="s">
        <v>76</v>
      </c>
      <c r="D71" s="31">
        <v>0.19673085662349465</v>
      </c>
      <c r="E71" s="139" t="s">
        <v>77</v>
      </c>
      <c r="F71" s="140">
        <v>115.35</v>
      </c>
      <c r="G71" s="141">
        <v>4</v>
      </c>
      <c r="H71" s="142" t="s">
        <v>359</v>
      </c>
      <c r="I71" s="142" t="s">
        <v>77</v>
      </c>
      <c r="J71" s="141">
        <v>4</v>
      </c>
      <c r="K71" s="143">
        <v>74.785698552356251</v>
      </c>
      <c r="L71" s="141">
        <v>4</v>
      </c>
      <c r="M71" s="144">
        <v>0.6572666961492013</v>
      </c>
      <c r="N71" s="141">
        <v>4</v>
      </c>
      <c r="O71" s="145">
        <v>1.1632924065188323E-2</v>
      </c>
      <c r="P71" s="141">
        <v>4</v>
      </c>
      <c r="Q71" s="145">
        <v>57.192732303621227</v>
      </c>
      <c r="R71" s="141">
        <v>4</v>
      </c>
      <c r="S71" s="140">
        <v>1582</v>
      </c>
      <c r="T71" s="141">
        <v>4</v>
      </c>
      <c r="U71" s="140">
        <v>978</v>
      </c>
      <c r="V71" s="141">
        <v>4</v>
      </c>
      <c r="W71" s="144">
        <v>1.6175869120654396</v>
      </c>
      <c r="X71" s="141">
        <v>4</v>
      </c>
      <c r="Y71" s="31">
        <f t="shared" si="39"/>
        <v>22.692904311520106</v>
      </c>
      <c r="Z71" s="31">
        <f t="shared" si="40"/>
        <v>14.71265453939149</v>
      </c>
      <c r="AA71" s="31">
        <f t="shared" si="41"/>
        <v>0.12930464016352655</v>
      </c>
      <c r="AB71" s="31">
        <f t="shared" si="42"/>
        <v>2.2885551163805643E-3</v>
      </c>
      <c r="AC71" s="31">
        <f t="shared" si="43"/>
        <v>11.251575218729618</v>
      </c>
    </row>
    <row r="72" spans="1:29" x14ac:dyDescent="0.25">
      <c r="A72" s="31" t="s">
        <v>197</v>
      </c>
      <c r="B72" s="31">
        <v>272850</v>
      </c>
      <c r="C72" s="31" t="s">
        <v>78</v>
      </c>
      <c r="D72" s="31">
        <v>0.35533685526016817</v>
      </c>
      <c r="E72" s="139" t="s">
        <v>79</v>
      </c>
      <c r="F72" s="140">
        <v>190.10000000000002</v>
      </c>
      <c r="G72" s="141">
        <v>4</v>
      </c>
      <c r="H72" s="142" t="s">
        <v>359</v>
      </c>
      <c r="I72" s="142" t="s">
        <v>79</v>
      </c>
      <c r="J72" s="141">
        <v>4</v>
      </c>
      <c r="K72" s="143">
        <v>79.468377838959839</v>
      </c>
      <c r="L72" s="141">
        <v>4</v>
      </c>
      <c r="M72" s="144">
        <v>0.43090788462097263</v>
      </c>
      <c r="N72" s="141">
        <v>4</v>
      </c>
      <c r="O72" s="145">
        <v>4.0959744623655918E-2</v>
      </c>
      <c r="P72" s="141">
        <v>4</v>
      </c>
      <c r="Q72" s="145">
        <v>57.470327547495877</v>
      </c>
      <c r="R72" s="141">
        <v>4</v>
      </c>
      <c r="S72" s="140">
        <v>1582</v>
      </c>
      <c r="T72" s="141">
        <v>4</v>
      </c>
      <c r="U72" s="140">
        <v>978</v>
      </c>
      <c r="V72" s="141">
        <v>4</v>
      </c>
      <c r="W72" s="144">
        <v>1.6175869120654396</v>
      </c>
      <c r="X72" s="141">
        <v>4</v>
      </c>
      <c r="Y72" s="31">
        <f t="shared" si="39"/>
        <v>67.549536184957972</v>
      </c>
      <c r="Z72" s="31">
        <f t="shared" si="40"/>
        <v>28.238043473922829</v>
      </c>
      <c r="AA72" s="31">
        <f t="shared" si="41"/>
        <v>0.15311745262802778</v>
      </c>
      <c r="AB72" s="31">
        <f t="shared" si="42"/>
        <v>1.4554506846829475E-2</v>
      </c>
      <c r="AC72" s="31">
        <f t="shared" si="43"/>
        <v>20.421325461498999</v>
      </c>
    </row>
    <row r="73" spans="1:29" x14ac:dyDescent="0.25">
      <c r="A73" s="31" t="s">
        <v>197</v>
      </c>
      <c r="B73" s="31">
        <v>272850</v>
      </c>
      <c r="C73" s="31" t="s">
        <v>226</v>
      </c>
      <c r="D73" s="31">
        <v>4.6296296296296294E-3</v>
      </c>
      <c r="E73" s="139" t="s">
        <v>81</v>
      </c>
      <c r="F73" s="140">
        <v>336.35</v>
      </c>
      <c r="G73" s="141">
        <v>4</v>
      </c>
      <c r="H73" s="142" t="s">
        <v>359</v>
      </c>
      <c r="I73" s="142" t="s">
        <v>81</v>
      </c>
      <c r="J73" s="141">
        <v>4</v>
      </c>
      <c r="K73" s="143">
        <v>84.094391715715574</v>
      </c>
      <c r="L73" s="141">
        <v>4</v>
      </c>
      <c r="M73" s="144">
        <v>0.2502151032970602</v>
      </c>
      <c r="N73" s="141">
        <v>4</v>
      </c>
      <c r="O73" s="145">
        <v>11.660023601398603</v>
      </c>
      <c r="P73" s="141">
        <v>4</v>
      </c>
      <c r="Q73" s="145">
        <v>36.589730537782401</v>
      </c>
      <c r="R73" s="141">
        <v>4</v>
      </c>
      <c r="S73" s="140">
        <v>1582</v>
      </c>
      <c r="T73" s="141">
        <v>4</v>
      </c>
      <c r="U73" s="140">
        <v>978</v>
      </c>
      <c r="V73" s="141">
        <v>4</v>
      </c>
      <c r="W73" s="144">
        <v>1.6175869120654396</v>
      </c>
      <c r="X73" s="141">
        <v>4</v>
      </c>
      <c r="Y73" s="31">
        <f t="shared" si="39"/>
        <v>1.5571759259259259</v>
      </c>
      <c r="Z73" s="31">
        <f t="shared" si="40"/>
        <v>0.38932588757275727</v>
      </c>
      <c r="AA73" s="31">
        <f t="shared" si="41"/>
        <v>1.1584032560049084E-3</v>
      </c>
      <c r="AB73" s="31">
        <f t="shared" si="42"/>
        <v>5.3981590747215751E-2</v>
      </c>
      <c r="AC73" s="31">
        <f t="shared" si="43"/>
        <v>0.16939690063788149</v>
      </c>
    </row>
    <row r="74" spans="1:29" x14ac:dyDescent="0.25">
      <c r="A74" s="31" t="s">
        <v>197</v>
      </c>
      <c r="B74" s="31">
        <v>272850</v>
      </c>
      <c r="C74" s="31" t="s">
        <v>203</v>
      </c>
      <c r="D74" s="31">
        <v>3.2407407407407406E-2</v>
      </c>
      <c r="E74" s="139" t="s">
        <v>62</v>
      </c>
      <c r="F74" s="140">
        <v>354.95</v>
      </c>
      <c r="G74" s="141">
        <v>4</v>
      </c>
      <c r="H74" s="142" t="s">
        <v>359</v>
      </c>
      <c r="I74" s="142" t="s">
        <v>62</v>
      </c>
      <c r="J74" s="141">
        <v>4</v>
      </c>
      <c r="K74" s="143">
        <v>115.30814497504878</v>
      </c>
      <c r="L74" s="141">
        <v>4</v>
      </c>
      <c r="M74" s="144">
        <v>0.32605758456254585</v>
      </c>
      <c r="N74" s="141">
        <v>4</v>
      </c>
      <c r="O74" s="145">
        <v>0.18348989193827536</v>
      </c>
      <c r="P74" s="141">
        <v>4</v>
      </c>
      <c r="Q74" s="145">
        <v>50.330525849067349</v>
      </c>
      <c r="R74" s="141">
        <v>4</v>
      </c>
      <c r="S74" s="140">
        <v>1582</v>
      </c>
      <c r="T74" s="141">
        <v>4</v>
      </c>
      <c r="U74" s="140">
        <v>978</v>
      </c>
      <c r="V74" s="141">
        <v>4</v>
      </c>
      <c r="W74" s="144">
        <v>1.6175869120654396</v>
      </c>
      <c r="X74" s="141">
        <v>4</v>
      </c>
      <c r="Y74" s="31">
        <f t="shared" si="39"/>
        <v>11.503009259259258</v>
      </c>
      <c r="Z74" s="31">
        <f t="shared" si="40"/>
        <v>3.7368380315988028</v>
      </c>
      <c r="AA74" s="31">
        <f t="shared" si="41"/>
        <v>1.0566680981193614E-2</v>
      </c>
      <c r="AB74" s="31">
        <f t="shared" si="42"/>
        <v>5.9464316831848493E-3</v>
      </c>
      <c r="AC74" s="31">
        <f t="shared" si="43"/>
        <v>1.6310818562197751</v>
      </c>
    </row>
    <row r="75" spans="1:29" x14ac:dyDescent="0.25">
      <c r="A75" s="31" t="s">
        <v>197</v>
      </c>
      <c r="B75" s="31">
        <v>272850</v>
      </c>
      <c r="C75" s="31" t="s">
        <v>172</v>
      </c>
      <c r="D75" s="31">
        <v>7.6775164735287435E-2</v>
      </c>
      <c r="E75" s="139" t="s">
        <v>336</v>
      </c>
      <c r="F75" s="140">
        <v>292.89999999999998</v>
      </c>
      <c r="G75" s="141">
        <v>4</v>
      </c>
      <c r="H75" s="142" t="s">
        <v>359</v>
      </c>
      <c r="I75" s="142" t="s">
        <v>336</v>
      </c>
      <c r="J75" s="141">
        <v>4</v>
      </c>
      <c r="K75" s="143">
        <v>165.92689384475472</v>
      </c>
      <c r="L75" s="141">
        <v>4</v>
      </c>
      <c r="M75" s="144">
        <v>0.56776900215037762</v>
      </c>
      <c r="N75" s="141">
        <v>4</v>
      </c>
      <c r="O75" s="145">
        <v>5.0176650432900427</v>
      </c>
      <c r="P75" s="141">
        <v>4</v>
      </c>
      <c r="Q75" s="145">
        <v>57.292130968378878</v>
      </c>
      <c r="R75" s="141">
        <v>4</v>
      </c>
      <c r="S75" s="140">
        <v>1582</v>
      </c>
      <c r="T75" s="141">
        <v>4</v>
      </c>
      <c r="U75" s="140">
        <v>978</v>
      </c>
      <c r="V75" s="141">
        <v>4</v>
      </c>
      <c r="W75" s="144">
        <v>1.6175869120654396</v>
      </c>
      <c r="X75" s="141">
        <v>4</v>
      </c>
      <c r="Y75" s="31">
        <f t="shared" si="39"/>
        <v>22.487445750965687</v>
      </c>
      <c r="Z75" s="31">
        <f t="shared" si="40"/>
        <v>12.739064608945593</v>
      </c>
      <c r="AA75" s="31">
        <f t="shared" si="41"/>
        <v>4.3590558671685008E-2</v>
      </c>
      <c r="AB75" s="31">
        <f t="shared" si="42"/>
        <v>0.38523206028508616</v>
      </c>
      <c r="AC75" s="31">
        <f t="shared" si="43"/>
        <v>4.3986127931329513</v>
      </c>
    </row>
    <row r="76" spans="1:29" x14ac:dyDescent="0.25">
      <c r="A76" s="31" t="s">
        <v>197</v>
      </c>
      <c r="B76" s="31">
        <v>272850</v>
      </c>
      <c r="C76" s="31" t="s">
        <v>225</v>
      </c>
      <c r="D76" s="31">
        <v>3.0092592592592591E-2</v>
      </c>
      <c r="E76" s="139" t="s">
        <v>85</v>
      </c>
      <c r="F76" s="140">
        <v>237.9</v>
      </c>
      <c r="G76" s="141">
        <v>4</v>
      </c>
      <c r="H76" s="142" t="s">
        <v>359</v>
      </c>
      <c r="I76" s="142" t="s">
        <v>85</v>
      </c>
      <c r="J76" s="141">
        <v>4</v>
      </c>
      <c r="K76" s="143">
        <v>94.630492583898388</v>
      </c>
      <c r="L76" s="141">
        <v>4</v>
      </c>
      <c r="M76" s="144">
        <v>0.39153770027264406</v>
      </c>
      <c r="N76" s="141">
        <v>4</v>
      </c>
      <c r="O76" s="145">
        <v>6.6977715097402601</v>
      </c>
      <c r="P76" s="141">
        <v>4</v>
      </c>
      <c r="Q76" s="145">
        <v>47.69419410932823</v>
      </c>
      <c r="R76" s="141">
        <v>4</v>
      </c>
      <c r="S76" s="140">
        <v>1582</v>
      </c>
      <c r="T76" s="141">
        <v>4</v>
      </c>
      <c r="U76" s="140">
        <v>978</v>
      </c>
      <c r="V76" s="141">
        <v>4</v>
      </c>
      <c r="W76" s="144">
        <v>1.6175869120654396</v>
      </c>
      <c r="X76" s="141">
        <v>4</v>
      </c>
      <c r="Y76" s="31">
        <f t="shared" si="39"/>
        <v>7.1590277777777773</v>
      </c>
      <c r="Z76" s="31">
        <f t="shared" si="40"/>
        <v>2.8476768601636087</v>
      </c>
      <c r="AA76" s="31">
        <f t="shared" si="41"/>
        <v>1.1782384498945307E-2</v>
      </c>
      <c r="AB76" s="31">
        <f t="shared" si="42"/>
        <v>0.20155330932088744</v>
      </c>
      <c r="AC76" s="31">
        <f t="shared" si="43"/>
        <v>1.4352419523640438</v>
      </c>
    </row>
    <row r="77" spans="1:29" x14ac:dyDescent="0.25">
      <c r="A77" s="31" t="s">
        <v>197</v>
      </c>
      <c r="B77" s="31">
        <v>272850</v>
      </c>
      <c r="C77" s="31" t="s">
        <v>35</v>
      </c>
      <c r="D77" s="31">
        <v>2.338104976141786E-2</v>
      </c>
      <c r="E77" s="139" t="s">
        <v>36</v>
      </c>
      <c r="F77" s="140">
        <v>1206.25</v>
      </c>
      <c r="G77" s="141">
        <v>4</v>
      </c>
      <c r="H77" s="142" t="s">
        <v>359</v>
      </c>
      <c r="I77" s="142" t="s">
        <v>36</v>
      </c>
      <c r="J77" s="141">
        <v>4</v>
      </c>
      <c r="K77" s="143">
        <v>283.43223457746342</v>
      </c>
      <c r="L77" s="141">
        <v>4</v>
      </c>
      <c r="M77" s="144">
        <v>0.24692146897537956</v>
      </c>
      <c r="N77" s="141">
        <v>4</v>
      </c>
      <c r="O77" s="145">
        <v>0.41055275420444859</v>
      </c>
      <c r="P77" s="141">
        <v>4</v>
      </c>
      <c r="Q77" s="145">
        <v>38.349559471190716</v>
      </c>
      <c r="R77" s="141">
        <v>4</v>
      </c>
      <c r="S77" s="140">
        <v>1582</v>
      </c>
      <c r="T77" s="141">
        <v>4</v>
      </c>
      <c r="U77" s="140">
        <v>978</v>
      </c>
      <c r="V77" s="141">
        <v>4</v>
      </c>
      <c r="W77" s="144">
        <v>1.6175869120654396</v>
      </c>
      <c r="X77" s="141">
        <v>4</v>
      </c>
      <c r="Y77" s="31">
        <f t="shared" si="39"/>
        <v>28.203391274710295</v>
      </c>
      <c r="Z77" s="31">
        <f t="shared" si="40"/>
        <v>6.6269431806455321</v>
      </c>
      <c r="AA77" s="31">
        <f t="shared" si="41"/>
        <v>5.773283153275746E-3</v>
      </c>
      <c r="AB77" s="31">
        <f t="shared" si="42"/>
        <v>9.5991543757413689E-3</v>
      </c>
      <c r="AC77" s="31">
        <f t="shared" si="43"/>
        <v>0.89665295832436376</v>
      </c>
    </row>
    <row r="78" spans="1:29" x14ac:dyDescent="0.25">
      <c r="E78" s="139"/>
      <c r="F78" s="140"/>
      <c r="G78" s="141"/>
      <c r="H78" s="142"/>
      <c r="I78" s="142"/>
      <c r="J78" s="141"/>
      <c r="K78" s="143"/>
      <c r="L78" s="141"/>
      <c r="M78" s="144"/>
      <c r="N78" s="141"/>
      <c r="O78" s="145"/>
      <c r="P78" s="141"/>
      <c r="Q78" s="145"/>
      <c r="R78" s="141"/>
      <c r="S78" s="140"/>
      <c r="T78" s="141"/>
      <c r="U78" s="140"/>
      <c r="V78" s="141"/>
      <c r="W78" s="144"/>
      <c r="X78" s="141"/>
      <c r="Y78" s="31">
        <f>SUM(Y68:Y77)</f>
        <v>271.5343296977959</v>
      </c>
      <c r="Z78" s="31">
        <f t="shared" ref="Z78:AC78" si="44">SUM(Z68:Z77)</f>
        <v>107.80548209398613</v>
      </c>
      <c r="AA78" s="31">
        <f t="shared" si="44"/>
        <v>0.45749578447249434</v>
      </c>
      <c r="AB78" s="31">
        <f t="shared" si="44"/>
        <v>0.72071763642953968</v>
      </c>
      <c r="AC78" s="31">
        <f t="shared" si="44"/>
        <v>52.496761932653349</v>
      </c>
    </row>
    <row r="79" spans="1:29" x14ac:dyDescent="0.25">
      <c r="A79" s="31" t="s">
        <v>197</v>
      </c>
      <c r="B79" s="31">
        <v>272894</v>
      </c>
      <c r="C79" s="31" t="s">
        <v>86</v>
      </c>
      <c r="D79" s="31">
        <v>0.21728440769536661</v>
      </c>
      <c r="E79" s="139" t="s">
        <v>337</v>
      </c>
      <c r="F79" s="140">
        <v>322.25</v>
      </c>
      <c r="G79" s="141">
        <v>4</v>
      </c>
      <c r="H79" s="142" t="s">
        <v>360</v>
      </c>
      <c r="I79" s="142" t="s">
        <v>337</v>
      </c>
      <c r="J79" s="141">
        <v>4</v>
      </c>
      <c r="K79" s="143">
        <v>106.77431814940857</v>
      </c>
      <c r="L79" s="141">
        <v>4</v>
      </c>
      <c r="M79" s="144">
        <v>0.33446002103662398</v>
      </c>
      <c r="N79" s="141">
        <v>4</v>
      </c>
      <c r="O79" s="145">
        <v>18.641695804195805</v>
      </c>
      <c r="P79" s="141">
        <v>4</v>
      </c>
      <c r="Q79" s="145">
        <v>49.943919776133441</v>
      </c>
      <c r="R79" s="141">
        <v>4</v>
      </c>
      <c r="S79" s="140">
        <v>1543</v>
      </c>
      <c r="T79" s="141">
        <v>4</v>
      </c>
      <c r="U79" s="140">
        <v>990</v>
      </c>
      <c r="V79" s="141">
        <v>4</v>
      </c>
      <c r="W79" s="144">
        <v>1.5585858585858585</v>
      </c>
      <c r="X79" s="141">
        <v>4</v>
      </c>
      <c r="Y79" s="31">
        <f t="shared" ref="Y79:Y87" si="45">F79*D79</f>
        <v>70.019900379831896</v>
      </c>
      <c r="Z79" s="31">
        <f t="shared" ref="Z79:Z87" si="46">K79*D79</f>
        <v>23.200394476170874</v>
      </c>
      <c r="AA79" s="31">
        <f t="shared" ref="AA79:AA87" si="47">M79*D79</f>
        <v>7.2672947568722696E-2</v>
      </c>
      <c r="AB79" s="31">
        <f t="shared" ref="AB79:AB87" si="48">O79*D79</f>
        <v>4.0505498312518862</v>
      </c>
      <c r="AC79" s="31">
        <f t="shared" ref="AC79:AC87" si="49">Q79*D79</f>
        <v>10.852035026542062</v>
      </c>
    </row>
    <row r="80" spans="1:29" x14ac:dyDescent="0.25">
      <c r="A80" s="31" t="s">
        <v>197</v>
      </c>
      <c r="B80" s="31">
        <v>272894</v>
      </c>
      <c r="C80" s="31" t="s">
        <v>89</v>
      </c>
      <c r="D80" s="31">
        <v>0.19964485032978185</v>
      </c>
      <c r="E80" s="139" t="s">
        <v>90</v>
      </c>
      <c r="F80" s="140">
        <v>283.05</v>
      </c>
      <c r="G80" s="141">
        <v>4</v>
      </c>
      <c r="H80" s="142" t="s">
        <v>360</v>
      </c>
      <c r="I80" s="142" t="s">
        <v>90</v>
      </c>
      <c r="J80" s="141">
        <v>4</v>
      </c>
      <c r="K80" s="143">
        <v>168.6971866531095</v>
      </c>
      <c r="L80" s="141">
        <v>4</v>
      </c>
      <c r="M80" s="144">
        <v>0.60368603749403771</v>
      </c>
      <c r="N80" s="141">
        <v>4</v>
      </c>
      <c r="O80" s="145">
        <v>1.2031502837777983</v>
      </c>
      <c r="P80" s="141">
        <v>4</v>
      </c>
      <c r="Q80" s="145">
        <v>55.639865467105537</v>
      </c>
      <c r="R80" s="141">
        <v>4</v>
      </c>
      <c r="S80" s="140">
        <v>1543</v>
      </c>
      <c r="T80" s="141">
        <v>4</v>
      </c>
      <c r="U80" s="140">
        <v>990</v>
      </c>
      <c r="V80" s="141">
        <v>4</v>
      </c>
      <c r="W80" s="144">
        <v>1.5585858585858585</v>
      </c>
      <c r="X80" s="141">
        <v>4</v>
      </c>
      <c r="Y80" s="31">
        <f t="shared" si="45"/>
        <v>56.509474885844753</v>
      </c>
      <c r="Z80" s="31">
        <f t="shared" si="46"/>
        <v>33.679524580415318</v>
      </c>
      <c r="AA80" s="31">
        <f t="shared" si="47"/>
        <v>0.12052280860167623</v>
      </c>
      <c r="AB80" s="31">
        <f t="shared" si="48"/>
        <v>0.24020275832905311</v>
      </c>
      <c r="AC80" s="31">
        <f t="shared" si="49"/>
        <v>11.108212613549483</v>
      </c>
    </row>
    <row r="81" spans="1:29" x14ac:dyDescent="0.25">
      <c r="A81" s="31" t="s">
        <v>197</v>
      </c>
      <c r="B81" s="31">
        <v>272894</v>
      </c>
      <c r="C81" s="31" t="s">
        <v>205</v>
      </c>
      <c r="D81" s="31">
        <v>6.8493150684931503E-3</v>
      </c>
      <c r="E81" s="139" t="s">
        <v>60</v>
      </c>
      <c r="F81" s="140">
        <v>218.05</v>
      </c>
      <c r="G81" s="141">
        <v>4</v>
      </c>
      <c r="H81" s="142" t="s">
        <v>360</v>
      </c>
      <c r="I81" s="142" t="s">
        <v>60</v>
      </c>
      <c r="J81" s="141">
        <v>4</v>
      </c>
      <c r="K81" s="143">
        <v>88.112203614315646</v>
      </c>
      <c r="L81" s="141">
        <v>4</v>
      </c>
      <c r="M81" s="144">
        <v>0.40528100758717062</v>
      </c>
      <c r="N81" s="141">
        <v>4</v>
      </c>
      <c r="O81" s="145">
        <v>1.9257201336675021</v>
      </c>
      <c r="P81" s="141">
        <v>4</v>
      </c>
      <c r="Q81" s="145">
        <v>55.889234193088157</v>
      </c>
      <c r="R81" s="141">
        <v>4</v>
      </c>
      <c r="S81" s="140">
        <v>1543</v>
      </c>
      <c r="T81" s="141">
        <v>4</v>
      </c>
      <c r="U81" s="140">
        <v>990</v>
      </c>
      <c r="V81" s="141">
        <v>4</v>
      </c>
      <c r="W81" s="144">
        <v>1.5585858585858585</v>
      </c>
      <c r="X81" s="141">
        <v>4</v>
      </c>
      <c r="Y81" s="31">
        <f t="shared" si="45"/>
        <v>1.4934931506849316</v>
      </c>
      <c r="Z81" s="31">
        <f t="shared" si="46"/>
        <v>0.60350824393366875</v>
      </c>
      <c r="AA81" s="31">
        <f t="shared" si="47"/>
        <v>2.7758973122408944E-3</v>
      </c>
      <c r="AB81" s="31">
        <f t="shared" si="48"/>
        <v>1.3189863929229466E-2</v>
      </c>
      <c r="AC81" s="31">
        <f t="shared" si="49"/>
        <v>0.3828029739252613</v>
      </c>
    </row>
    <row r="82" spans="1:29" x14ac:dyDescent="0.25">
      <c r="A82" s="31" t="s">
        <v>197</v>
      </c>
      <c r="B82" s="31">
        <v>272894</v>
      </c>
      <c r="C82" s="31" t="s">
        <v>76</v>
      </c>
      <c r="D82" s="31">
        <v>0.29705733130390666</v>
      </c>
      <c r="E82" s="139" t="s">
        <v>79</v>
      </c>
      <c r="F82" s="140">
        <v>205.3</v>
      </c>
      <c r="G82" s="141">
        <v>4</v>
      </c>
      <c r="H82" s="142" t="s">
        <v>360</v>
      </c>
      <c r="I82" s="142" t="s">
        <v>79</v>
      </c>
      <c r="J82" s="141">
        <v>4</v>
      </c>
      <c r="K82" s="143">
        <v>67.323050725036438</v>
      </c>
      <c r="L82" s="141">
        <v>4</v>
      </c>
      <c r="M82" s="144">
        <v>0.3648386015910795</v>
      </c>
      <c r="N82" s="141">
        <v>4</v>
      </c>
      <c r="O82" s="145">
        <v>5.6984219086217522E-2</v>
      </c>
      <c r="P82" s="141">
        <v>4</v>
      </c>
      <c r="Q82" s="145">
        <v>53.277249896882928</v>
      </c>
      <c r="R82" s="141">
        <v>4</v>
      </c>
      <c r="S82" s="140">
        <v>1543</v>
      </c>
      <c r="T82" s="141">
        <v>4</v>
      </c>
      <c r="U82" s="140">
        <v>990</v>
      </c>
      <c r="V82" s="141">
        <v>4</v>
      </c>
      <c r="W82" s="144">
        <v>1.5585858585858585</v>
      </c>
      <c r="X82" s="141">
        <v>4</v>
      </c>
      <c r="Y82" s="31">
        <f t="shared" si="45"/>
        <v>60.985870116692041</v>
      </c>
      <c r="Z82" s="31">
        <f t="shared" si="46"/>
        <v>19.998805783616863</v>
      </c>
      <c r="AA82" s="31">
        <f t="shared" si="47"/>
        <v>0.1083779813452953</v>
      </c>
      <c r="AB82" s="31">
        <f t="shared" si="48"/>
        <v>1.6927580048188919E-2</v>
      </c>
      <c r="AC82" s="31">
        <f t="shared" si="49"/>
        <v>15.826397673579379</v>
      </c>
    </row>
    <row r="83" spans="1:29" x14ac:dyDescent="0.25">
      <c r="A83" s="31" t="s">
        <v>197</v>
      </c>
      <c r="B83" s="31">
        <v>272894</v>
      </c>
      <c r="C83" s="31" t="s">
        <v>227</v>
      </c>
      <c r="D83" s="31">
        <v>6.8493150684931503E-3</v>
      </c>
      <c r="E83" s="139" t="s">
        <v>93</v>
      </c>
      <c r="F83" s="140">
        <v>168.8</v>
      </c>
      <c r="G83" s="141">
        <v>4</v>
      </c>
      <c r="H83" s="142" t="s">
        <v>360</v>
      </c>
      <c r="I83" s="142" t="s">
        <v>93</v>
      </c>
      <c r="J83" s="141">
        <v>4</v>
      </c>
      <c r="K83" s="143">
        <v>81.763388923994199</v>
      </c>
      <c r="L83" s="141">
        <v>4</v>
      </c>
      <c r="M83" s="144">
        <v>0.48179939788190174</v>
      </c>
      <c r="N83" s="141">
        <v>4</v>
      </c>
      <c r="O83" s="145">
        <v>0.60355586080586088</v>
      </c>
      <c r="P83" s="141">
        <v>4</v>
      </c>
      <c r="Q83" s="145">
        <v>51.108694523468841</v>
      </c>
      <c r="R83" s="141">
        <v>4</v>
      </c>
      <c r="S83" s="140">
        <v>1543</v>
      </c>
      <c r="T83" s="141">
        <v>4</v>
      </c>
      <c r="U83" s="140">
        <v>990</v>
      </c>
      <c r="V83" s="141">
        <v>4</v>
      </c>
      <c r="W83" s="144">
        <v>1.5585858585858585</v>
      </c>
      <c r="X83" s="141">
        <v>4</v>
      </c>
      <c r="Y83" s="31">
        <f t="shared" si="45"/>
        <v>1.1561643835616437</v>
      </c>
      <c r="Z83" s="31">
        <f t="shared" si="46"/>
        <v>0.56002321180817938</v>
      </c>
      <c r="AA83" s="31">
        <f t="shared" si="47"/>
        <v>3.2999958759034362E-3</v>
      </c>
      <c r="AB83" s="31">
        <f t="shared" si="48"/>
        <v>4.1339442520949374E-3</v>
      </c>
      <c r="AC83" s="31">
        <f t="shared" si="49"/>
        <v>0.35005955153060847</v>
      </c>
    </row>
    <row r="84" spans="1:29" x14ac:dyDescent="0.25">
      <c r="A84" s="31" t="s">
        <v>197</v>
      </c>
      <c r="B84" s="31">
        <v>272894</v>
      </c>
      <c r="C84" s="31" t="s">
        <v>96</v>
      </c>
      <c r="D84" s="31">
        <v>2.2522522522522525E-2</v>
      </c>
      <c r="E84" s="139" t="s">
        <v>97</v>
      </c>
      <c r="F84" s="140">
        <v>125.05</v>
      </c>
      <c r="G84" s="141">
        <v>4</v>
      </c>
      <c r="H84" s="142" t="s">
        <v>360</v>
      </c>
      <c r="I84" s="142" t="s">
        <v>97</v>
      </c>
      <c r="J84" s="141">
        <v>4</v>
      </c>
      <c r="K84" s="143">
        <v>78.22773945579732</v>
      </c>
      <c r="L84" s="141">
        <v>4</v>
      </c>
      <c r="M84" s="144">
        <v>0.68811626543168813</v>
      </c>
      <c r="N84" s="141">
        <v>4</v>
      </c>
      <c r="O84" s="145">
        <v>0.50958455630772015</v>
      </c>
      <c r="P84" s="141">
        <v>4</v>
      </c>
      <c r="Q84" s="145">
        <v>45.732481286942459</v>
      </c>
      <c r="R84" s="141">
        <v>4</v>
      </c>
      <c r="S84" s="140">
        <v>1543</v>
      </c>
      <c r="T84" s="141">
        <v>4</v>
      </c>
      <c r="U84" s="140">
        <v>990</v>
      </c>
      <c r="V84" s="141">
        <v>4</v>
      </c>
      <c r="W84" s="144">
        <v>1.5585858585858585</v>
      </c>
      <c r="X84" s="141">
        <v>4</v>
      </c>
      <c r="Y84" s="31">
        <f t="shared" si="45"/>
        <v>2.8164414414414418</v>
      </c>
      <c r="Z84" s="31">
        <f t="shared" si="46"/>
        <v>1.7618860237792191</v>
      </c>
      <c r="AA84" s="31">
        <f t="shared" si="47"/>
        <v>1.5498114086299284E-2</v>
      </c>
      <c r="AB84" s="31">
        <f t="shared" si="48"/>
        <v>1.1477129646570276E-2</v>
      </c>
      <c r="AC84" s="31">
        <f t="shared" si="49"/>
        <v>1.0300108397960015</v>
      </c>
    </row>
    <row r="85" spans="1:29" x14ac:dyDescent="0.25">
      <c r="A85" s="31" t="s">
        <v>197</v>
      </c>
      <c r="B85" s="31">
        <v>272894</v>
      </c>
      <c r="C85" s="31" t="s">
        <v>98</v>
      </c>
      <c r="D85" s="31">
        <v>0.13933933933933934</v>
      </c>
      <c r="E85" s="139" t="s">
        <v>99</v>
      </c>
      <c r="F85" s="140">
        <v>213.20000000000002</v>
      </c>
      <c r="G85" s="141">
        <v>4</v>
      </c>
      <c r="H85" s="142" t="s">
        <v>360</v>
      </c>
      <c r="I85" s="142" t="s">
        <v>99</v>
      </c>
      <c r="J85" s="141">
        <v>4</v>
      </c>
      <c r="K85" s="143">
        <v>102.09396801440205</v>
      </c>
      <c r="L85" s="141">
        <v>4</v>
      </c>
      <c r="M85" s="144">
        <v>0.48198098263789202</v>
      </c>
      <c r="N85" s="141">
        <v>4</v>
      </c>
      <c r="O85" s="145">
        <v>4.8306967670011147</v>
      </c>
      <c r="P85" s="141">
        <v>4</v>
      </c>
      <c r="Q85" s="145">
        <v>50.29309445481065</v>
      </c>
      <c r="R85" s="141">
        <v>4</v>
      </c>
      <c r="S85" s="140">
        <v>1543</v>
      </c>
      <c r="T85" s="141">
        <v>4</v>
      </c>
      <c r="U85" s="140">
        <v>990</v>
      </c>
      <c r="V85" s="141">
        <v>4</v>
      </c>
      <c r="W85" s="144">
        <v>1.5585858585858585</v>
      </c>
      <c r="X85" s="141">
        <v>4</v>
      </c>
      <c r="Y85" s="31">
        <f t="shared" si="45"/>
        <v>29.70714714714715</v>
      </c>
      <c r="Z85" s="31">
        <f t="shared" si="46"/>
        <v>14.225706053658424</v>
      </c>
      <c r="AA85" s="31">
        <f t="shared" si="47"/>
        <v>6.7158911694889453E-2</v>
      </c>
      <c r="AB85" s="31">
        <f t="shared" si="48"/>
        <v>0.67310609606261784</v>
      </c>
      <c r="AC85" s="31">
        <f t="shared" si="49"/>
        <v>7.0078065546643069</v>
      </c>
    </row>
    <row r="86" spans="1:29" x14ac:dyDescent="0.25">
      <c r="A86" s="31" t="s">
        <v>197</v>
      </c>
      <c r="B86" s="31">
        <v>272894</v>
      </c>
      <c r="C86" s="31" t="s">
        <v>67</v>
      </c>
      <c r="D86" s="31">
        <v>6.7567567567567571E-2</v>
      </c>
      <c r="E86" s="139" t="s">
        <v>68</v>
      </c>
      <c r="F86" s="140">
        <v>167.3</v>
      </c>
      <c r="G86" s="141">
        <v>4</v>
      </c>
      <c r="H86" s="142" t="s">
        <v>360</v>
      </c>
      <c r="I86" s="142" t="s">
        <v>68</v>
      </c>
      <c r="J86" s="141">
        <v>4</v>
      </c>
      <c r="K86" s="143">
        <v>53.042697520895032</v>
      </c>
      <c r="L86" s="141">
        <v>4</v>
      </c>
      <c r="M86" s="144">
        <v>0.31897253735523468</v>
      </c>
      <c r="N86" s="141">
        <v>4</v>
      </c>
      <c r="O86" s="145">
        <v>14.476308035714286</v>
      </c>
      <c r="P86" s="141">
        <v>4</v>
      </c>
      <c r="Q86" s="145">
        <v>56.025401734465952</v>
      </c>
      <c r="R86" s="141">
        <v>4</v>
      </c>
      <c r="S86" s="140">
        <v>1543</v>
      </c>
      <c r="T86" s="141">
        <v>4</v>
      </c>
      <c r="U86" s="140">
        <v>990</v>
      </c>
      <c r="V86" s="141">
        <v>4</v>
      </c>
      <c r="W86" s="144">
        <v>1.5585858585858585</v>
      </c>
      <c r="X86" s="141">
        <v>4</v>
      </c>
      <c r="Y86" s="31">
        <f t="shared" si="45"/>
        <v>11.304054054054056</v>
      </c>
      <c r="Z86" s="31">
        <f t="shared" si="46"/>
        <v>3.5839660487091241</v>
      </c>
      <c r="AA86" s="31">
        <f t="shared" si="47"/>
        <v>2.155219846994829E-2</v>
      </c>
      <c r="AB86" s="31">
        <f t="shared" si="48"/>
        <v>0.97812892133204643</v>
      </c>
      <c r="AC86" s="31">
        <f t="shared" si="49"/>
        <v>3.7855001171936458</v>
      </c>
    </row>
    <row r="87" spans="1:29" x14ac:dyDescent="0.25">
      <c r="A87" s="31" t="s">
        <v>197</v>
      </c>
      <c r="B87" s="31">
        <v>272894</v>
      </c>
      <c r="C87" s="31" t="s">
        <v>172</v>
      </c>
      <c r="D87" s="31">
        <v>4.2885351104529186E-2</v>
      </c>
      <c r="E87" s="139" t="s">
        <v>336</v>
      </c>
      <c r="F87" s="140">
        <v>294</v>
      </c>
      <c r="G87" s="141">
        <v>4</v>
      </c>
      <c r="H87" s="142" t="s">
        <v>360</v>
      </c>
      <c r="I87" s="142" t="s">
        <v>336</v>
      </c>
      <c r="J87" s="141">
        <v>4</v>
      </c>
      <c r="K87" s="143">
        <v>160.03826459674343</v>
      </c>
      <c r="L87" s="141">
        <v>4</v>
      </c>
      <c r="M87" s="144">
        <v>0.53500593974170418</v>
      </c>
      <c r="N87" s="141">
        <v>4</v>
      </c>
      <c r="O87" s="145">
        <v>4.5948516414141416</v>
      </c>
      <c r="P87" s="141">
        <v>4</v>
      </c>
      <c r="Q87" s="145">
        <v>54.697959941921596</v>
      </c>
      <c r="R87" s="141">
        <v>4</v>
      </c>
      <c r="S87" s="140">
        <v>1543</v>
      </c>
      <c r="T87" s="141">
        <v>4</v>
      </c>
      <c r="U87" s="140">
        <v>990</v>
      </c>
      <c r="V87" s="141">
        <v>4</v>
      </c>
      <c r="W87" s="144">
        <v>1.5585858585858585</v>
      </c>
      <c r="X87" s="141">
        <v>4</v>
      </c>
      <c r="Y87" s="31">
        <f t="shared" si="45"/>
        <v>12.608293224731581</v>
      </c>
      <c r="Z87" s="31">
        <f t="shared" si="46"/>
        <v>6.8632971673908854</v>
      </c>
      <c r="AA87" s="31">
        <f t="shared" si="47"/>
        <v>2.294391756883157E-2</v>
      </c>
      <c r="AB87" s="31">
        <f t="shared" si="48"/>
        <v>0.19705182591526771</v>
      </c>
      <c r="AC87" s="31">
        <f t="shared" si="49"/>
        <v>2.3457412168107803</v>
      </c>
    </row>
    <row r="88" spans="1:29" x14ac:dyDescent="0.25">
      <c r="E88" s="139"/>
      <c r="F88" s="140"/>
      <c r="G88" s="141"/>
      <c r="H88" s="142"/>
      <c r="I88" s="142"/>
      <c r="J88" s="141"/>
      <c r="K88" s="143"/>
      <c r="L88" s="141"/>
      <c r="M88" s="144"/>
      <c r="N88" s="141"/>
      <c r="O88" s="145"/>
      <c r="P88" s="141"/>
      <c r="Q88" s="145"/>
      <c r="R88" s="141"/>
      <c r="S88" s="140"/>
      <c r="T88" s="141"/>
      <c r="U88" s="140"/>
      <c r="V88" s="141"/>
      <c r="W88" s="144"/>
      <c r="X88" s="141"/>
      <c r="Y88" s="31">
        <f>SUM(Y79:Y87)</f>
        <v>246.60083878398947</v>
      </c>
      <c r="Z88" s="31">
        <f t="shared" ref="Z88:AC88" si="50">SUM(Z79:Z87)</f>
        <v>104.47711158948256</v>
      </c>
      <c r="AA88" s="31">
        <f t="shared" si="50"/>
        <v>0.43480277252380717</v>
      </c>
      <c r="AB88" s="31">
        <f t="shared" si="50"/>
        <v>6.184767950766954</v>
      </c>
      <c r="AC88" s="31">
        <f t="shared" si="50"/>
        <v>52.688566567591522</v>
      </c>
    </row>
    <row r="89" spans="1:29" x14ac:dyDescent="0.25">
      <c r="A89" s="31" t="s">
        <v>192</v>
      </c>
      <c r="B89" s="31">
        <v>320575</v>
      </c>
      <c r="C89" s="31" t="s">
        <v>86</v>
      </c>
      <c r="D89" s="31">
        <v>4.3562985151544435E-2</v>
      </c>
      <c r="E89" s="139" t="s">
        <v>337</v>
      </c>
      <c r="F89" s="140">
        <v>207</v>
      </c>
      <c r="G89" s="141">
        <v>4</v>
      </c>
      <c r="H89" s="142" t="s">
        <v>361</v>
      </c>
      <c r="I89" s="142" t="s">
        <v>337</v>
      </c>
      <c r="J89" s="141">
        <v>4</v>
      </c>
      <c r="K89" s="143">
        <v>77.254261076826538</v>
      </c>
      <c r="L89" s="141">
        <v>4</v>
      </c>
      <c r="M89" s="144">
        <v>0.40642943272310744</v>
      </c>
      <c r="N89" s="141">
        <v>4</v>
      </c>
      <c r="O89" s="145">
        <v>16.13439898989899</v>
      </c>
      <c r="P89" s="141">
        <v>4</v>
      </c>
      <c r="Q89" s="145">
        <v>42.482075060634941</v>
      </c>
      <c r="R89" s="141">
        <v>4</v>
      </c>
      <c r="S89" s="140">
        <v>1252</v>
      </c>
      <c r="T89" s="141">
        <v>4</v>
      </c>
      <c r="U89" s="140">
        <v>985</v>
      </c>
      <c r="V89" s="141">
        <v>4</v>
      </c>
      <c r="W89" s="144">
        <v>1.2710659898477157</v>
      </c>
      <c r="X89" s="141">
        <v>4</v>
      </c>
      <c r="Y89" s="31">
        <f>F89*D89</f>
        <v>9.0175379263696982</v>
      </c>
      <c r="Z89" s="31">
        <f>K89*D89</f>
        <v>3.3654262281833316</v>
      </c>
      <c r="AA89" s="31">
        <f>M89*D89</f>
        <v>1.7705279342867357E-2</v>
      </c>
      <c r="AB89" s="31">
        <f>O89*D89</f>
        <v>0.70286258362606324</v>
      </c>
      <c r="AC89" s="31">
        <f>Q89*D89</f>
        <v>1.8506460050732361</v>
      </c>
    </row>
    <row r="90" spans="1:29" x14ac:dyDescent="0.25">
      <c r="A90" s="31" t="s">
        <v>192</v>
      </c>
      <c r="B90" s="31">
        <v>320575</v>
      </c>
      <c r="C90" s="31" t="s">
        <v>226</v>
      </c>
      <c r="D90" s="31">
        <v>0.21758965060562829</v>
      </c>
      <c r="E90" s="139" t="s">
        <v>81</v>
      </c>
      <c r="F90" s="140">
        <v>343.6</v>
      </c>
      <c r="G90" s="141">
        <v>4</v>
      </c>
      <c r="H90" s="142" t="s">
        <v>361</v>
      </c>
      <c r="I90" s="142" t="s">
        <v>81</v>
      </c>
      <c r="J90" s="141">
        <v>4</v>
      </c>
      <c r="K90" s="143">
        <v>56.236359990577824</v>
      </c>
      <c r="L90" s="141">
        <v>4</v>
      </c>
      <c r="M90" s="144">
        <v>0.16438288808682691</v>
      </c>
      <c r="N90" s="141">
        <v>4</v>
      </c>
      <c r="O90" s="145">
        <v>11.593964826839827</v>
      </c>
      <c r="P90" s="141">
        <v>4</v>
      </c>
      <c r="Q90" s="145">
        <v>35.022312656860464</v>
      </c>
      <c r="R90" s="141">
        <v>4</v>
      </c>
      <c r="S90" s="140">
        <v>1252</v>
      </c>
      <c r="T90" s="141">
        <v>4</v>
      </c>
      <c r="U90" s="140">
        <v>985</v>
      </c>
      <c r="V90" s="141">
        <v>4</v>
      </c>
      <c r="W90" s="144">
        <v>1.2710659898477157</v>
      </c>
      <c r="X90" s="141">
        <v>4</v>
      </c>
      <c r="Y90" s="31">
        <f>F90*D90</f>
        <v>74.76380394809388</v>
      </c>
      <c r="Z90" s="31">
        <f>K90*D90</f>
        <v>12.236449921682162</v>
      </c>
      <c r="AA90" s="31">
        <f>M90*D90</f>
        <v>3.5768015184356766E-2</v>
      </c>
      <c r="AB90" s="31">
        <f>O90*D90</f>
        <v>2.5227267558060218</v>
      </c>
      <c r="AC90" s="31">
        <f>Q90*D90</f>
        <v>7.6204927744073423</v>
      </c>
    </row>
    <row r="91" spans="1:29" x14ac:dyDescent="0.25">
      <c r="A91" s="31" t="s">
        <v>192</v>
      </c>
      <c r="B91" s="31">
        <v>320575</v>
      </c>
      <c r="C91" s="31" t="s">
        <v>172</v>
      </c>
      <c r="D91" s="31">
        <v>1.5267175572519083E-2</v>
      </c>
      <c r="E91" s="139" t="s">
        <v>336</v>
      </c>
      <c r="F91" s="140">
        <v>283.90000000000003</v>
      </c>
      <c r="G91" s="141">
        <v>4</v>
      </c>
      <c r="H91" s="142" t="s">
        <v>361</v>
      </c>
      <c r="I91" s="142" t="s">
        <v>336</v>
      </c>
      <c r="J91" s="141">
        <v>4</v>
      </c>
      <c r="K91" s="143">
        <v>113.27990276139019</v>
      </c>
      <c r="L91" s="141">
        <v>4</v>
      </c>
      <c r="M91" s="144">
        <v>0.40116845899341302</v>
      </c>
      <c r="N91" s="141">
        <v>4</v>
      </c>
      <c r="O91" s="145">
        <v>8.7012190934065945</v>
      </c>
      <c r="P91" s="141">
        <v>4</v>
      </c>
      <c r="Q91" s="145">
        <v>47.936863294321377</v>
      </c>
      <c r="R91" s="141">
        <v>4</v>
      </c>
      <c r="S91" s="140">
        <v>1252</v>
      </c>
      <c r="T91" s="141">
        <v>4</v>
      </c>
      <c r="U91" s="140">
        <v>985</v>
      </c>
      <c r="V91" s="141">
        <v>4</v>
      </c>
      <c r="W91" s="144">
        <v>1.2710659898477157</v>
      </c>
      <c r="X91" s="141">
        <v>4</v>
      </c>
      <c r="Y91" s="31">
        <f>F91*D91</f>
        <v>4.334351145038168</v>
      </c>
      <c r="Z91" s="31">
        <f>K91*D91</f>
        <v>1.7294641642960333</v>
      </c>
      <c r="AA91" s="31">
        <f>M91*D91</f>
        <v>6.1247092976093589E-3</v>
      </c>
      <c r="AB91" s="31">
        <f>O91*D91</f>
        <v>0.13284303959399379</v>
      </c>
      <c r="AC91" s="31">
        <f>Q91*D91</f>
        <v>0.73186050831024996</v>
      </c>
    </row>
    <row r="92" spans="1:29" x14ac:dyDescent="0.25">
      <c r="A92" s="31" t="s">
        <v>192</v>
      </c>
      <c r="B92" s="31">
        <v>320575</v>
      </c>
      <c r="C92" s="31" t="s">
        <v>223</v>
      </c>
      <c r="D92" s="31">
        <v>0.72358018867030827</v>
      </c>
      <c r="E92" s="139" t="s">
        <v>105</v>
      </c>
      <c r="F92" s="140">
        <v>254.5</v>
      </c>
      <c r="G92" s="141">
        <v>4</v>
      </c>
      <c r="H92" s="142" t="s">
        <v>361</v>
      </c>
      <c r="I92" s="142" t="s">
        <v>105</v>
      </c>
      <c r="J92" s="141">
        <v>4</v>
      </c>
      <c r="K92" s="143">
        <v>75.404092070290559</v>
      </c>
      <c r="L92" s="141">
        <v>4</v>
      </c>
      <c r="M92" s="144">
        <v>0.29651730183868563</v>
      </c>
      <c r="N92" s="141">
        <v>4</v>
      </c>
      <c r="O92" s="145">
        <v>1.8669853327627828</v>
      </c>
      <c r="P92" s="141">
        <v>4</v>
      </c>
      <c r="Q92" s="145">
        <v>37.371859863069062</v>
      </c>
      <c r="R92" s="141">
        <v>4</v>
      </c>
      <c r="S92" s="140">
        <v>1252</v>
      </c>
      <c r="T92" s="141">
        <v>4</v>
      </c>
      <c r="U92" s="140">
        <v>985</v>
      </c>
      <c r="V92" s="141">
        <v>4</v>
      </c>
      <c r="W92" s="144">
        <v>1.2710659898477157</v>
      </c>
      <c r="X92" s="141">
        <v>4</v>
      </c>
      <c r="Y92" s="31">
        <f>F92*D92</f>
        <v>184.15115801659346</v>
      </c>
      <c r="Z92" s="31">
        <f>K92*D92</f>
        <v>54.56090716673414</v>
      </c>
      <c r="AA92" s="31">
        <f>M92*D92</f>
        <v>0.2145540452084469</v>
      </c>
      <c r="AB92" s="31">
        <f>O92*D92</f>
        <v>1.3509135993251926</v>
      </c>
      <c r="AC92" s="31">
        <f>Q92*D92</f>
        <v>27.041537410679833</v>
      </c>
    </row>
    <row r="93" spans="1:29" x14ac:dyDescent="0.25">
      <c r="E93" s="139"/>
      <c r="F93" s="140"/>
      <c r="G93" s="141"/>
      <c r="H93" s="142"/>
      <c r="I93" s="142"/>
      <c r="J93" s="141"/>
      <c r="K93" s="143"/>
      <c r="L93" s="141"/>
      <c r="M93" s="144"/>
      <c r="N93" s="141"/>
      <c r="O93" s="145"/>
      <c r="P93" s="141"/>
      <c r="Q93" s="145"/>
      <c r="R93" s="141"/>
      <c r="S93" s="140"/>
      <c r="T93" s="141"/>
      <c r="U93" s="140"/>
      <c r="V93" s="141"/>
      <c r="W93" s="144"/>
      <c r="X93" s="141"/>
      <c r="Y93" s="31">
        <f>SUM(Y89:Y92)</f>
        <v>272.2668510360952</v>
      </c>
      <c r="Z93" s="31">
        <f t="shared" ref="Z93:AC93" si="51">SUM(Z89:Z92)</f>
        <v>71.892247480895662</v>
      </c>
      <c r="AA93" s="31">
        <f t="shared" si="51"/>
        <v>0.27415204903328039</v>
      </c>
      <c r="AB93" s="31">
        <f t="shared" si="51"/>
        <v>4.709345978351271</v>
      </c>
      <c r="AC93" s="31">
        <f t="shared" si="51"/>
        <v>37.244536698470661</v>
      </c>
    </row>
    <row r="94" spans="1:29" x14ac:dyDescent="0.25">
      <c r="A94" s="31" t="s">
        <v>192</v>
      </c>
      <c r="B94" s="31">
        <v>320580</v>
      </c>
      <c r="C94" s="31" t="s">
        <v>106</v>
      </c>
      <c r="D94" s="31">
        <v>8.2203041512535963E-2</v>
      </c>
      <c r="E94" s="139" t="s">
        <v>107</v>
      </c>
      <c r="F94" s="140">
        <v>160.9</v>
      </c>
      <c r="G94" s="141">
        <v>4</v>
      </c>
      <c r="H94" s="142" t="s">
        <v>362</v>
      </c>
      <c r="I94" s="142" t="s">
        <v>107</v>
      </c>
      <c r="J94" s="141">
        <v>4</v>
      </c>
      <c r="K94" s="141"/>
      <c r="L94" s="141">
        <v>0</v>
      </c>
      <c r="M94" s="141"/>
      <c r="N94" s="141">
        <v>0</v>
      </c>
      <c r="O94" s="141"/>
      <c r="P94" s="141">
        <v>0</v>
      </c>
      <c r="Q94" s="145">
        <v>61.520108331407954</v>
      </c>
      <c r="R94" s="141">
        <v>4</v>
      </c>
      <c r="S94" s="140">
        <v>1470</v>
      </c>
      <c r="T94" s="141">
        <v>4</v>
      </c>
      <c r="U94" s="140">
        <v>992</v>
      </c>
      <c r="V94" s="141">
        <v>4</v>
      </c>
      <c r="W94" s="144">
        <v>1.4818548387096775</v>
      </c>
      <c r="X94" s="141">
        <v>4</v>
      </c>
      <c r="Y94" s="31">
        <f t="shared" ref="Y94:Y107" si="52">F94*D94</f>
        <v>13.226469379367037</v>
      </c>
      <c r="Z94" s="31">
        <f t="shared" ref="Z94:Z107" si="53">K94*D94</f>
        <v>0</v>
      </c>
      <c r="AA94" s="31">
        <f t="shared" ref="AA94:AA107" si="54">M94*D94</f>
        <v>0</v>
      </c>
      <c r="AB94" s="31">
        <f t="shared" ref="AB94:AB107" si="55">O94*D94</f>
        <v>0</v>
      </c>
      <c r="AC94" s="31">
        <f t="shared" ref="AC94:AC107" si="56">Q94*D94</f>
        <v>5.0571400190224374</v>
      </c>
    </row>
    <row r="95" spans="1:29" x14ac:dyDescent="0.25">
      <c r="A95" s="31" t="s">
        <v>192</v>
      </c>
      <c r="B95" s="31">
        <v>320580</v>
      </c>
      <c r="C95" s="31" t="s">
        <v>59</v>
      </c>
      <c r="D95" s="31">
        <v>5.3504547886570357E-3</v>
      </c>
      <c r="E95" s="139" t="s">
        <v>60</v>
      </c>
      <c r="F95" s="140">
        <v>313.00000000000006</v>
      </c>
      <c r="G95" s="141">
        <v>3</v>
      </c>
      <c r="H95" s="142" t="s">
        <v>362</v>
      </c>
      <c r="I95" s="142" t="s">
        <v>60</v>
      </c>
      <c r="J95" s="141">
        <v>3</v>
      </c>
      <c r="K95" s="143">
        <v>124.98374304382021</v>
      </c>
      <c r="L95" s="141">
        <v>4</v>
      </c>
      <c r="M95" s="144">
        <v>0.40679987581777849</v>
      </c>
      <c r="N95" s="141">
        <v>3</v>
      </c>
      <c r="O95" s="145">
        <v>1.2140874507697816</v>
      </c>
      <c r="P95" s="141">
        <v>4</v>
      </c>
      <c r="Q95" s="145">
        <v>56.637638228031641</v>
      </c>
      <c r="R95" s="141">
        <v>4</v>
      </c>
      <c r="S95" s="140">
        <v>1470</v>
      </c>
      <c r="T95" s="141">
        <v>4</v>
      </c>
      <c r="U95" s="140">
        <v>992</v>
      </c>
      <c r="V95" s="141">
        <v>4</v>
      </c>
      <c r="W95" s="144">
        <v>1.4818548387096775</v>
      </c>
      <c r="X95" s="141">
        <v>4</v>
      </c>
      <c r="Y95" s="31">
        <f t="shared" si="52"/>
        <v>1.6746923488496526</v>
      </c>
      <c r="Z95" s="31">
        <f t="shared" si="53"/>
        <v>0.66871986647308834</v>
      </c>
      <c r="AA95" s="31">
        <f t="shared" si="54"/>
        <v>2.1765643435943203E-3</v>
      </c>
      <c r="AB95" s="31">
        <f t="shared" si="55"/>
        <v>6.4959200148195914E-3</v>
      </c>
      <c r="AC95" s="31">
        <f t="shared" si="56"/>
        <v>0.30303712267539668</v>
      </c>
    </row>
    <row r="96" spans="1:29" x14ac:dyDescent="0.25">
      <c r="A96" s="31" t="s">
        <v>192</v>
      </c>
      <c r="B96" s="31">
        <v>320580</v>
      </c>
      <c r="C96" s="31" t="s">
        <v>43</v>
      </c>
      <c r="D96" s="31">
        <v>5.8936370051791429E-3</v>
      </c>
      <c r="E96" s="139" t="s">
        <v>44</v>
      </c>
      <c r="F96" s="140">
        <v>218.3</v>
      </c>
      <c r="G96" s="141">
        <v>4</v>
      </c>
      <c r="H96" s="142" t="s">
        <v>362</v>
      </c>
      <c r="I96" s="142" t="s">
        <v>44</v>
      </c>
      <c r="J96" s="141">
        <v>4</v>
      </c>
      <c r="K96" s="143">
        <v>99.487226333259159</v>
      </c>
      <c r="L96" s="141">
        <v>4</v>
      </c>
      <c r="M96" s="144">
        <v>0.45120324789586469</v>
      </c>
      <c r="N96" s="141">
        <v>4</v>
      </c>
      <c r="O96" s="145">
        <v>3.2677384135472369</v>
      </c>
      <c r="P96" s="141">
        <v>4</v>
      </c>
      <c r="Q96" s="145">
        <v>61.462210426321171</v>
      </c>
      <c r="R96" s="141">
        <v>4</v>
      </c>
      <c r="S96" s="140">
        <v>1470</v>
      </c>
      <c r="T96" s="141">
        <v>4</v>
      </c>
      <c r="U96" s="140">
        <v>992</v>
      </c>
      <c r="V96" s="141">
        <v>4</v>
      </c>
      <c r="W96" s="144">
        <v>1.4818548387096775</v>
      </c>
      <c r="X96" s="141">
        <v>4</v>
      </c>
      <c r="Y96" s="31">
        <f t="shared" si="52"/>
        <v>1.2865809582306069</v>
      </c>
      <c r="Z96" s="31">
        <f t="shared" si="53"/>
        <v>0.58634159866032909</v>
      </c>
      <c r="AA96" s="31">
        <f t="shared" si="54"/>
        <v>2.6592281586560866E-3</v>
      </c>
      <c r="AB96" s="31">
        <f t="shared" si="55"/>
        <v>1.9258864037327381E-2</v>
      </c>
      <c r="AC96" s="31">
        <f t="shared" si="56"/>
        <v>0.36223595778867379</v>
      </c>
    </row>
    <row r="97" spans="1:29" x14ac:dyDescent="0.25">
      <c r="A97" s="31" t="s">
        <v>192</v>
      </c>
      <c r="B97" s="31">
        <v>320580</v>
      </c>
      <c r="C97" s="31" t="s">
        <v>222</v>
      </c>
      <c r="D97" s="31">
        <v>0.19601818034769447</v>
      </c>
      <c r="E97" s="139" t="s">
        <v>73</v>
      </c>
      <c r="F97" s="140">
        <v>966.95</v>
      </c>
      <c r="G97" s="141">
        <v>4</v>
      </c>
      <c r="H97" s="142" t="s">
        <v>362</v>
      </c>
      <c r="I97" s="142" t="s">
        <v>73</v>
      </c>
      <c r="J97" s="141">
        <v>4</v>
      </c>
      <c r="K97" s="143">
        <v>288.84283806319473</v>
      </c>
      <c r="L97" s="141">
        <v>4</v>
      </c>
      <c r="M97" s="144">
        <v>0.29855440490771301</v>
      </c>
      <c r="N97" s="141">
        <v>4</v>
      </c>
      <c r="O97" s="141"/>
      <c r="P97" s="141">
        <v>0</v>
      </c>
      <c r="Q97" s="145">
        <v>56.162653776954969</v>
      </c>
      <c r="R97" s="141">
        <v>4</v>
      </c>
      <c r="S97" s="140">
        <v>1470</v>
      </c>
      <c r="T97" s="141">
        <v>4</v>
      </c>
      <c r="U97" s="140">
        <v>992</v>
      </c>
      <c r="V97" s="141">
        <v>4</v>
      </c>
      <c r="W97" s="144">
        <v>1.4818548387096775</v>
      </c>
      <c r="X97" s="141">
        <v>4</v>
      </c>
      <c r="Y97" s="31">
        <f t="shared" si="52"/>
        <v>189.53977948720319</v>
      </c>
      <c r="Z97" s="31">
        <f t="shared" si="53"/>
        <v>56.618447523611216</v>
      </c>
      <c r="AA97" s="31">
        <f t="shared" si="54"/>
        <v>5.8522091184798689E-2</v>
      </c>
      <c r="AB97" s="31">
        <f t="shared" si="55"/>
        <v>0</v>
      </c>
      <c r="AC97" s="31">
        <f t="shared" si="56"/>
        <v>11.008901196856282</v>
      </c>
    </row>
    <row r="98" spans="1:29" x14ac:dyDescent="0.25">
      <c r="A98" s="31" t="s">
        <v>192</v>
      </c>
      <c r="B98" s="31">
        <v>320580</v>
      </c>
      <c r="C98" s="31" t="s">
        <v>45</v>
      </c>
      <c r="D98" s="31">
        <v>2.3016851623510068E-2</v>
      </c>
      <c r="E98" s="139" t="s">
        <v>46</v>
      </c>
      <c r="F98" s="140">
        <v>181.4</v>
      </c>
      <c r="G98" s="141">
        <v>4</v>
      </c>
      <c r="H98" s="142" t="s">
        <v>362</v>
      </c>
      <c r="I98" s="142" t="s">
        <v>46</v>
      </c>
      <c r="J98" s="141">
        <v>4</v>
      </c>
      <c r="K98" s="143">
        <v>75.044634263895233</v>
      </c>
      <c r="L98" s="141">
        <v>4</v>
      </c>
      <c r="M98" s="144">
        <v>0.41604188615742627</v>
      </c>
      <c r="N98" s="141">
        <v>4</v>
      </c>
      <c r="O98" s="145">
        <v>1.2909237528344673</v>
      </c>
      <c r="P98" s="141">
        <v>4</v>
      </c>
      <c r="Q98" s="145">
        <v>46.962041461267141</v>
      </c>
      <c r="R98" s="141">
        <v>4</v>
      </c>
      <c r="S98" s="140">
        <v>1470</v>
      </c>
      <c r="T98" s="141">
        <v>4</v>
      </c>
      <c r="U98" s="140">
        <v>992</v>
      </c>
      <c r="V98" s="141">
        <v>4</v>
      </c>
      <c r="W98" s="144">
        <v>1.4818548387096775</v>
      </c>
      <c r="X98" s="141">
        <v>4</v>
      </c>
      <c r="Y98" s="31">
        <f t="shared" si="52"/>
        <v>4.1752568845047264</v>
      </c>
      <c r="Z98" s="31">
        <f t="shared" si="53"/>
        <v>1.7272912119926562</v>
      </c>
      <c r="AA98" s="31">
        <f t="shared" si="54"/>
        <v>9.575974362850747E-3</v>
      </c>
      <c r="AB98" s="31">
        <f t="shared" si="55"/>
        <v>2.9713000476255719E-2</v>
      </c>
      <c r="AC98" s="31">
        <f t="shared" si="56"/>
        <v>1.0809183402511138</v>
      </c>
    </row>
    <row r="99" spans="1:29" x14ac:dyDescent="0.25">
      <c r="A99" s="31" t="s">
        <v>192</v>
      </c>
      <c r="B99" s="31">
        <v>320580</v>
      </c>
      <c r="C99" s="31" t="s">
        <v>108</v>
      </c>
      <c r="D99" s="31">
        <v>8.2051282051282051E-3</v>
      </c>
      <c r="E99" s="139" t="s">
        <v>109</v>
      </c>
      <c r="F99" s="140">
        <v>152.94999999999999</v>
      </c>
      <c r="G99" s="141">
        <v>4</v>
      </c>
      <c r="H99" s="142" t="s">
        <v>362</v>
      </c>
      <c r="I99" s="142" t="s">
        <v>109</v>
      </c>
      <c r="J99" s="141">
        <v>4</v>
      </c>
      <c r="K99" s="143">
        <v>105.22649254323625</v>
      </c>
      <c r="L99" s="141">
        <v>4</v>
      </c>
      <c r="M99" s="144">
        <v>0.6848158592486171</v>
      </c>
      <c r="N99" s="141">
        <v>4</v>
      </c>
      <c r="O99" s="145">
        <v>0.10961857400457788</v>
      </c>
      <c r="P99" s="141">
        <v>4</v>
      </c>
      <c r="Q99" s="145">
        <v>53.239736690555496</v>
      </c>
      <c r="R99" s="141">
        <v>4</v>
      </c>
      <c r="S99" s="140">
        <v>1470</v>
      </c>
      <c r="T99" s="141">
        <v>4</v>
      </c>
      <c r="U99" s="140">
        <v>992</v>
      </c>
      <c r="V99" s="141">
        <v>4</v>
      </c>
      <c r="W99" s="144">
        <v>1.4818548387096775</v>
      </c>
      <c r="X99" s="141">
        <v>4</v>
      </c>
      <c r="Y99" s="31">
        <f t="shared" si="52"/>
        <v>1.2549743589743589</v>
      </c>
      <c r="Z99" s="31">
        <f t="shared" si="53"/>
        <v>0.86339686189322051</v>
      </c>
      <c r="AA99" s="31">
        <f t="shared" si="54"/>
        <v>5.6190019220399351E-3</v>
      </c>
      <c r="AB99" s="31">
        <f t="shared" si="55"/>
        <v>8.9943445337089536E-4</v>
      </c>
      <c r="AC99" s="31">
        <f t="shared" si="56"/>
        <v>0.43683886515327586</v>
      </c>
    </row>
    <row r="100" spans="1:29" x14ac:dyDescent="0.25">
      <c r="A100" s="31" t="s">
        <v>192</v>
      </c>
      <c r="B100" s="31">
        <v>320580</v>
      </c>
      <c r="C100" s="31" t="s">
        <v>76</v>
      </c>
      <c r="D100" s="31">
        <v>0.22125968912485763</v>
      </c>
      <c r="E100" s="139" t="s">
        <v>77</v>
      </c>
      <c r="F100" s="140">
        <v>158.4</v>
      </c>
      <c r="G100" s="141">
        <v>4</v>
      </c>
      <c r="H100" s="142" t="s">
        <v>362</v>
      </c>
      <c r="I100" s="142" t="s">
        <v>77</v>
      </c>
      <c r="J100" s="141">
        <v>4</v>
      </c>
      <c r="K100" s="143">
        <v>119.30104997656129</v>
      </c>
      <c r="L100" s="141">
        <v>4</v>
      </c>
      <c r="M100" s="144">
        <v>0.81436590480173154</v>
      </c>
      <c r="N100" s="141">
        <v>4</v>
      </c>
      <c r="O100" s="145">
        <v>4.49263468013468E-2</v>
      </c>
      <c r="P100" s="141">
        <v>4</v>
      </c>
      <c r="Q100" s="145">
        <v>58.795130575315142</v>
      </c>
      <c r="R100" s="141">
        <v>4</v>
      </c>
      <c r="S100" s="140">
        <v>1470</v>
      </c>
      <c r="T100" s="141">
        <v>4</v>
      </c>
      <c r="U100" s="140">
        <v>992</v>
      </c>
      <c r="V100" s="141">
        <v>4</v>
      </c>
      <c r="W100" s="144">
        <v>1.4818548387096775</v>
      </c>
      <c r="X100" s="141">
        <v>4</v>
      </c>
      <c r="Y100" s="31">
        <f t="shared" si="52"/>
        <v>35.047534757377448</v>
      </c>
      <c r="Z100" s="31">
        <f t="shared" si="53"/>
        <v>26.396513230083055</v>
      </c>
      <c r="AA100" s="31">
        <f t="shared" si="54"/>
        <v>0.18018634693031452</v>
      </c>
      <c r="AB100" s="31">
        <f t="shared" si="55"/>
        <v>9.9403895267815359E-3</v>
      </c>
      <c r="AC100" s="31">
        <f t="shared" si="56"/>
        <v>13.008992313149641</v>
      </c>
    </row>
    <row r="101" spans="1:29" x14ac:dyDescent="0.25">
      <c r="A101" s="31" t="s">
        <v>192</v>
      </c>
      <c r="B101" s="31">
        <v>320580</v>
      </c>
      <c r="C101" s="31" t="s">
        <v>78</v>
      </c>
      <c r="D101" s="31">
        <v>7.1339397182093806E-3</v>
      </c>
      <c r="E101" s="139" t="s">
        <v>79</v>
      </c>
      <c r="F101" s="140">
        <v>146.80000000000001</v>
      </c>
      <c r="G101" s="141">
        <v>4</v>
      </c>
      <c r="H101" s="142" t="s">
        <v>362</v>
      </c>
      <c r="I101" s="142" t="s">
        <v>79</v>
      </c>
      <c r="J101" s="141">
        <v>4</v>
      </c>
      <c r="K101" s="143">
        <v>86.17941914937991</v>
      </c>
      <c r="L101" s="141">
        <v>4</v>
      </c>
      <c r="M101" s="144">
        <v>0.58425381840798496</v>
      </c>
      <c r="N101" s="141">
        <v>4</v>
      </c>
      <c r="O101" s="145">
        <v>3.0073347714157043E-2</v>
      </c>
      <c r="P101" s="141">
        <v>4</v>
      </c>
      <c r="Q101" s="145">
        <v>58.185774940742007</v>
      </c>
      <c r="R101" s="141">
        <v>4</v>
      </c>
      <c r="S101" s="140">
        <v>1470</v>
      </c>
      <c r="T101" s="141">
        <v>4</v>
      </c>
      <c r="U101" s="140">
        <v>992</v>
      </c>
      <c r="V101" s="141">
        <v>4</v>
      </c>
      <c r="W101" s="144">
        <v>1.4818548387096775</v>
      </c>
      <c r="X101" s="141">
        <v>4</v>
      </c>
      <c r="Y101" s="31">
        <f t="shared" si="52"/>
        <v>1.0472623506331371</v>
      </c>
      <c r="Z101" s="31">
        <f t="shared" si="53"/>
        <v>0.61479878116197539</v>
      </c>
      <c r="AA101" s="31">
        <f t="shared" si="54"/>
        <v>4.1680315206562152E-3</v>
      </c>
      <c r="AB101" s="31">
        <f t="shared" si="55"/>
        <v>2.1454144971754622E-4</v>
      </c>
      <c r="AC101" s="31">
        <f t="shared" si="56"/>
        <v>0.4150938108845515</v>
      </c>
    </row>
    <row r="102" spans="1:29" x14ac:dyDescent="0.25">
      <c r="A102" s="31" t="s">
        <v>192</v>
      </c>
      <c r="B102" s="31">
        <v>320580</v>
      </c>
      <c r="C102" s="31" t="s">
        <v>212</v>
      </c>
      <c r="D102" s="31">
        <v>5.7542129058775177E-2</v>
      </c>
      <c r="E102" s="139" t="s">
        <v>38</v>
      </c>
      <c r="F102" s="140">
        <v>514.85</v>
      </c>
      <c r="G102" s="141">
        <v>4</v>
      </c>
      <c r="H102" s="142" t="s">
        <v>362</v>
      </c>
      <c r="I102" s="142" t="s">
        <v>38</v>
      </c>
      <c r="J102" s="141">
        <v>4</v>
      </c>
      <c r="K102" s="143">
        <v>152.29159013428654</v>
      </c>
      <c r="L102" s="141">
        <v>4</v>
      </c>
      <c r="M102" s="144">
        <v>0.28236036819452726</v>
      </c>
      <c r="N102" s="141">
        <v>4</v>
      </c>
      <c r="O102" s="145">
        <v>0.47292852624920934</v>
      </c>
      <c r="P102" s="141">
        <v>4</v>
      </c>
      <c r="Q102" s="145">
        <v>53.719346039283757</v>
      </c>
      <c r="R102" s="141">
        <v>4</v>
      </c>
      <c r="S102" s="140">
        <v>1470</v>
      </c>
      <c r="T102" s="141">
        <v>4</v>
      </c>
      <c r="U102" s="140">
        <v>992</v>
      </c>
      <c r="V102" s="141">
        <v>4</v>
      </c>
      <c r="W102" s="144">
        <v>1.4818548387096775</v>
      </c>
      <c r="X102" s="141">
        <v>4</v>
      </c>
      <c r="Y102" s="31">
        <f t="shared" si="52"/>
        <v>29.6255651459104</v>
      </c>
      <c r="Z102" s="31">
        <f t="shared" si="53"/>
        <v>8.7631823340732087</v>
      </c>
      <c r="AA102" s="31">
        <f t="shared" si="54"/>
        <v>1.6247616747732764E-2</v>
      </c>
      <c r="AB102" s="31">
        <f t="shared" si="55"/>
        <v>2.7213314293008349E-2</v>
      </c>
      <c r="AC102" s="31">
        <f t="shared" si="56"/>
        <v>3.0911255427454689</v>
      </c>
    </row>
    <row r="103" spans="1:29" x14ac:dyDescent="0.25">
      <c r="A103" s="31" t="s">
        <v>192</v>
      </c>
      <c r="B103" s="31">
        <v>320580</v>
      </c>
      <c r="C103" s="31" t="s">
        <v>203</v>
      </c>
      <c r="D103" s="31">
        <v>1.0003789080805943E-2</v>
      </c>
      <c r="E103" s="139" t="s">
        <v>62</v>
      </c>
      <c r="F103" s="140">
        <v>321.75</v>
      </c>
      <c r="G103" s="141">
        <v>4</v>
      </c>
      <c r="H103" s="142" t="s">
        <v>362</v>
      </c>
      <c r="I103" s="142" t="s">
        <v>62</v>
      </c>
      <c r="J103" s="141">
        <v>4</v>
      </c>
      <c r="K103" s="143">
        <v>125.50782969793457</v>
      </c>
      <c r="L103" s="141">
        <v>4</v>
      </c>
      <c r="M103" s="144">
        <v>0.4080170768466439</v>
      </c>
      <c r="N103" s="141">
        <v>4</v>
      </c>
      <c r="O103" s="145">
        <v>0.19314320163603829</v>
      </c>
      <c r="P103" s="141">
        <v>4</v>
      </c>
      <c r="Q103" s="145">
        <v>45.169387907952164</v>
      </c>
      <c r="R103" s="141">
        <v>4</v>
      </c>
      <c r="S103" s="140">
        <v>1470</v>
      </c>
      <c r="T103" s="141">
        <v>4</v>
      </c>
      <c r="U103" s="140">
        <v>992</v>
      </c>
      <c r="V103" s="141">
        <v>4</v>
      </c>
      <c r="W103" s="144">
        <v>1.4818548387096775</v>
      </c>
      <c r="X103" s="141">
        <v>4</v>
      </c>
      <c r="Y103" s="31">
        <f t="shared" si="52"/>
        <v>3.218719136749312</v>
      </c>
      <c r="Z103" s="31">
        <f t="shared" si="53"/>
        <v>1.2555538562878497</v>
      </c>
      <c r="AA103" s="31">
        <f t="shared" si="54"/>
        <v>4.0817167781408157E-3</v>
      </c>
      <c r="AB103" s="31">
        <f t="shared" si="55"/>
        <v>1.9321638515585003E-3</v>
      </c>
      <c r="AC103" s="31">
        <f t="shared" si="56"/>
        <v>0.45186502954025981</v>
      </c>
    </row>
    <row r="104" spans="1:29" x14ac:dyDescent="0.25">
      <c r="A104" s="31" t="s">
        <v>192</v>
      </c>
      <c r="B104" s="31">
        <v>320580</v>
      </c>
      <c r="C104" s="31" t="s">
        <v>224</v>
      </c>
      <c r="D104" s="31">
        <v>7.3305071956757353E-2</v>
      </c>
      <c r="E104" s="139" t="s">
        <v>116</v>
      </c>
      <c r="F104" s="140">
        <v>98</v>
      </c>
      <c r="G104" s="141">
        <v>4</v>
      </c>
      <c r="H104" s="142" t="s">
        <v>362</v>
      </c>
      <c r="I104" s="142" t="s">
        <v>116</v>
      </c>
      <c r="J104" s="141">
        <v>4</v>
      </c>
      <c r="K104" s="143">
        <v>56.899652373889147</v>
      </c>
      <c r="L104" s="141">
        <v>4</v>
      </c>
      <c r="M104" s="144">
        <v>0.58114095607111282</v>
      </c>
      <c r="N104" s="141">
        <v>4</v>
      </c>
      <c r="O104" s="145">
        <v>1.237309251478369</v>
      </c>
      <c r="P104" s="141">
        <v>4</v>
      </c>
      <c r="Q104" s="145">
        <v>52.276142993808989</v>
      </c>
      <c r="R104" s="141">
        <v>4</v>
      </c>
      <c r="S104" s="140">
        <v>1470</v>
      </c>
      <c r="T104" s="141">
        <v>4</v>
      </c>
      <c r="U104" s="140">
        <v>992</v>
      </c>
      <c r="V104" s="141">
        <v>4</v>
      </c>
      <c r="W104" s="144">
        <v>1.4818548387096775</v>
      </c>
      <c r="X104" s="141">
        <v>4</v>
      </c>
      <c r="Y104" s="31">
        <f t="shared" si="52"/>
        <v>7.1838970517622203</v>
      </c>
      <c r="Z104" s="31">
        <f t="shared" si="53"/>
        <v>4.1710331115824228</v>
      </c>
      <c r="AA104" s="31">
        <f t="shared" si="54"/>
        <v>4.260057960181169E-2</v>
      </c>
      <c r="AB104" s="31">
        <f t="shared" si="55"/>
        <v>9.0701043712383425E-2</v>
      </c>
      <c r="AC104" s="31">
        <f t="shared" si="56"/>
        <v>3.8321064237829048</v>
      </c>
    </row>
    <row r="105" spans="1:29" x14ac:dyDescent="0.25">
      <c r="A105" s="31" t="s">
        <v>192</v>
      </c>
      <c r="B105" s="31">
        <v>320580</v>
      </c>
      <c r="C105" s="31" t="s">
        <v>172</v>
      </c>
      <c r="D105" s="31">
        <v>0.29466070827408614</v>
      </c>
      <c r="E105" s="139" t="s">
        <v>336</v>
      </c>
      <c r="F105" s="140">
        <v>337.45</v>
      </c>
      <c r="G105" s="141">
        <v>4</v>
      </c>
      <c r="H105" s="142" t="s">
        <v>362</v>
      </c>
      <c r="I105" s="142" t="s">
        <v>336</v>
      </c>
      <c r="J105" s="141">
        <v>4</v>
      </c>
      <c r="K105" s="143">
        <v>167.20586360608783</v>
      </c>
      <c r="L105" s="141">
        <v>4</v>
      </c>
      <c r="M105" s="144">
        <v>0.50466092327208523</v>
      </c>
      <c r="N105" s="141">
        <v>4</v>
      </c>
      <c r="O105" s="145">
        <v>3.1654154265873018</v>
      </c>
      <c r="P105" s="141">
        <v>4</v>
      </c>
      <c r="Q105" s="145">
        <v>57.451498799774441</v>
      </c>
      <c r="R105" s="141">
        <v>4</v>
      </c>
      <c r="S105" s="140">
        <v>1470</v>
      </c>
      <c r="T105" s="141">
        <v>4</v>
      </c>
      <c r="U105" s="140">
        <v>992</v>
      </c>
      <c r="V105" s="141">
        <v>4</v>
      </c>
      <c r="W105" s="144">
        <v>1.4818548387096775</v>
      </c>
      <c r="X105" s="141">
        <v>4</v>
      </c>
      <c r="Y105" s="31">
        <f t="shared" si="52"/>
        <v>99.433256007090364</v>
      </c>
      <c r="Z105" s="31">
        <f t="shared" si="53"/>
        <v>49.268998197750079</v>
      </c>
      <c r="AA105" s="31">
        <f t="shared" si="54"/>
        <v>0.14870374508960688</v>
      </c>
      <c r="AB105" s="31">
        <f t="shared" si="55"/>
        <v>0.93272355157993281</v>
      </c>
      <c r="AC105" s="31">
        <f t="shared" si="56"/>
        <v>16.928699327749346</v>
      </c>
    </row>
    <row r="106" spans="1:29" x14ac:dyDescent="0.25">
      <c r="A106" s="31" t="s">
        <v>192</v>
      </c>
      <c r="B106" s="31">
        <v>320580</v>
      </c>
      <c r="C106" s="31" t="s">
        <v>223</v>
      </c>
      <c r="D106" s="31">
        <v>1.2330456226880395E-2</v>
      </c>
      <c r="E106" s="139" t="s">
        <v>105</v>
      </c>
      <c r="F106" s="140">
        <v>361.4</v>
      </c>
      <c r="G106" s="141">
        <v>4</v>
      </c>
      <c r="H106" s="142" t="s">
        <v>362</v>
      </c>
      <c r="I106" s="142" t="s">
        <v>105</v>
      </c>
      <c r="J106" s="141">
        <v>4</v>
      </c>
      <c r="K106" s="143">
        <v>110.36841636740387</v>
      </c>
      <c r="L106" s="141">
        <v>4</v>
      </c>
      <c r="M106" s="144">
        <v>0.30593068417986424</v>
      </c>
      <c r="N106" s="141">
        <v>4</v>
      </c>
      <c r="O106" s="145">
        <v>2.066730730857846</v>
      </c>
      <c r="P106" s="141">
        <v>4</v>
      </c>
      <c r="Q106" s="145">
        <v>41.47002925455795</v>
      </c>
      <c r="R106" s="141">
        <v>4</v>
      </c>
      <c r="S106" s="140">
        <v>1470</v>
      </c>
      <c r="T106" s="141">
        <v>4</v>
      </c>
      <c r="U106" s="140">
        <v>992</v>
      </c>
      <c r="V106" s="141">
        <v>4</v>
      </c>
      <c r="W106" s="144">
        <v>1.4818548387096775</v>
      </c>
      <c r="X106" s="141">
        <v>4</v>
      </c>
      <c r="Y106" s="31">
        <f t="shared" si="52"/>
        <v>4.4562268803945742</v>
      </c>
      <c r="Z106" s="31">
        <f t="shared" si="53"/>
        <v>1.3608929268483831</v>
      </c>
      <c r="AA106" s="31">
        <f t="shared" si="54"/>
        <v>3.7722649097393867E-3</v>
      </c>
      <c r="AB106" s="31">
        <f t="shared" si="55"/>
        <v>2.5483732809591195E-2</v>
      </c>
      <c r="AC106" s="31">
        <f t="shared" si="56"/>
        <v>0.51134438045077624</v>
      </c>
    </row>
    <row r="107" spans="1:29" x14ac:dyDescent="0.25">
      <c r="A107" s="31" t="s">
        <v>192</v>
      </c>
      <c r="B107" s="31">
        <v>320580</v>
      </c>
      <c r="C107" s="31" t="s">
        <v>225</v>
      </c>
      <c r="D107" s="31">
        <v>3.0769199999999999E-3</v>
      </c>
      <c r="E107" s="139" t="s">
        <v>85</v>
      </c>
      <c r="F107" s="140">
        <v>191.55</v>
      </c>
      <c r="G107" s="141">
        <v>4</v>
      </c>
      <c r="H107" s="142" t="s">
        <v>362</v>
      </c>
      <c r="I107" s="142" t="s">
        <v>85</v>
      </c>
      <c r="J107" s="141">
        <v>4</v>
      </c>
      <c r="K107" s="143">
        <v>65.719681614975599</v>
      </c>
      <c r="L107" s="141">
        <v>4</v>
      </c>
      <c r="M107" s="144">
        <v>0.3438321598566717</v>
      </c>
      <c r="N107" s="141">
        <v>4</v>
      </c>
      <c r="O107" s="145">
        <v>11.000072649572648</v>
      </c>
      <c r="P107" s="141">
        <v>4</v>
      </c>
      <c r="Q107" s="145">
        <v>53.117359672794478</v>
      </c>
      <c r="R107" s="141">
        <v>4</v>
      </c>
      <c r="S107" s="140">
        <v>1470</v>
      </c>
      <c r="T107" s="141">
        <v>4</v>
      </c>
      <c r="U107" s="140">
        <v>992</v>
      </c>
      <c r="V107" s="141">
        <v>4</v>
      </c>
      <c r="W107" s="144">
        <v>1.4818548387096775</v>
      </c>
      <c r="X107" s="141">
        <v>4</v>
      </c>
      <c r="Y107" s="31">
        <f t="shared" si="52"/>
        <v>0.58938402600000006</v>
      </c>
      <c r="Z107" s="31">
        <f t="shared" si="53"/>
        <v>0.20221420275475072</v>
      </c>
      <c r="AA107" s="31">
        <f t="shared" si="54"/>
        <v>1.0579440493061903E-3</v>
      </c>
      <c r="AB107" s="31">
        <f t="shared" si="55"/>
        <v>3.3846343536923069E-2</v>
      </c>
      <c r="AC107" s="31">
        <f t="shared" si="56"/>
        <v>0.16343786632441479</v>
      </c>
    </row>
    <row r="108" spans="1:29" x14ac:dyDescent="0.25">
      <c r="E108" s="139"/>
      <c r="F108" s="140"/>
      <c r="G108" s="141"/>
      <c r="H108" s="142"/>
      <c r="I108" s="142"/>
      <c r="J108" s="141"/>
      <c r="K108" s="143"/>
      <c r="L108" s="141"/>
      <c r="M108" s="144"/>
      <c r="N108" s="141"/>
      <c r="O108" s="145"/>
      <c r="P108" s="141"/>
      <c r="Q108" s="145"/>
      <c r="R108" s="141"/>
      <c r="S108" s="140"/>
      <c r="T108" s="141"/>
      <c r="U108" s="140"/>
      <c r="V108" s="141"/>
      <c r="W108" s="144"/>
      <c r="X108" s="141"/>
      <c r="Y108" s="31">
        <f>SUM(Y94:Y107)</f>
        <v>391.75959877304706</v>
      </c>
      <c r="Z108" s="31">
        <f t="shared" ref="Z108:AC108" si="57">SUM(Z94:Z107)</f>
        <v>152.49738370317223</v>
      </c>
      <c r="AA108" s="31">
        <f t="shared" si="57"/>
        <v>0.47937110559924823</v>
      </c>
      <c r="AB108" s="31">
        <f t="shared" si="57"/>
        <v>1.17842229974167</v>
      </c>
      <c r="AC108" s="31">
        <f t="shared" si="57"/>
        <v>56.651736196374543</v>
      </c>
    </row>
    <row r="109" spans="1:29" x14ac:dyDescent="0.25">
      <c r="A109" s="31" t="s">
        <v>192</v>
      </c>
      <c r="B109" s="31">
        <v>320602</v>
      </c>
      <c r="C109" s="31" t="s">
        <v>86</v>
      </c>
      <c r="D109" s="31">
        <v>6.0386473429951688E-2</v>
      </c>
      <c r="E109" s="139" t="s">
        <v>337</v>
      </c>
      <c r="F109" s="140">
        <v>290.35000000000002</v>
      </c>
      <c r="G109" s="141">
        <v>4</v>
      </c>
      <c r="H109" s="142" t="s">
        <v>363</v>
      </c>
      <c r="I109" s="142" t="s">
        <v>337</v>
      </c>
      <c r="J109" s="141">
        <v>4</v>
      </c>
      <c r="K109" s="143">
        <v>131.90344257108819</v>
      </c>
      <c r="L109" s="141">
        <v>4</v>
      </c>
      <c r="M109" s="144">
        <v>0.45296177361037027</v>
      </c>
      <c r="N109" s="141">
        <v>4</v>
      </c>
      <c r="O109" s="145">
        <v>13.179702380952381</v>
      </c>
      <c r="P109" s="141">
        <v>4</v>
      </c>
      <c r="Q109" s="145">
        <v>44.783123629082155</v>
      </c>
      <c r="R109" s="141">
        <v>4</v>
      </c>
      <c r="S109" s="140">
        <v>1475</v>
      </c>
      <c r="T109" s="141">
        <v>4</v>
      </c>
      <c r="U109" s="140">
        <v>1003</v>
      </c>
      <c r="V109" s="141">
        <v>4</v>
      </c>
      <c r="W109" s="144">
        <v>1.4705882352941178</v>
      </c>
      <c r="X109" s="141">
        <v>4</v>
      </c>
      <c r="Y109" s="31">
        <f t="shared" ref="Y109:Y114" si="58">F109*D109</f>
        <v>17.533212560386474</v>
      </c>
      <c r="Z109" s="31">
        <f t="shared" ref="Z109:Z114" si="59">K109*D109</f>
        <v>7.9651837301381754</v>
      </c>
      <c r="AA109" s="31">
        <f t="shared" ref="AA109:AA114" si="60">M109*D109</f>
        <v>2.7352764106906416E-2</v>
      </c>
      <c r="AB109" s="31">
        <f t="shared" ref="AB109:AB114" si="61">O109*D109</f>
        <v>0.79587574764205193</v>
      </c>
      <c r="AC109" s="31">
        <f t="shared" ref="AC109:AC114" si="62">Q109*D109</f>
        <v>2.7042949051378113</v>
      </c>
    </row>
    <row r="110" spans="1:29" x14ac:dyDescent="0.25">
      <c r="A110" s="31" t="s">
        <v>192</v>
      </c>
      <c r="B110" s="31">
        <v>320602</v>
      </c>
      <c r="C110" s="31" t="s">
        <v>76</v>
      </c>
      <c r="D110" s="31">
        <v>0.63810665297753821</v>
      </c>
      <c r="E110" s="139" t="s">
        <v>77</v>
      </c>
      <c r="F110" s="140">
        <v>192.95000000000002</v>
      </c>
      <c r="G110" s="141">
        <v>4</v>
      </c>
      <c r="H110" s="142" t="s">
        <v>363</v>
      </c>
      <c r="I110" s="142" t="s">
        <v>77</v>
      </c>
      <c r="J110" s="141">
        <v>4</v>
      </c>
      <c r="K110" s="143">
        <v>98.127723416485594</v>
      </c>
      <c r="L110" s="141">
        <v>4</v>
      </c>
      <c r="M110" s="144">
        <v>0.5807781334733555</v>
      </c>
      <c r="N110" s="141">
        <v>4</v>
      </c>
      <c r="O110" s="145">
        <v>4.6980668713839414E-2</v>
      </c>
      <c r="P110" s="141">
        <v>4</v>
      </c>
      <c r="Q110" s="145">
        <v>55.629706664822791</v>
      </c>
      <c r="R110" s="141">
        <v>4</v>
      </c>
      <c r="S110" s="140">
        <v>1475</v>
      </c>
      <c r="T110" s="141">
        <v>4</v>
      </c>
      <c r="U110" s="140">
        <v>1003</v>
      </c>
      <c r="V110" s="141">
        <v>4</v>
      </c>
      <c r="W110" s="144">
        <v>1.4705882352941178</v>
      </c>
      <c r="X110" s="141">
        <v>4</v>
      </c>
      <c r="Y110" s="31">
        <f t="shared" si="58"/>
        <v>123.12267869201601</v>
      </c>
      <c r="Z110" s="31">
        <f t="shared" si="59"/>
        <v>62.615953153599222</v>
      </c>
      <c r="AA110" s="31">
        <f t="shared" si="60"/>
        <v>0.37059839087322483</v>
      </c>
      <c r="AB110" s="31">
        <f t="shared" si="61"/>
        <v>2.9978677267634615E-2</v>
      </c>
      <c r="AC110" s="31">
        <f t="shared" si="62"/>
        <v>35.497685926012323</v>
      </c>
    </row>
    <row r="111" spans="1:29" x14ac:dyDescent="0.25">
      <c r="A111" s="31" t="s">
        <v>192</v>
      </c>
      <c r="B111" s="31">
        <v>320602</v>
      </c>
      <c r="C111" s="31" t="s">
        <v>203</v>
      </c>
      <c r="D111" s="31">
        <v>2.1028701335606706E-2</v>
      </c>
      <c r="E111" s="139" t="s">
        <v>62</v>
      </c>
      <c r="F111" s="140">
        <v>298.84999999999997</v>
      </c>
      <c r="G111" s="141">
        <v>4</v>
      </c>
      <c r="H111" s="142" t="s">
        <v>363</v>
      </c>
      <c r="I111" s="142" t="s">
        <v>62</v>
      </c>
      <c r="J111" s="141">
        <v>4</v>
      </c>
      <c r="K111" s="143">
        <v>84.132729594651465</v>
      </c>
      <c r="L111" s="141">
        <v>4</v>
      </c>
      <c r="M111" s="144">
        <v>0.29515744672063515</v>
      </c>
      <c r="N111" s="141">
        <v>4</v>
      </c>
      <c r="O111" s="145">
        <v>0.22990809158912609</v>
      </c>
      <c r="P111" s="141">
        <v>4</v>
      </c>
      <c r="Q111" s="145">
        <v>51.08870304249885</v>
      </c>
      <c r="R111" s="141">
        <v>4</v>
      </c>
      <c r="S111" s="140">
        <v>1475</v>
      </c>
      <c r="T111" s="141">
        <v>4</v>
      </c>
      <c r="U111" s="140">
        <v>1003</v>
      </c>
      <c r="V111" s="141">
        <v>4</v>
      </c>
      <c r="W111" s="144">
        <v>1.4705882352941178</v>
      </c>
      <c r="X111" s="141">
        <v>4</v>
      </c>
      <c r="Y111" s="31">
        <f t="shared" si="58"/>
        <v>6.2844273941460633</v>
      </c>
      <c r="Z111" s="31">
        <f t="shared" si="59"/>
        <v>1.7692020431952851</v>
      </c>
      <c r="AA111" s="31">
        <f t="shared" si="60"/>
        <v>6.2067777940684856E-3</v>
      </c>
      <c r="AB111" s="31">
        <f t="shared" si="61"/>
        <v>4.8346685926670451E-3</v>
      </c>
      <c r="AC111" s="31">
        <f t="shared" si="62"/>
        <v>1.0743290779042098</v>
      </c>
    </row>
    <row r="112" spans="1:29" x14ac:dyDescent="0.25">
      <c r="A112" s="31" t="s">
        <v>192</v>
      </c>
      <c r="B112" s="31">
        <v>320602</v>
      </c>
      <c r="C112" s="31" t="s">
        <v>98</v>
      </c>
      <c r="D112" s="31">
        <v>0.12996880223181684</v>
      </c>
      <c r="E112" s="139" t="s">
        <v>99</v>
      </c>
      <c r="F112" s="140">
        <v>242</v>
      </c>
      <c r="G112" s="141">
        <v>4</v>
      </c>
      <c r="H112" s="142" t="s">
        <v>363</v>
      </c>
      <c r="I112" s="142" t="s">
        <v>99</v>
      </c>
      <c r="J112" s="141">
        <v>4</v>
      </c>
      <c r="K112" s="143">
        <v>153.25761629160968</v>
      </c>
      <c r="L112" s="141">
        <v>4</v>
      </c>
      <c r="M112" s="144">
        <v>0.63284562611635653</v>
      </c>
      <c r="N112" s="141">
        <v>4</v>
      </c>
      <c r="O112" s="145">
        <v>2.6484354277188329</v>
      </c>
      <c r="P112" s="141">
        <v>4</v>
      </c>
      <c r="Q112" s="145">
        <v>53.382711565747897</v>
      </c>
      <c r="R112" s="141">
        <v>4</v>
      </c>
      <c r="S112" s="140">
        <v>1475</v>
      </c>
      <c r="T112" s="141">
        <v>4</v>
      </c>
      <c r="U112" s="140">
        <v>1003</v>
      </c>
      <c r="V112" s="141">
        <v>4</v>
      </c>
      <c r="W112" s="144">
        <v>1.4705882352941178</v>
      </c>
      <c r="X112" s="141">
        <v>4</v>
      </c>
      <c r="Y112" s="31">
        <f t="shared" si="58"/>
        <v>31.452450140099675</v>
      </c>
      <c r="Z112" s="31">
        <f t="shared" si="59"/>
        <v>19.91870882232389</v>
      </c>
      <c r="AA112" s="31">
        <f t="shared" si="60"/>
        <v>8.2250188023987036E-2</v>
      </c>
      <c r="AB112" s="31">
        <f t="shared" si="61"/>
        <v>0.34421398032892625</v>
      </c>
      <c r="AC112" s="31">
        <f t="shared" si="62"/>
        <v>6.9380870820868097</v>
      </c>
    </row>
    <row r="113" spans="1:29" x14ac:dyDescent="0.25">
      <c r="A113" s="31" t="s">
        <v>192</v>
      </c>
      <c r="B113" s="31">
        <v>320602</v>
      </c>
      <c r="C113" s="31" t="s">
        <v>172</v>
      </c>
      <c r="D113" s="31">
        <v>0.12753882915173237</v>
      </c>
      <c r="E113" s="139" t="s">
        <v>336</v>
      </c>
      <c r="F113" s="140">
        <v>359.85</v>
      </c>
      <c r="G113" s="141">
        <v>4</v>
      </c>
      <c r="H113" s="142" t="s">
        <v>363</v>
      </c>
      <c r="I113" s="142" t="s">
        <v>336</v>
      </c>
      <c r="J113" s="141">
        <v>4</v>
      </c>
      <c r="K113" s="143">
        <v>182.19527462874888</v>
      </c>
      <c r="L113" s="141">
        <v>4</v>
      </c>
      <c r="M113" s="144">
        <v>0.50638092592104833</v>
      </c>
      <c r="N113" s="141">
        <v>4</v>
      </c>
      <c r="O113" s="145">
        <v>4.0884619047619051</v>
      </c>
      <c r="P113" s="141">
        <v>4</v>
      </c>
      <c r="Q113" s="145">
        <v>55.265483009815597</v>
      </c>
      <c r="R113" s="141">
        <v>4</v>
      </c>
      <c r="S113" s="140">
        <v>1475</v>
      </c>
      <c r="T113" s="141">
        <v>4</v>
      </c>
      <c r="U113" s="140">
        <v>1003</v>
      </c>
      <c r="V113" s="141">
        <v>4</v>
      </c>
      <c r="W113" s="144">
        <v>1.4705882352941178</v>
      </c>
      <c r="X113" s="141">
        <v>4</v>
      </c>
      <c r="Y113" s="31">
        <f t="shared" si="58"/>
        <v>45.894847670250897</v>
      </c>
      <c r="Z113" s="31">
        <f t="shared" si="59"/>
        <v>23.236972003128962</v>
      </c>
      <c r="AA113" s="31">
        <f t="shared" si="60"/>
        <v>6.4583230396740632E-2</v>
      </c>
      <c r="AB113" s="31">
        <f t="shared" si="61"/>
        <v>0.52143764436479489</v>
      </c>
      <c r="AC113" s="31">
        <f t="shared" si="62"/>
        <v>7.0484949955768395</v>
      </c>
    </row>
    <row r="114" spans="1:29" x14ac:dyDescent="0.25">
      <c r="A114" s="31" t="s">
        <v>192</v>
      </c>
      <c r="B114" s="31">
        <v>320602</v>
      </c>
      <c r="C114" s="31" t="s">
        <v>223</v>
      </c>
      <c r="D114" s="31">
        <v>2.2970540873354175E-2</v>
      </c>
      <c r="E114" s="139" t="s">
        <v>105</v>
      </c>
      <c r="F114" s="140">
        <v>340</v>
      </c>
      <c r="G114" s="141">
        <v>4</v>
      </c>
      <c r="H114" s="142" t="s">
        <v>363</v>
      </c>
      <c r="I114" s="142" t="s">
        <v>105</v>
      </c>
      <c r="J114" s="141">
        <v>4</v>
      </c>
      <c r="K114" s="143">
        <v>126.31730184495464</v>
      </c>
      <c r="L114" s="141">
        <v>4</v>
      </c>
      <c r="M114" s="144">
        <v>0.36989231143199974</v>
      </c>
      <c r="N114" s="141">
        <v>4</v>
      </c>
      <c r="O114" s="145">
        <v>2.4061402894491133</v>
      </c>
      <c r="P114" s="141">
        <v>4</v>
      </c>
      <c r="Q114" s="145">
        <v>37.352488504085322</v>
      </c>
      <c r="R114" s="141">
        <v>4</v>
      </c>
      <c r="S114" s="140">
        <v>1475</v>
      </c>
      <c r="T114" s="141">
        <v>4</v>
      </c>
      <c r="U114" s="140">
        <v>1003</v>
      </c>
      <c r="V114" s="141">
        <v>4</v>
      </c>
      <c r="W114" s="144">
        <v>1.4705882352941178</v>
      </c>
      <c r="X114" s="141">
        <v>4</v>
      </c>
      <c r="Y114" s="31">
        <f t="shared" si="58"/>
        <v>7.8099838969404196</v>
      </c>
      <c r="Z114" s="31">
        <f t="shared" si="59"/>
        <v>2.9015767450413472</v>
      </c>
      <c r="AA114" s="31">
        <f t="shared" si="60"/>
        <v>8.4966264584882024E-3</v>
      </c>
      <c r="AB114" s="31">
        <f t="shared" si="61"/>
        <v>5.52703438658151E-2</v>
      </c>
      <c r="AC114" s="31">
        <f t="shared" si="62"/>
        <v>0.85800686390458381</v>
      </c>
    </row>
    <row r="115" spans="1:29" x14ac:dyDescent="0.25">
      <c r="E115" s="139"/>
      <c r="F115" s="140"/>
      <c r="G115" s="141"/>
      <c r="H115" s="142"/>
      <c r="I115" s="142"/>
      <c r="J115" s="141"/>
      <c r="K115" s="143"/>
      <c r="L115" s="141"/>
      <c r="M115" s="144"/>
      <c r="N115" s="141"/>
      <c r="O115" s="145"/>
      <c r="P115" s="141"/>
      <c r="Q115" s="145"/>
      <c r="R115" s="141"/>
      <c r="S115" s="140"/>
      <c r="T115" s="141"/>
      <c r="U115" s="140"/>
      <c r="V115" s="141"/>
      <c r="W115" s="144"/>
      <c r="X115" s="141"/>
      <c r="Y115" s="31">
        <f>SUM(Y109:Y114)</f>
        <v>232.09760035383954</v>
      </c>
      <c r="Z115" s="31">
        <f t="shared" ref="Z115:AC115" si="63">SUM(Z109:Z114)</f>
        <v>118.40759649742688</v>
      </c>
      <c r="AA115" s="31">
        <f t="shared" si="63"/>
        <v>0.55948797765341562</v>
      </c>
      <c r="AB115" s="31">
        <f t="shared" si="63"/>
        <v>1.7516110620618899</v>
      </c>
      <c r="AC115" s="31">
        <f t="shared" si="63"/>
        <v>54.120898850622581</v>
      </c>
    </row>
    <row r="116" spans="1:29" x14ac:dyDescent="0.25">
      <c r="A116" s="31" t="s">
        <v>120</v>
      </c>
      <c r="B116" s="31">
        <v>410143</v>
      </c>
      <c r="C116" s="31" t="s">
        <v>121</v>
      </c>
      <c r="D116" s="31">
        <v>2.2653721682847894E-2</v>
      </c>
      <c r="E116" s="139" t="s">
        <v>122</v>
      </c>
      <c r="F116" s="140">
        <v>78.849999999999994</v>
      </c>
      <c r="G116" s="141">
        <v>4</v>
      </c>
      <c r="H116" s="142" t="s">
        <v>364</v>
      </c>
      <c r="I116" s="142" t="s">
        <v>122</v>
      </c>
      <c r="J116" s="141">
        <v>4</v>
      </c>
      <c r="K116" s="143">
        <v>52.646754960156372</v>
      </c>
      <c r="L116" s="141">
        <v>4</v>
      </c>
      <c r="M116" s="144">
        <v>0.69110948720359244</v>
      </c>
      <c r="N116" s="141">
        <v>4</v>
      </c>
      <c r="O116" s="145">
        <v>0.12623993558776167</v>
      </c>
      <c r="P116" s="141">
        <v>4</v>
      </c>
      <c r="Q116" s="145">
        <v>61.160991834433354</v>
      </c>
      <c r="R116" s="141">
        <v>4</v>
      </c>
      <c r="S116" s="140">
        <v>662</v>
      </c>
      <c r="T116" s="141">
        <v>4</v>
      </c>
      <c r="U116" s="140">
        <v>1251</v>
      </c>
      <c r="V116" s="141">
        <v>4</v>
      </c>
      <c r="W116" s="144">
        <v>0.52917665867306152</v>
      </c>
      <c r="X116" s="141">
        <v>4</v>
      </c>
      <c r="Y116" s="31">
        <f t="shared" ref="Y116:Y121" si="64">F116*D116</f>
        <v>1.7862459546925564</v>
      </c>
      <c r="Z116" s="31">
        <f t="shared" ref="Z116:Z121" si="65">K116*D116</f>
        <v>1.1926449343724743</v>
      </c>
      <c r="AA116" s="31">
        <f t="shared" ref="AA116:AA121" si="66">M116*D116</f>
        <v>1.5656201975485912E-2</v>
      </c>
      <c r="AB116" s="31">
        <f t="shared" ref="AB116:AB121" si="67">O116*D116</f>
        <v>2.859804366065798E-3</v>
      </c>
      <c r="AC116" s="31">
        <f t="shared" ref="AC116:AC121" si="68">Q116*D116</f>
        <v>1.3855240868641858</v>
      </c>
    </row>
    <row r="117" spans="1:29" x14ac:dyDescent="0.25">
      <c r="A117" s="31" t="s">
        <v>120</v>
      </c>
      <c r="B117" s="31">
        <v>410143</v>
      </c>
      <c r="C117" s="31" t="s">
        <v>27</v>
      </c>
      <c r="D117" s="31">
        <v>6.4724919093851127E-3</v>
      </c>
      <c r="E117" s="139" t="s">
        <v>28</v>
      </c>
      <c r="F117" s="140">
        <v>287.05</v>
      </c>
      <c r="G117" s="141">
        <v>4</v>
      </c>
      <c r="H117" s="142" t="s">
        <v>364</v>
      </c>
      <c r="I117" s="142" t="s">
        <v>28</v>
      </c>
      <c r="J117" s="141">
        <v>4</v>
      </c>
      <c r="K117" s="143">
        <v>63.944758575671372</v>
      </c>
      <c r="L117" s="141">
        <v>4</v>
      </c>
      <c r="M117" s="144">
        <v>0.22593868999523967</v>
      </c>
      <c r="N117" s="141">
        <v>4</v>
      </c>
      <c r="O117" s="145">
        <v>12.368544642857142</v>
      </c>
      <c r="P117" s="141">
        <v>4</v>
      </c>
      <c r="Q117" s="145">
        <v>57.246265877129545</v>
      </c>
      <c r="R117" s="141">
        <v>4</v>
      </c>
      <c r="S117" s="140">
        <v>662</v>
      </c>
      <c r="T117" s="141">
        <v>4</v>
      </c>
      <c r="U117" s="140">
        <v>1251</v>
      </c>
      <c r="V117" s="141">
        <v>4</v>
      </c>
      <c r="W117" s="144">
        <v>0.52917665867306152</v>
      </c>
      <c r="X117" s="141">
        <v>4</v>
      </c>
      <c r="Y117" s="31">
        <f t="shared" si="64"/>
        <v>1.8579288025889966</v>
      </c>
      <c r="Z117" s="31">
        <f t="shared" si="65"/>
        <v>0.41388193252861727</v>
      </c>
      <c r="AA117" s="31">
        <f t="shared" si="66"/>
        <v>1.4623863430112598E-3</v>
      </c>
      <c r="AB117" s="31">
        <f t="shared" si="67"/>
        <v>8.0055305131761428E-2</v>
      </c>
      <c r="AC117" s="31">
        <f t="shared" si="68"/>
        <v>0.37052599273223003</v>
      </c>
    </row>
    <row r="118" spans="1:29" x14ac:dyDescent="0.25">
      <c r="A118" s="31" t="s">
        <v>120</v>
      </c>
      <c r="B118" s="31">
        <v>410143</v>
      </c>
      <c r="C118" s="31" t="s">
        <v>136</v>
      </c>
      <c r="D118" s="31">
        <v>0.11544220644351059</v>
      </c>
      <c r="E118" s="139" t="s">
        <v>58</v>
      </c>
      <c r="F118" s="140">
        <v>503.35</v>
      </c>
      <c r="G118" s="141">
        <v>4</v>
      </c>
      <c r="H118" s="142" t="s">
        <v>364</v>
      </c>
      <c r="I118" s="142" t="s">
        <v>58</v>
      </c>
      <c r="J118" s="141">
        <v>4</v>
      </c>
      <c r="K118" s="143">
        <v>186.4259785287052</v>
      </c>
      <c r="L118" s="141">
        <v>4</v>
      </c>
      <c r="M118" s="144">
        <v>0.37033609543025425</v>
      </c>
      <c r="N118" s="141">
        <v>4</v>
      </c>
      <c r="O118" s="145">
        <v>8.9898525641025646</v>
      </c>
      <c r="P118" s="141">
        <v>4</v>
      </c>
      <c r="Q118" s="145">
        <v>61.563361222611533</v>
      </c>
      <c r="R118" s="141">
        <v>4</v>
      </c>
      <c r="S118" s="140">
        <v>662</v>
      </c>
      <c r="T118" s="141">
        <v>4</v>
      </c>
      <c r="U118" s="140">
        <v>1251</v>
      </c>
      <c r="V118" s="141">
        <v>4</v>
      </c>
      <c r="W118" s="144">
        <v>0.52917665867306152</v>
      </c>
      <c r="X118" s="141">
        <v>4</v>
      </c>
      <c r="Y118" s="31">
        <f t="shared" si="64"/>
        <v>58.107834613341062</v>
      </c>
      <c r="Z118" s="31">
        <f t="shared" si="65"/>
        <v>21.52142629974426</v>
      </c>
      <c r="AA118" s="31">
        <f t="shared" si="66"/>
        <v>4.2752415982143049E-2</v>
      </c>
      <c r="AB118" s="31">
        <f t="shared" si="67"/>
        <v>1.0378084156018512</v>
      </c>
      <c r="AC118" s="31">
        <f t="shared" si="68"/>
        <v>7.1070102556171353</v>
      </c>
    </row>
    <row r="119" spans="1:29" x14ac:dyDescent="0.25">
      <c r="A119" s="31" t="s">
        <v>120</v>
      </c>
      <c r="B119" s="31">
        <v>410143</v>
      </c>
      <c r="C119" s="31" t="s">
        <v>205</v>
      </c>
      <c r="D119" s="31">
        <v>0.52999565280394145</v>
      </c>
      <c r="E119" s="139" t="s">
        <v>60</v>
      </c>
      <c r="F119" s="140">
        <v>353.7</v>
      </c>
      <c r="G119" s="141">
        <v>4</v>
      </c>
      <c r="H119" s="142" t="s">
        <v>364</v>
      </c>
      <c r="I119" s="142" t="s">
        <v>60</v>
      </c>
      <c r="J119" s="141">
        <v>4</v>
      </c>
      <c r="K119" s="143">
        <v>96.693105991247961</v>
      </c>
      <c r="L119" s="141">
        <v>4</v>
      </c>
      <c r="M119" s="144">
        <v>0.27378379477253917</v>
      </c>
      <c r="N119" s="141">
        <v>4</v>
      </c>
      <c r="O119" s="145">
        <v>3.3739132395382394</v>
      </c>
      <c r="P119" s="141">
        <v>4</v>
      </c>
      <c r="Q119" s="145">
        <v>53.714627622424764</v>
      </c>
      <c r="R119" s="141">
        <v>4</v>
      </c>
      <c r="S119" s="140">
        <v>662</v>
      </c>
      <c r="T119" s="141">
        <v>4</v>
      </c>
      <c r="U119" s="140">
        <v>1251</v>
      </c>
      <c r="V119" s="141">
        <v>4</v>
      </c>
      <c r="W119" s="144">
        <v>0.52917665867306152</v>
      </c>
      <c r="X119" s="141">
        <v>4</v>
      </c>
      <c r="Y119" s="31">
        <f t="shared" si="64"/>
        <v>187.45946239675408</v>
      </c>
      <c r="Z119" s="31">
        <f t="shared" si="65"/>
        <v>51.246925831472169</v>
      </c>
      <c r="AA119" s="31">
        <f t="shared" si="66"/>
        <v>0.14510422103761222</v>
      </c>
      <c r="AB119" s="31">
        <f t="shared" si="67"/>
        <v>1.78815934989293</v>
      </c>
      <c r="AC119" s="31">
        <f t="shared" si="68"/>
        <v>28.468519131867637</v>
      </c>
    </row>
    <row r="120" spans="1:29" x14ac:dyDescent="0.25">
      <c r="A120" s="31" t="s">
        <v>120</v>
      </c>
      <c r="B120" s="31">
        <v>410143</v>
      </c>
      <c r="C120" s="31" t="s">
        <v>203</v>
      </c>
      <c r="D120" s="31">
        <v>0.22511230256484568</v>
      </c>
      <c r="E120" s="139" t="s">
        <v>62</v>
      </c>
      <c r="F120" s="140">
        <v>221.7</v>
      </c>
      <c r="G120" s="141">
        <v>4</v>
      </c>
      <c r="H120" s="142" t="s">
        <v>364</v>
      </c>
      <c r="I120" s="142" t="s">
        <v>62</v>
      </c>
      <c r="J120" s="141">
        <v>4</v>
      </c>
      <c r="K120" s="143">
        <v>63.989541004368675</v>
      </c>
      <c r="L120" s="141">
        <v>4</v>
      </c>
      <c r="M120" s="144">
        <v>0.2899438717299625</v>
      </c>
      <c r="N120" s="141">
        <v>4</v>
      </c>
      <c r="O120" s="145">
        <v>0.62042433261183261</v>
      </c>
      <c r="P120" s="141">
        <v>4</v>
      </c>
      <c r="Q120" s="145">
        <v>49.58236878947006</v>
      </c>
      <c r="R120" s="141">
        <v>4</v>
      </c>
      <c r="S120" s="140">
        <v>662</v>
      </c>
      <c r="T120" s="141">
        <v>4</v>
      </c>
      <c r="U120" s="140">
        <v>1251</v>
      </c>
      <c r="V120" s="141">
        <v>4</v>
      </c>
      <c r="W120" s="144">
        <v>0.52917665867306152</v>
      </c>
      <c r="X120" s="141">
        <v>4</v>
      </c>
      <c r="Y120" s="31">
        <f t="shared" si="64"/>
        <v>49.907397478626287</v>
      </c>
      <c r="Z120" s="31">
        <f t="shared" si="65"/>
        <v>14.404832915561041</v>
      </c>
      <c r="AA120" s="31">
        <f t="shared" si="66"/>
        <v>6.5269932579698126E-2</v>
      </c>
      <c r="AB120" s="31">
        <f t="shared" si="67"/>
        <v>0.13966515008150732</v>
      </c>
      <c r="AC120" s="31">
        <f t="shared" si="68"/>
        <v>11.161601204816945</v>
      </c>
    </row>
    <row r="121" spans="1:29" x14ac:dyDescent="0.25">
      <c r="A121" s="31" t="s">
        <v>120</v>
      </c>
      <c r="B121" s="31">
        <v>410143</v>
      </c>
      <c r="C121" s="31" t="s">
        <v>172</v>
      </c>
      <c r="D121" s="31">
        <v>0.10032362459546924</v>
      </c>
      <c r="E121" s="139" t="s">
        <v>336</v>
      </c>
      <c r="F121" s="140">
        <v>411.1</v>
      </c>
      <c r="G121" s="141">
        <v>4</v>
      </c>
      <c r="H121" s="142" t="s">
        <v>364</v>
      </c>
      <c r="I121" s="142" t="s">
        <v>336</v>
      </c>
      <c r="J121" s="141">
        <v>4</v>
      </c>
      <c r="K121" s="143">
        <v>219.67149619071375</v>
      </c>
      <c r="L121" s="141">
        <v>4</v>
      </c>
      <c r="M121" s="144">
        <v>0.53659683868808072</v>
      </c>
      <c r="N121" s="141">
        <v>4</v>
      </c>
      <c r="O121" s="145">
        <v>3.0933927738927736</v>
      </c>
      <c r="P121" s="141">
        <v>4</v>
      </c>
      <c r="Q121" s="145">
        <v>60.733275075642482</v>
      </c>
      <c r="R121" s="141">
        <v>4</v>
      </c>
      <c r="S121" s="140">
        <v>662</v>
      </c>
      <c r="T121" s="141">
        <v>4</v>
      </c>
      <c r="U121" s="140">
        <v>1251</v>
      </c>
      <c r="V121" s="141">
        <v>4</v>
      </c>
      <c r="W121" s="144">
        <v>0.52917665867306152</v>
      </c>
      <c r="X121" s="141">
        <v>4</v>
      </c>
      <c r="Y121" s="31">
        <f t="shared" si="64"/>
        <v>41.243042071197408</v>
      </c>
      <c r="Z121" s="31">
        <f t="shared" si="65"/>
        <v>22.038240718162218</v>
      </c>
      <c r="AA121" s="31">
        <f t="shared" si="66"/>
        <v>5.3833339803658578E-2</v>
      </c>
      <c r="AB121" s="31">
        <f t="shared" si="67"/>
        <v>0.31034037537435588</v>
      </c>
      <c r="AC121" s="31">
        <f t="shared" si="68"/>
        <v>6.0929822891421255</v>
      </c>
    </row>
    <row r="122" spans="1:29" x14ac:dyDescent="0.25">
      <c r="E122" s="139"/>
      <c r="F122" s="140"/>
      <c r="G122" s="141"/>
      <c r="H122" s="142"/>
      <c r="I122" s="142"/>
      <c r="J122" s="141"/>
      <c r="K122" s="143"/>
      <c r="L122" s="141"/>
      <c r="M122" s="144"/>
      <c r="N122" s="141"/>
      <c r="O122" s="145"/>
      <c r="P122" s="141"/>
      <c r="Q122" s="145"/>
      <c r="R122" s="141"/>
      <c r="S122" s="140"/>
      <c r="T122" s="141"/>
      <c r="U122" s="140"/>
      <c r="V122" s="141"/>
      <c r="W122" s="144"/>
      <c r="X122" s="141"/>
      <c r="Y122" s="31">
        <f>SUM(Y116:Y121)</f>
        <v>340.36191131720039</v>
      </c>
      <c r="Z122" s="31">
        <f t="shared" ref="Z122:AC122" si="69">SUM(Z116:Z121)</f>
        <v>110.81795263184078</v>
      </c>
      <c r="AA122" s="31">
        <f t="shared" si="69"/>
        <v>0.32407849772160913</v>
      </c>
      <c r="AB122" s="31">
        <f t="shared" si="69"/>
        <v>3.3588884004484711</v>
      </c>
      <c r="AC122" s="31">
        <f t="shared" si="69"/>
        <v>54.586162961040259</v>
      </c>
    </row>
    <row r="123" spans="1:29" x14ac:dyDescent="0.25">
      <c r="A123" s="31" t="s">
        <v>120</v>
      </c>
      <c r="B123" s="31">
        <v>410162</v>
      </c>
      <c r="C123" s="31" t="s">
        <v>27</v>
      </c>
      <c r="D123" s="31">
        <v>0.53677372193925665</v>
      </c>
      <c r="E123" s="139" t="s">
        <v>28</v>
      </c>
      <c r="F123" s="140">
        <v>373.20000000000005</v>
      </c>
      <c r="G123" s="141">
        <v>4</v>
      </c>
      <c r="H123" s="142" t="s">
        <v>365</v>
      </c>
      <c r="I123" s="142" t="s">
        <v>28</v>
      </c>
      <c r="J123" s="141">
        <v>4</v>
      </c>
      <c r="K123" s="143">
        <v>62.819199967705295</v>
      </c>
      <c r="L123" s="141">
        <v>4</v>
      </c>
      <c r="M123" s="144">
        <v>0.16903103715329279</v>
      </c>
      <c r="N123" s="141">
        <v>4</v>
      </c>
      <c r="O123" s="145">
        <v>17.429107142857141</v>
      </c>
      <c r="P123" s="141">
        <v>4</v>
      </c>
      <c r="Q123" s="145">
        <v>45.684713101946251</v>
      </c>
      <c r="R123" s="141">
        <v>4</v>
      </c>
      <c r="S123" s="140">
        <v>664</v>
      </c>
      <c r="T123" s="141">
        <v>4</v>
      </c>
      <c r="U123" s="140">
        <v>1245</v>
      </c>
      <c r="V123" s="141">
        <v>4</v>
      </c>
      <c r="W123" s="144">
        <v>0.53333333333333333</v>
      </c>
      <c r="X123" s="141">
        <v>4</v>
      </c>
      <c r="Y123" s="31">
        <f>F123*D123</f>
        <v>200.3239530277306</v>
      </c>
      <c r="Z123" s="31">
        <f>K123*D123</f>
        <v>33.719695775911603</v>
      </c>
      <c r="AA123" s="31">
        <f>M123*D123</f>
        <v>9.0731418936025751E-2</v>
      </c>
      <c r="AB123" s="31">
        <f>O123*D123</f>
        <v>9.3554867111495117</v>
      </c>
      <c r="AC123" s="31">
        <f>Q123*D123</f>
        <v>24.522353487458812</v>
      </c>
    </row>
    <row r="124" spans="1:29" x14ac:dyDescent="0.25">
      <c r="A124" s="31" t="s">
        <v>120</v>
      </c>
      <c r="B124" s="31">
        <v>410162</v>
      </c>
      <c r="C124" s="31" t="s">
        <v>211</v>
      </c>
      <c r="D124" s="31">
        <v>2.1052631578947368E-2</v>
      </c>
      <c r="E124" s="139" t="s">
        <v>124</v>
      </c>
      <c r="F124" s="140">
        <v>313.40000000000003</v>
      </c>
      <c r="G124" s="141">
        <v>4</v>
      </c>
      <c r="H124" s="142" t="s">
        <v>365</v>
      </c>
      <c r="I124" s="142" t="s">
        <v>124</v>
      </c>
      <c r="J124" s="141">
        <v>4</v>
      </c>
      <c r="K124" s="143">
        <v>82.037070186479099</v>
      </c>
      <c r="L124" s="141">
        <v>4</v>
      </c>
      <c r="M124" s="144">
        <v>0.26509048623982567</v>
      </c>
      <c r="N124" s="141">
        <v>4</v>
      </c>
      <c r="O124" s="145">
        <v>0.34915723233737939</v>
      </c>
      <c r="P124" s="141">
        <v>4</v>
      </c>
      <c r="Q124" s="145">
        <v>54.907876666891823</v>
      </c>
      <c r="R124" s="141">
        <v>4</v>
      </c>
      <c r="S124" s="140">
        <v>664</v>
      </c>
      <c r="T124" s="141">
        <v>4</v>
      </c>
      <c r="U124" s="140">
        <v>1245</v>
      </c>
      <c r="V124" s="141">
        <v>4</v>
      </c>
      <c r="W124" s="144">
        <v>0.53333333333333333</v>
      </c>
      <c r="X124" s="141">
        <v>4</v>
      </c>
      <c r="Y124" s="31">
        <f>F124*D124</f>
        <v>6.5978947368421057</v>
      </c>
      <c r="Z124" s="31">
        <f>K124*D124</f>
        <v>1.7270962144521915</v>
      </c>
      <c r="AA124" s="31">
        <f>M124*D124</f>
        <v>5.5808523418910665E-3</v>
      </c>
      <c r="AB124" s="31">
        <f>O124*D124</f>
        <v>7.3506785755237765E-3</v>
      </c>
      <c r="AC124" s="31">
        <f>Q124*D124</f>
        <v>1.1559552982503543</v>
      </c>
    </row>
    <row r="125" spans="1:29" x14ac:dyDescent="0.25">
      <c r="A125" s="31" t="s">
        <v>120</v>
      </c>
      <c r="B125" s="31">
        <v>410162</v>
      </c>
      <c r="C125" s="31" t="s">
        <v>150</v>
      </c>
      <c r="D125" s="31">
        <v>9.7057159026598741E-2</v>
      </c>
      <c r="E125" s="139" t="s">
        <v>126</v>
      </c>
      <c r="F125" s="140">
        <v>126.2</v>
      </c>
      <c r="G125" s="141">
        <v>4</v>
      </c>
      <c r="H125" s="142" t="s">
        <v>365</v>
      </c>
      <c r="I125" s="142" t="s">
        <v>126</v>
      </c>
      <c r="J125" s="141">
        <v>4</v>
      </c>
      <c r="K125" s="143">
        <v>57.491408672147003</v>
      </c>
      <c r="L125" s="141">
        <v>4</v>
      </c>
      <c r="M125" s="144">
        <v>0.45213430222880296</v>
      </c>
      <c r="N125" s="141">
        <v>4</v>
      </c>
      <c r="O125" s="145">
        <v>0.90776552287581702</v>
      </c>
      <c r="P125" s="141">
        <v>4</v>
      </c>
      <c r="Q125" s="145">
        <v>52.205244283738011</v>
      </c>
      <c r="R125" s="141">
        <v>4</v>
      </c>
      <c r="S125" s="140">
        <v>664</v>
      </c>
      <c r="T125" s="141">
        <v>4</v>
      </c>
      <c r="U125" s="140">
        <v>1245</v>
      </c>
      <c r="V125" s="141">
        <v>4</v>
      </c>
      <c r="W125" s="144">
        <v>0.53333333333333333</v>
      </c>
      <c r="X125" s="141">
        <v>4</v>
      </c>
      <c r="Y125" s="31">
        <f>F125*D125</f>
        <v>12.248613469156762</v>
      </c>
      <c r="Z125" s="31">
        <f>K125*D125</f>
        <v>5.5799527941557496</v>
      </c>
      <c r="AA125" s="31">
        <f>M125*D125</f>
        <v>4.388287087280119E-2</v>
      </c>
      <c r="AB125" s="31">
        <f>O125*D125</f>
        <v>8.8105142712621737E-2</v>
      </c>
      <c r="AC125" s="31">
        <f>Q125*D125</f>
        <v>5.0668926964691954</v>
      </c>
    </row>
    <row r="126" spans="1:29" x14ac:dyDescent="0.25">
      <c r="A126" s="31" t="s">
        <v>120</v>
      </c>
      <c r="B126" s="31">
        <v>410162</v>
      </c>
      <c r="C126" s="31" t="s">
        <v>172</v>
      </c>
      <c r="D126" s="31">
        <v>0.27559894359554804</v>
      </c>
      <c r="E126" s="139" t="s">
        <v>336</v>
      </c>
      <c r="F126" s="140">
        <v>364.7</v>
      </c>
      <c r="G126" s="141">
        <v>4</v>
      </c>
      <c r="H126" s="142" t="s">
        <v>365</v>
      </c>
      <c r="I126" s="142" t="s">
        <v>336</v>
      </c>
      <c r="J126" s="141">
        <v>4</v>
      </c>
      <c r="K126" s="143">
        <v>179.43455178992855</v>
      </c>
      <c r="L126" s="141">
        <v>4</v>
      </c>
      <c r="M126" s="144">
        <v>0.49432849023376196</v>
      </c>
      <c r="N126" s="141">
        <v>4</v>
      </c>
      <c r="O126" s="145">
        <v>6.3733311965811961</v>
      </c>
      <c r="P126" s="141">
        <v>4</v>
      </c>
      <c r="Q126" s="145">
        <v>59.47729756054197</v>
      </c>
      <c r="R126" s="141">
        <v>4</v>
      </c>
      <c r="S126" s="140">
        <v>664</v>
      </c>
      <c r="T126" s="141">
        <v>4</v>
      </c>
      <c r="U126" s="140">
        <v>1245</v>
      </c>
      <c r="V126" s="141">
        <v>4</v>
      </c>
      <c r="W126" s="144">
        <v>0.53333333333333333</v>
      </c>
      <c r="X126" s="141">
        <v>4</v>
      </c>
      <c r="Y126" s="31">
        <f>F126*D126</f>
        <v>100.51093472929637</v>
      </c>
      <c r="Z126" s="31">
        <f>K126*D126</f>
        <v>49.451972917844962</v>
      </c>
      <c r="AA126" s="31">
        <f>M126*D126</f>
        <v>0.13623640969760697</v>
      </c>
      <c r="AB126" s="31">
        <f>O126*D126</f>
        <v>1.7564833449623278</v>
      </c>
      <c r="AC126" s="31">
        <f>Q126*D126</f>
        <v>16.391880375603435</v>
      </c>
    </row>
    <row r="127" spans="1:29" x14ac:dyDescent="0.25">
      <c r="A127" s="31" t="s">
        <v>120</v>
      </c>
      <c r="B127" s="31">
        <v>410162</v>
      </c>
      <c r="C127" s="31" t="s">
        <v>210</v>
      </c>
      <c r="D127" s="31">
        <v>6.9517543859649131E-2</v>
      </c>
      <c r="E127" s="139" t="s">
        <v>128</v>
      </c>
      <c r="F127" s="140">
        <v>161.4</v>
      </c>
      <c r="G127" s="141">
        <v>4</v>
      </c>
      <c r="H127" s="142" t="s">
        <v>365</v>
      </c>
      <c r="I127" s="142" t="s">
        <v>128</v>
      </c>
      <c r="J127" s="141">
        <v>4</v>
      </c>
      <c r="K127" s="143">
        <v>41.525028453603078</v>
      </c>
      <c r="L127" s="141">
        <v>4</v>
      </c>
      <c r="M127" s="144">
        <v>0.26432295970663561</v>
      </c>
      <c r="N127" s="141">
        <v>4</v>
      </c>
      <c r="O127" s="145">
        <v>0.29816899492017412</v>
      </c>
      <c r="P127" s="141">
        <v>4</v>
      </c>
      <c r="Q127" s="145">
        <v>56.175770560731259</v>
      </c>
      <c r="R127" s="141">
        <v>4</v>
      </c>
      <c r="S127" s="140">
        <v>664</v>
      </c>
      <c r="T127" s="141">
        <v>4</v>
      </c>
      <c r="U127" s="140">
        <v>1245</v>
      </c>
      <c r="V127" s="141">
        <v>4</v>
      </c>
      <c r="W127" s="144">
        <v>0.53333333333333333</v>
      </c>
      <c r="X127" s="141">
        <v>4</v>
      </c>
      <c r="Y127" s="31">
        <f>F127*D127</f>
        <v>11.22013157894737</v>
      </c>
      <c r="Z127" s="31">
        <f>K127*D127</f>
        <v>2.8867179867965302</v>
      </c>
      <c r="AA127" s="31">
        <f>M127*D127</f>
        <v>1.8375082944518312E-2</v>
      </c>
      <c r="AB127" s="31">
        <f>O127*D127</f>
        <v>2.0727976181950703E-2</v>
      </c>
      <c r="AC127" s="31">
        <f>Q127*D127</f>
        <v>3.9052015938052218</v>
      </c>
    </row>
    <row r="128" spans="1:29" x14ac:dyDescent="0.25">
      <c r="E128" s="139"/>
      <c r="F128" s="140"/>
      <c r="G128" s="141"/>
      <c r="H128" s="142"/>
      <c r="I128" s="142"/>
      <c r="J128" s="141"/>
      <c r="K128" s="143"/>
      <c r="L128" s="141"/>
      <c r="M128" s="144"/>
      <c r="N128" s="141"/>
      <c r="O128" s="145"/>
      <c r="P128" s="141"/>
      <c r="Q128" s="145"/>
      <c r="R128" s="141"/>
      <c r="S128" s="140"/>
      <c r="T128" s="141"/>
      <c r="U128" s="140"/>
      <c r="V128" s="141"/>
      <c r="W128" s="144"/>
      <c r="X128" s="141"/>
      <c r="Y128" s="31">
        <f>SUM(Y123:Y127)</f>
        <v>330.90152754197317</v>
      </c>
      <c r="Z128" s="31">
        <f t="shared" ref="Z128:AC128" si="70">SUM(Z123:Z127)</f>
        <v>93.365435689161032</v>
      </c>
      <c r="AA128" s="31">
        <f t="shared" si="70"/>
        <v>0.2948066347928433</v>
      </c>
      <c r="AB128" s="31">
        <f t="shared" si="70"/>
        <v>11.228153853581935</v>
      </c>
      <c r="AC128" s="31">
        <f t="shared" si="70"/>
        <v>51.042283451587018</v>
      </c>
    </row>
    <row r="129" spans="1:29" x14ac:dyDescent="0.25">
      <c r="A129" s="31" t="s">
        <v>120</v>
      </c>
      <c r="B129" s="31">
        <v>410273</v>
      </c>
      <c r="C129" s="31" t="s">
        <v>27</v>
      </c>
      <c r="D129" s="31">
        <v>0.33793519805789746</v>
      </c>
      <c r="E129" s="139" t="s">
        <v>28</v>
      </c>
      <c r="F129" s="140">
        <v>346.45000000000005</v>
      </c>
      <c r="G129" s="141">
        <v>4</v>
      </c>
      <c r="H129" s="142" t="s">
        <v>366</v>
      </c>
      <c r="I129" s="142" t="s">
        <v>28</v>
      </c>
      <c r="J129" s="141">
        <v>4</v>
      </c>
      <c r="K129" s="143">
        <v>70.05989391605307</v>
      </c>
      <c r="L129" s="141">
        <v>4</v>
      </c>
      <c r="M129" s="144">
        <v>0.20574722425472042</v>
      </c>
      <c r="N129" s="141">
        <v>4</v>
      </c>
      <c r="O129" s="145">
        <v>11.595964285714286</v>
      </c>
      <c r="P129" s="141">
        <v>4</v>
      </c>
      <c r="Q129" s="145">
        <v>48.301499261030415</v>
      </c>
      <c r="R129" s="141">
        <v>4</v>
      </c>
      <c r="S129" s="140">
        <v>654</v>
      </c>
      <c r="T129" s="141">
        <v>4</v>
      </c>
      <c r="U129" s="140">
        <v>1280</v>
      </c>
      <c r="V129" s="141">
        <v>4</v>
      </c>
      <c r="W129" s="144">
        <v>0.51093750000000004</v>
      </c>
      <c r="X129" s="141">
        <v>4</v>
      </c>
      <c r="Y129" s="31">
        <f t="shared" ref="Y129:Y135" si="71">F129*D129</f>
        <v>117.07764936715859</v>
      </c>
      <c r="Z129" s="31">
        <f t="shared" ref="Z129:Z135" si="72">K129*D129</f>
        <v>23.675704126436681</v>
      </c>
      <c r="AA129" s="31">
        <f t="shared" ref="AA129:AA135" si="73">M129*D129</f>
        <v>6.9529228978381583E-2</v>
      </c>
      <c r="AB129" s="31">
        <f t="shared" ref="AB129:AB135" si="74">O129*D129</f>
        <v>3.9186844875651627</v>
      </c>
      <c r="AC129" s="31">
        <f t="shared" ref="AC129:AC135" si="75">Q129*D129</f>
        <v>16.322776719269701</v>
      </c>
    </row>
    <row r="130" spans="1:29" x14ac:dyDescent="0.25">
      <c r="A130" s="31" t="s">
        <v>120</v>
      </c>
      <c r="B130" s="31">
        <v>410273</v>
      </c>
      <c r="C130" s="31" t="s">
        <v>129</v>
      </c>
      <c r="D130" s="31">
        <v>0.10256410256410257</v>
      </c>
      <c r="E130" s="139" t="s">
        <v>130</v>
      </c>
      <c r="F130" s="140">
        <v>297.3</v>
      </c>
      <c r="G130" s="141">
        <v>4</v>
      </c>
      <c r="H130" s="142" t="s">
        <v>366</v>
      </c>
      <c r="I130" s="142" t="s">
        <v>130</v>
      </c>
      <c r="J130" s="141">
        <v>4</v>
      </c>
      <c r="K130" s="143">
        <v>86.326870443913904</v>
      </c>
      <c r="L130" s="141">
        <v>4</v>
      </c>
      <c r="M130" s="144">
        <v>0.29370312383885688</v>
      </c>
      <c r="N130" s="141">
        <v>4</v>
      </c>
      <c r="O130" s="145">
        <v>2.3335256410256413</v>
      </c>
      <c r="P130" s="141">
        <v>4</v>
      </c>
      <c r="Q130" s="145">
        <v>57.173639691809541</v>
      </c>
      <c r="R130" s="141">
        <v>4</v>
      </c>
      <c r="S130" s="140">
        <v>654</v>
      </c>
      <c r="T130" s="141">
        <v>4</v>
      </c>
      <c r="U130" s="140">
        <v>1280</v>
      </c>
      <c r="V130" s="141">
        <v>4</v>
      </c>
      <c r="W130" s="144">
        <v>0.51093750000000004</v>
      </c>
      <c r="X130" s="141">
        <v>4</v>
      </c>
      <c r="Y130" s="31">
        <f t="shared" si="71"/>
        <v>30.492307692307698</v>
      </c>
      <c r="Z130" s="31">
        <f t="shared" si="72"/>
        <v>8.8540379942475802</v>
      </c>
      <c r="AA130" s="31">
        <f t="shared" si="73"/>
        <v>3.0123397316805838E-2</v>
      </c>
      <c r="AB130" s="31">
        <f t="shared" si="74"/>
        <v>0.23933596318211708</v>
      </c>
      <c r="AC130" s="31">
        <f t="shared" si="75"/>
        <v>5.8639630453137999</v>
      </c>
    </row>
    <row r="131" spans="1:29" x14ac:dyDescent="0.25">
      <c r="A131" s="31" t="s">
        <v>120</v>
      </c>
      <c r="B131" s="31">
        <v>410273</v>
      </c>
      <c r="C131" s="31" t="s">
        <v>205</v>
      </c>
      <c r="D131" s="31">
        <v>0.16791718570859673</v>
      </c>
      <c r="E131" s="139" t="s">
        <v>60</v>
      </c>
      <c r="F131" s="140">
        <v>297.55</v>
      </c>
      <c r="G131" s="141">
        <v>4</v>
      </c>
      <c r="H131" s="142" t="s">
        <v>366</v>
      </c>
      <c r="I131" s="142" t="s">
        <v>60</v>
      </c>
      <c r="J131" s="141">
        <v>4</v>
      </c>
      <c r="K131" s="143">
        <v>69.22974656948243</v>
      </c>
      <c r="L131" s="141">
        <v>4</v>
      </c>
      <c r="M131" s="144">
        <v>0.23941946529991273</v>
      </c>
      <c r="N131" s="141">
        <v>4</v>
      </c>
      <c r="O131" s="145">
        <v>3.8711111111111105</v>
      </c>
      <c r="P131" s="141">
        <v>4</v>
      </c>
      <c r="Q131" s="145">
        <v>40.301148913843512</v>
      </c>
      <c r="R131" s="141">
        <v>4</v>
      </c>
      <c r="S131" s="140">
        <v>654</v>
      </c>
      <c r="T131" s="141">
        <v>4</v>
      </c>
      <c r="U131" s="140">
        <v>1280</v>
      </c>
      <c r="V131" s="141">
        <v>4</v>
      </c>
      <c r="W131" s="144">
        <v>0.51093750000000004</v>
      </c>
      <c r="X131" s="141">
        <v>4</v>
      </c>
      <c r="Y131" s="31">
        <f t="shared" si="71"/>
        <v>49.963758607592958</v>
      </c>
      <c r="Z131" s="31">
        <f t="shared" si="72"/>
        <v>11.624864211266869</v>
      </c>
      <c r="AA131" s="31">
        <f t="shared" si="73"/>
        <v>4.020264281701838E-2</v>
      </c>
      <c r="AB131" s="31">
        <f t="shared" si="74"/>
        <v>0.65002608334305656</v>
      </c>
      <c r="AC131" s="31">
        <f t="shared" si="75"/>
        <v>6.7672555064356725</v>
      </c>
    </row>
    <row r="132" spans="1:29" x14ac:dyDescent="0.25">
      <c r="A132" s="31" t="s">
        <v>120</v>
      </c>
      <c r="B132" s="31">
        <v>410273</v>
      </c>
      <c r="C132" s="31" t="s">
        <v>45</v>
      </c>
      <c r="D132" s="31">
        <v>8.7746642347869344E-2</v>
      </c>
      <c r="E132" s="139" t="s">
        <v>46</v>
      </c>
      <c r="F132" s="140">
        <v>228.89999999999998</v>
      </c>
      <c r="G132" s="141">
        <v>4</v>
      </c>
      <c r="H132" s="142" t="s">
        <v>366</v>
      </c>
      <c r="I132" s="142" t="s">
        <v>46</v>
      </c>
      <c r="J132" s="141">
        <v>4</v>
      </c>
      <c r="K132" s="143">
        <v>94.251855113768102</v>
      </c>
      <c r="L132" s="141">
        <v>4</v>
      </c>
      <c r="M132" s="144">
        <v>0.41167730843063954</v>
      </c>
      <c r="N132" s="141">
        <v>4</v>
      </c>
      <c r="O132" s="145">
        <v>1.7467162280701753</v>
      </c>
      <c r="P132" s="141">
        <v>4</v>
      </c>
      <c r="Q132" s="145">
        <v>46.990036638368693</v>
      </c>
      <c r="R132" s="141">
        <v>4</v>
      </c>
      <c r="S132" s="140">
        <v>654</v>
      </c>
      <c r="T132" s="141">
        <v>4</v>
      </c>
      <c r="U132" s="140">
        <v>1280</v>
      </c>
      <c r="V132" s="141">
        <v>4</v>
      </c>
      <c r="W132" s="144">
        <v>0.51093750000000004</v>
      </c>
      <c r="X132" s="141">
        <v>4</v>
      </c>
      <c r="Y132" s="31">
        <f t="shared" si="71"/>
        <v>20.085206433427292</v>
      </c>
      <c r="Z132" s="31">
        <f t="shared" si="72"/>
        <v>8.2702838212910095</v>
      </c>
      <c r="AA132" s="31">
        <f t="shared" si="73"/>
        <v>3.6123301545596828E-2</v>
      </c>
      <c r="AB132" s="31">
        <f t="shared" si="74"/>
        <v>0.15326848414769306</v>
      </c>
      <c r="AC132" s="31">
        <f t="shared" si="75"/>
        <v>4.1232179388202148</v>
      </c>
    </row>
    <row r="133" spans="1:29" x14ac:dyDescent="0.25">
      <c r="A133" s="31" t="s">
        <v>120</v>
      </c>
      <c r="B133" s="31">
        <v>410273</v>
      </c>
      <c r="C133" s="31" t="s">
        <v>203</v>
      </c>
      <c r="D133" s="31">
        <v>4.2735042735042731E-3</v>
      </c>
      <c r="E133" s="139" t="s">
        <v>62</v>
      </c>
      <c r="F133" s="140">
        <v>225.05</v>
      </c>
      <c r="G133" s="141">
        <v>4</v>
      </c>
      <c r="H133" s="142" t="s">
        <v>366</v>
      </c>
      <c r="I133" s="142" t="s">
        <v>62</v>
      </c>
      <c r="J133" s="141">
        <v>4</v>
      </c>
      <c r="K133" s="143">
        <v>77.344639055920695</v>
      </c>
      <c r="L133" s="141">
        <v>4</v>
      </c>
      <c r="M133" s="144">
        <v>0.34923396017911201</v>
      </c>
      <c r="N133" s="141">
        <v>4</v>
      </c>
      <c r="O133" s="145">
        <v>0.22336032196969696</v>
      </c>
      <c r="P133" s="141">
        <v>4</v>
      </c>
      <c r="Q133" s="145">
        <v>56.114437525537966</v>
      </c>
      <c r="R133" s="141">
        <v>4</v>
      </c>
      <c r="S133" s="140">
        <v>654</v>
      </c>
      <c r="T133" s="141">
        <v>4</v>
      </c>
      <c r="U133" s="140">
        <v>1280</v>
      </c>
      <c r="V133" s="141">
        <v>4</v>
      </c>
      <c r="W133" s="144">
        <v>0.51093750000000004</v>
      </c>
      <c r="X133" s="141">
        <v>4</v>
      </c>
      <c r="Y133" s="31">
        <f t="shared" si="71"/>
        <v>0.96175213675213667</v>
      </c>
      <c r="Z133" s="31">
        <f t="shared" si="72"/>
        <v>0.33053264553812262</v>
      </c>
      <c r="AA133" s="31">
        <f t="shared" si="73"/>
        <v>1.4924528212782564E-3</v>
      </c>
      <c r="AB133" s="31">
        <f t="shared" si="74"/>
        <v>9.545312904687903E-4</v>
      </c>
      <c r="AC133" s="31">
        <f t="shared" si="75"/>
        <v>0.23980528857067504</v>
      </c>
    </row>
    <row r="134" spans="1:29" x14ac:dyDescent="0.25">
      <c r="A134" s="31" t="s">
        <v>120</v>
      </c>
      <c r="B134" s="31">
        <v>410273</v>
      </c>
      <c r="C134" s="31" t="s">
        <v>172</v>
      </c>
      <c r="D134" s="31">
        <v>0.1916542309180346</v>
      </c>
      <c r="E134" s="139" t="s">
        <v>336</v>
      </c>
      <c r="F134" s="140">
        <v>380.4</v>
      </c>
      <c r="G134" s="141">
        <v>4</v>
      </c>
      <c r="H134" s="142" t="s">
        <v>366</v>
      </c>
      <c r="I134" s="142" t="s">
        <v>336</v>
      </c>
      <c r="J134" s="141">
        <v>4</v>
      </c>
      <c r="K134" s="143">
        <v>199.31322870809066</v>
      </c>
      <c r="L134" s="141">
        <v>4</v>
      </c>
      <c r="M134" s="144">
        <v>0.52948973974908597</v>
      </c>
      <c r="N134" s="141">
        <v>4</v>
      </c>
      <c r="O134" s="145">
        <v>3.3579221611721612</v>
      </c>
      <c r="P134" s="141">
        <v>4</v>
      </c>
      <c r="Q134" s="145">
        <v>60.538049761509683</v>
      </c>
      <c r="R134" s="141">
        <v>4</v>
      </c>
      <c r="S134" s="140">
        <v>654</v>
      </c>
      <c r="T134" s="141">
        <v>4</v>
      </c>
      <c r="U134" s="140">
        <v>1280</v>
      </c>
      <c r="V134" s="141"/>
      <c r="W134" s="144"/>
      <c r="X134" s="141"/>
      <c r="Y134" s="31">
        <f t="shared" si="71"/>
        <v>72.905269441220355</v>
      </c>
      <c r="Z134" s="31">
        <f t="shared" si="72"/>
        <v>38.199223559839453</v>
      </c>
      <c r="AA134" s="31">
        <f t="shared" si="73"/>
        <v>0.10147894885060137</v>
      </c>
      <c r="AB134" s="31">
        <f t="shared" si="74"/>
        <v>0.64355998928207514</v>
      </c>
      <c r="AC134" s="31">
        <f t="shared" si="75"/>
        <v>11.602373368319846</v>
      </c>
    </row>
    <row r="135" spans="1:29" x14ac:dyDescent="0.25">
      <c r="A135" s="31" t="s">
        <v>120</v>
      </c>
      <c r="B135" s="31">
        <v>410273</v>
      </c>
      <c r="C135" s="31" t="s">
        <v>210</v>
      </c>
      <c r="D135" s="31">
        <v>0.10790913612999503</v>
      </c>
      <c r="E135" s="139" t="s">
        <v>128</v>
      </c>
      <c r="F135" s="140">
        <v>117.69999999999999</v>
      </c>
      <c r="G135" s="141">
        <v>4</v>
      </c>
      <c r="H135" s="142" t="s">
        <v>366</v>
      </c>
      <c r="I135" s="142" t="s">
        <v>128</v>
      </c>
      <c r="J135" s="141">
        <v>4</v>
      </c>
      <c r="K135" s="143">
        <v>52.109184492375526</v>
      </c>
      <c r="L135" s="141">
        <v>4</v>
      </c>
      <c r="M135" s="144">
        <v>0.44766922726866115</v>
      </c>
      <c r="N135" s="141">
        <v>4</v>
      </c>
      <c r="O135" s="145">
        <v>0.25086593722369588</v>
      </c>
      <c r="P135" s="141">
        <v>4</v>
      </c>
      <c r="Q135" s="145">
        <v>59.295143441906248</v>
      </c>
      <c r="R135" s="141">
        <v>4</v>
      </c>
      <c r="S135" s="140">
        <v>654</v>
      </c>
      <c r="T135" s="141">
        <v>4</v>
      </c>
      <c r="U135" s="140">
        <v>1280</v>
      </c>
      <c r="V135" s="141">
        <v>4</v>
      </c>
      <c r="W135" s="144">
        <v>0.51093750000000004</v>
      </c>
      <c r="X135" s="141">
        <v>4</v>
      </c>
      <c r="Y135" s="31">
        <f t="shared" si="71"/>
        <v>12.700905322500414</v>
      </c>
      <c r="Z135" s="31">
        <f t="shared" si="72"/>
        <v>5.6230570830107771</v>
      </c>
      <c r="AA135" s="31">
        <f t="shared" si="73"/>
        <v>4.830759958654364E-2</v>
      </c>
      <c r="AB135" s="31">
        <f t="shared" si="74"/>
        <v>2.7070726570250586E-2</v>
      </c>
      <c r="AC135" s="31">
        <f t="shared" si="75"/>
        <v>6.3984877055202434</v>
      </c>
    </row>
    <row r="136" spans="1:29" x14ac:dyDescent="0.25">
      <c r="E136" s="139"/>
      <c r="F136" s="140"/>
      <c r="G136" s="141"/>
      <c r="H136" s="142"/>
      <c r="I136" s="142"/>
      <c r="J136" s="141"/>
      <c r="K136" s="143"/>
      <c r="L136" s="141"/>
      <c r="M136" s="144"/>
      <c r="N136" s="141"/>
      <c r="O136" s="145"/>
      <c r="P136" s="141"/>
      <c r="Q136" s="145"/>
      <c r="R136" s="141"/>
      <c r="S136" s="140"/>
      <c r="T136" s="141"/>
      <c r="U136" s="140"/>
      <c r="V136" s="141"/>
      <c r="W136" s="144"/>
      <c r="X136" s="141"/>
      <c r="Y136" s="31">
        <f>SUM(Y129:Y135)</f>
        <v>304.1868490009594</v>
      </c>
      <c r="Z136" s="31">
        <f t="shared" ref="Z136:AC136" si="76">SUM(Z129:Z135)</f>
        <v>96.57770344163049</v>
      </c>
      <c r="AA136" s="31">
        <f t="shared" si="76"/>
        <v>0.3272575719162259</v>
      </c>
      <c r="AB136" s="31">
        <f t="shared" si="76"/>
        <v>5.6329002653808233</v>
      </c>
      <c r="AC136" s="31">
        <f t="shared" si="76"/>
        <v>51.317879572250149</v>
      </c>
    </row>
    <row r="137" spans="1:29" x14ac:dyDescent="0.25">
      <c r="A137" s="31" t="s">
        <v>120</v>
      </c>
      <c r="B137" s="31">
        <v>410283</v>
      </c>
      <c r="C137" s="31" t="s">
        <v>206</v>
      </c>
      <c r="D137" s="31">
        <v>1.8181818181818181E-2</v>
      </c>
      <c r="E137" s="139" t="s">
        <v>66</v>
      </c>
      <c r="F137" s="140">
        <v>102.6</v>
      </c>
      <c r="G137" s="141">
        <v>4</v>
      </c>
      <c r="H137" s="142" t="s">
        <v>367</v>
      </c>
      <c r="I137" s="142" t="s">
        <v>66</v>
      </c>
      <c r="J137" s="141">
        <v>4</v>
      </c>
      <c r="K137" s="143">
        <v>140.58707895874247</v>
      </c>
      <c r="L137" s="141">
        <v>4</v>
      </c>
      <c r="M137" s="144">
        <v>1.3660611159531566</v>
      </c>
      <c r="N137" s="141">
        <v>4</v>
      </c>
      <c r="O137" s="141"/>
      <c r="P137" s="141">
        <v>0</v>
      </c>
      <c r="Q137" s="145">
        <v>57.847441569581306</v>
      </c>
      <c r="R137" s="141">
        <v>4</v>
      </c>
      <c r="S137" s="140">
        <v>666</v>
      </c>
      <c r="T137" s="141">
        <v>4</v>
      </c>
      <c r="U137" s="140">
        <v>1270</v>
      </c>
      <c r="V137" s="141">
        <v>4</v>
      </c>
      <c r="W137" s="144">
        <v>0.52440944881889762</v>
      </c>
      <c r="X137" s="141">
        <v>4</v>
      </c>
      <c r="Y137" s="31">
        <f>F137*D137</f>
        <v>1.8654545454545453</v>
      </c>
      <c r="Z137" s="31">
        <f>K137*D137</f>
        <v>2.556128708340772</v>
      </c>
      <c r="AA137" s="31">
        <f>M137*D137</f>
        <v>2.4837474835511936E-2</v>
      </c>
      <c r="AB137" s="31">
        <f>O137*D137</f>
        <v>0</v>
      </c>
      <c r="AC137" s="31">
        <f>Q137*D137</f>
        <v>1.0517716649014783</v>
      </c>
    </row>
    <row r="138" spans="1:29" x14ac:dyDescent="0.25">
      <c r="A138" s="31" t="s">
        <v>120</v>
      </c>
      <c r="B138" s="31">
        <v>410283</v>
      </c>
      <c r="C138" s="31" t="s">
        <v>31</v>
      </c>
      <c r="D138" s="31">
        <v>0.92138779095300827</v>
      </c>
      <c r="E138" s="139" t="s">
        <v>32</v>
      </c>
      <c r="F138" s="140">
        <v>654.29999999999995</v>
      </c>
      <c r="G138" s="141">
        <v>4</v>
      </c>
      <c r="H138" s="142" t="s">
        <v>367</v>
      </c>
      <c r="I138" s="142" t="s">
        <v>32</v>
      </c>
      <c r="J138" s="141">
        <v>4</v>
      </c>
      <c r="K138" s="143">
        <v>84.416127478699224</v>
      </c>
      <c r="L138" s="141">
        <v>4</v>
      </c>
      <c r="M138" s="144">
        <v>0.13266933133988004</v>
      </c>
      <c r="N138" s="141">
        <v>4</v>
      </c>
      <c r="O138" s="145">
        <v>16.124464285714286</v>
      </c>
      <c r="P138" s="141">
        <v>4</v>
      </c>
      <c r="Q138" s="145">
        <v>48.493496694475169</v>
      </c>
      <c r="R138" s="141">
        <v>4</v>
      </c>
      <c r="S138" s="140">
        <v>666</v>
      </c>
      <c r="T138" s="141">
        <v>4</v>
      </c>
      <c r="U138" s="140">
        <v>1270</v>
      </c>
      <c r="V138" s="141">
        <v>4</v>
      </c>
      <c r="W138" s="144">
        <v>0.52440944881889762</v>
      </c>
      <c r="X138" s="141">
        <v>4</v>
      </c>
      <c r="Y138" s="31">
        <f>F138*D138</f>
        <v>602.86403162055331</v>
      </c>
      <c r="Z138" s="31">
        <f>K138*D138</f>
        <v>77.779989218406214</v>
      </c>
      <c r="AA138" s="31">
        <f>M138*D138</f>
        <v>0.12223990213046478</v>
      </c>
      <c r="AB138" s="31">
        <f>O138*D138</f>
        <v>14.856884528514962</v>
      </c>
      <c r="AC138" s="31">
        <f>Q138*D138</f>
        <v>44.681315794909487</v>
      </c>
    </row>
    <row r="139" spans="1:29" x14ac:dyDescent="0.25">
      <c r="A139" s="31" t="s">
        <v>120</v>
      </c>
      <c r="B139" s="31">
        <v>410283</v>
      </c>
      <c r="C139" s="31" t="s">
        <v>172</v>
      </c>
      <c r="D139" s="31">
        <v>1.2121212121212121E-2</v>
      </c>
      <c r="E139" s="139" t="s">
        <v>336</v>
      </c>
      <c r="F139" s="140">
        <v>412.1</v>
      </c>
      <c r="G139" s="141">
        <v>4</v>
      </c>
      <c r="H139" s="142" t="s">
        <v>367</v>
      </c>
      <c r="I139" s="142" t="s">
        <v>336</v>
      </c>
      <c r="J139" s="141">
        <v>4</v>
      </c>
      <c r="K139" s="143">
        <v>217.33228937331984</v>
      </c>
      <c r="L139" s="141">
        <v>4</v>
      </c>
      <c r="M139" s="144">
        <v>0.53376820394318913</v>
      </c>
      <c r="N139" s="141">
        <v>4</v>
      </c>
      <c r="O139" s="145">
        <v>3.3024195075757579</v>
      </c>
      <c r="P139" s="141">
        <v>4</v>
      </c>
      <c r="Q139" s="145">
        <v>55.677830093848648</v>
      </c>
      <c r="R139" s="141">
        <v>4</v>
      </c>
      <c r="S139" s="140">
        <v>666</v>
      </c>
      <c r="T139" s="141">
        <v>4</v>
      </c>
      <c r="U139" s="140">
        <v>1270</v>
      </c>
      <c r="V139" s="141">
        <v>4</v>
      </c>
      <c r="W139" s="144">
        <v>0.52440944881889762</v>
      </c>
      <c r="X139" s="141">
        <v>4</v>
      </c>
      <c r="Y139" s="31">
        <f>F139*D139</f>
        <v>4.9951515151515151</v>
      </c>
      <c r="Z139" s="31">
        <f>K139*D139</f>
        <v>2.6343307802826645</v>
      </c>
      <c r="AA139" s="31">
        <f>M139*D139</f>
        <v>6.4699176235538079E-3</v>
      </c>
      <c r="AB139" s="31">
        <f>O139*D139</f>
        <v>4.002932736455464E-2</v>
      </c>
      <c r="AC139" s="31">
        <f>Q139*D139</f>
        <v>0.67488278901634724</v>
      </c>
    </row>
    <row r="140" spans="1:29" x14ac:dyDescent="0.25">
      <c r="A140" s="31" t="s">
        <v>120</v>
      </c>
      <c r="B140" s="31">
        <v>410283</v>
      </c>
      <c r="C140" s="31" t="s">
        <v>35</v>
      </c>
      <c r="D140" s="31">
        <v>4.8309178743961352E-2</v>
      </c>
      <c r="E140" s="139" t="s">
        <v>36</v>
      </c>
      <c r="F140" s="140">
        <v>896.05</v>
      </c>
      <c r="G140" s="141">
        <v>4</v>
      </c>
      <c r="H140" s="142" t="s">
        <v>367</v>
      </c>
      <c r="I140" s="142" t="s">
        <v>36</v>
      </c>
      <c r="J140" s="141">
        <v>4</v>
      </c>
      <c r="K140" s="143">
        <v>386.16329027131076</v>
      </c>
      <c r="L140" s="141">
        <v>4</v>
      </c>
      <c r="M140" s="144">
        <v>0.43047095430059235</v>
      </c>
      <c r="N140" s="141">
        <v>4</v>
      </c>
      <c r="O140" s="145">
        <v>0.2332825306509517</v>
      </c>
      <c r="P140" s="141">
        <v>4</v>
      </c>
      <c r="Q140" s="145">
        <v>60.202926037924023</v>
      </c>
      <c r="R140" s="141">
        <v>4</v>
      </c>
      <c r="S140" s="140">
        <v>666</v>
      </c>
      <c r="T140" s="141">
        <v>4</v>
      </c>
      <c r="U140" s="140">
        <v>1270</v>
      </c>
      <c r="V140" s="141">
        <v>4</v>
      </c>
      <c r="W140" s="144">
        <v>0.52440944881889762</v>
      </c>
      <c r="X140" s="141">
        <v>4</v>
      </c>
      <c r="Y140" s="31">
        <f>F140*D140</f>
        <v>43.287439613526566</v>
      </c>
      <c r="Z140" s="31">
        <f>K140*D140</f>
        <v>18.655231414072983</v>
      </c>
      <c r="AA140" s="31">
        <f>M140*D140</f>
        <v>2.0795698275390934E-2</v>
      </c>
      <c r="AB140" s="31">
        <f>O140*D140</f>
        <v>1.1269687471060469E-2</v>
      </c>
      <c r="AC140" s="31">
        <f>Q140*D140</f>
        <v>2.9083539148755566</v>
      </c>
    </row>
    <row r="141" spans="1:29" x14ac:dyDescent="0.25">
      <c r="E141" s="139"/>
      <c r="F141" s="140"/>
      <c r="G141" s="141"/>
      <c r="H141" s="142"/>
      <c r="I141" s="142"/>
      <c r="J141" s="141"/>
      <c r="K141" s="143"/>
      <c r="L141" s="141"/>
      <c r="M141" s="144"/>
      <c r="N141" s="141"/>
      <c r="O141" s="145"/>
      <c r="P141" s="141"/>
      <c r="Q141" s="145"/>
      <c r="R141" s="141"/>
      <c r="S141" s="140"/>
      <c r="T141" s="141"/>
      <c r="U141" s="140"/>
      <c r="V141" s="141"/>
      <c r="W141" s="144"/>
      <c r="X141" s="141"/>
      <c r="Y141" s="31">
        <f>SUM(Y137:Y140)</f>
        <v>653.01207729468592</v>
      </c>
      <c r="Z141" s="31">
        <f t="shared" ref="Z141:AC141" si="77">SUM(Z137:Z140)</f>
        <v>101.62568012110265</v>
      </c>
      <c r="AA141" s="31">
        <f t="shared" si="77"/>
        <v>0.17434299286492147</v>
      </c>
      <c r="AB141" s="31">
        <f t="shared" si="77"/>
        <v>14.908183543350576</v>
      </c>
      <c r="AC141" s="31">
        <f t="shared" si="77"/>
        <v>49.316324163702866</v>
      </c>
    </row>
    <row r="142" spans="1:29" x14ac:dyDescent="0.25">
      <c r="A142" s="31" t="s">
        <v>120</v>
      </c>
      <c r="B142" s="31">
        <v>410296</v>
      </c>
      <c r="C142" s="31" t="s">
        <v>129</v>
      </c>
      <c r="D142" s="31">
        <v>0.14880025699953048</v>
      </c>
      <c r="E142" s="139" t="s">
        <v>130</v>
      </c>
      <c r="F142" s="140">
        <v>333.40000000000003</v>
      </c>
      <c r="G142" s="141">
        <v>4</v>
      </c>
      <c r="H142" s="142" t="s">
        <v>368</v>
      </c>
      <c r="I142" s="142" t="s">
        <v>130</v>
      </c>
      <c r="J142" s="141">
        <v>4</v>
      </c>
      <c r="K142" s="143">
        <v>68.920199020589919</v>
      </c>
      <c r="L142" s="141">
        <v>4</v>
      </c>
      <c r="M142" s="144">
        <v>0.20855175314960667</v>
      </c>
      <c r="N142" s="141">
        <v>4</v>
      </c>
      <c r="O142" s="145">
        <v>3.1929404761904765</v>
      </c>
      <c r="P142" s="141">
        <v>4</v>
      </c>
      <c r="Q142" s="145">
        <v>48.567599915240535</v>
      </c>
      <c r="R142" s="141">
        <v>4</v>
      </c>
      <c r="S142" s="140">
        <v>685</v>
      </c>
      <c r="T142" s="141">
        <v>4</v>
      </c>
      <c r="U142" s="140">
        <v>1253</v>
      </c>
      <c r="V142" s="141">
        <v>4</v>
      </c>
      <c r="W142" s="144">
        <v>0.54668794892258576</v>
      </c>
      <c r="X142" s="141">
        <v>4</v>
      </c>
      <c r="Y142" s="31">
        <f>F142*D142</f>
        <v>49.610005683643465</v>
      </c>
      <c r="Z142" s="31">
        <f>K142*D142</f>
        <v>10.255343326722569</v>
      </c>
      <c r="AA142" s="31">
        <f>M142*D142</f>
        <v>3.1032554466364111E-2</v>
      </c>
      <c r="AB142" s="31">
        <f>O142*D142</f>
        <v>0.47511036344134611</v>
      </c>
      <c r="AC142" s="31">
        <f>Q142*D142</f>
        <v>7.2268713492381664</v>
      </c>
    </row>
    <row r="143" spans="1:29" x14ac:dyDescent="0.25">
      <c r="A143" s="31" t="s">
        <v>120</v>
      </c>
      <c r="B143" s="31">
        <v>410296</v>
      </c>
      <c r="C143" s="31" t="s">
        <v>205</v>
      </c>
      <c r="D143" s="31">
        <v>0.80553290335334971</v>
      </c>
      <c r="E143" s="139" t="s">
        <v>60</v>
      </c>
      <c r="F143" s="140">
        <v>311.39999999999998</v>
      </c>
      <c r="G143" s="141">
        <v>4</v>
      </c>
      <c r="H143" s="142" t="s">
        <v>368</v>
      </c>
      <c r="I143" s="142" t="s">
        <v>60</v>
      </c>
      <c r="J143" s="141">
        <v>4</v>
      </c>
      <c r="K143" s="143">
        <v>61.877355852895626</v>
      </c>
      <c r="L143" s="141">
        <v>4</v>
      </c>
      <c r="M143" s="144">
        <v>0.1984490354311691</v>
      </c>
      <c r="N143" s="141">
        <v>4</v>
      </c>
      <c r="O143" s="145">
        <v>6.1061534090909095</v>
      </c>
      <c r="P143" s="141">
        <v>4</v>
      </c>
      <c r="Q143" s="145">
        <v>48.418306161371476</v>
      </c>
      <c r="R143" s="141">
        <v>4</v>
      </c>
      <c r="S143" s="140">
        <v>685</v>
      </c>
      <c r="T143" s="141">
        <v>4</v>
      </c>
      <c r="U143" s="140">
        <v>1253</v>
      </c>
      <c r="V143" s="141">
        <v>4</v>
      </c>
      <c r="W143" s="144">
        <v>0.54668794892258576</v>
      </c>
      <c r="X143" s="141">
        <v>4</v>
      </c>
      <c r="Y143" s="31">
        <f>F143*D143</f>
        <v>250.84294610423308</v>
      </c>
      <c r="Z143" s="31">
        <f>K143*D143</f>
        <v>49.844246112011398</v>
      </c>
      <c r="AA143" s="31">
        <f>M143*D143</f>
        <v>0.15985722767854141</v>
      </c>
      <c r="AB143" s="31">
        <f>O143*D143</f>
        <v>4.9187074839459548</v>
      </c>
      <c r="AC143" s="31">
        <f>Q143*D143</f>
        <v>39.002538737620945</v>
      </c>
    </row>
    <row r="144" spans="1:29" x14ac:dyDescent="0.25">
      <c r="A144" s="31" t="s">
        <v>120</v>
      </c>
      <c r="B144" s="31">
        <v>410296</v>
      </c>
      <c r="C144" s="31" t="s">
        <v>172</v>
      </c>
      <c r="D144" s="31">
        <v>4.5666839647119872E-2</v>
      </c>
      <c r="E144" s="139" t="s">
        <v>336</v>
      </c>
      <c r="F144" s="140">
        <v>386.45000000000005</v>
      </c>
      <c r="G144" s="141">
        <v>4</v>
      </c>
      <c r="H144" s="142" t="s">
        <v>368</v>
      </c>
      <c r="I144" s="142" t="s">
        <v>336</v>
      </c>
      <c r="J144" s="141">
        <v>4</v>
      </c>
      <c r="K144" s="143">
        <v>189.99477512745989</v>
      </c>
      <c r="L144" s="141">
        <v>4</v>
      </c>
      <c r="M144" s="144">
        <v>0.49410579632276619</v>
      </c>
      <c r="N144" s="141">
        <v>4</v>
      </c>
      <c r="O144" s="145">
        <v>2.50247030075188</v>
      </c>
      <c r="P144" s="141">
        <v>4</v>
      </c>
      <c r="Q144" s="145">
        <v>67.209189991740146</v>
      </c>
      <c r="R144" s="141">
        <v>4</v>
      </c>
      <c r="S144" s="140">
        <v>685</v>
      </c>
      <c r="T144" s="141">
        <v>4</v>
      </c>
      <c r="U144" s="140">
        <v>1253</v>
      </c>
      <c r="V144" s="141">
        <v>4</v>
      </c>
      <c r="W144" s="144">
        <v>0.54668794892258576</v>
      </c>
      <c r="X144" s="141">
        <v>4</v>
      </c>
      <c r="Y144" s="31">
        <f>F144*D144</f>
        <v>17.647950181629476</v>
      </c>
      <c r="Z144" s="31">
        <f>K144*D144</f>
        <v>8.6764609295363098</v>
      </c>
      <c r="AA144" s="31">
        <f>M144*D144</f>
        <v>2.2564250169384237E-2</v>
      </c>
      <c r="AB144" s="31">
        <f>O144*D144</f>
        <v>0.11427990994611595</v>
      </c>
      <c r="AC144" s="31">
        <f>Q144*D144</f>
        <v>3.069231302165611</v>
      </c>
    </row>
    <row r="145" spans="1:29" x14ac:dyDescent="0.25">
      <c r="E145" s="139"/>
      <c r="F145" s="140"/>
      <c r="G145" s="141"/>
      <c r="H145" s="142"/>
      <c r="I145" s="142"/>
      <c r="J145" s="141"/>
      <c r="K145" s="143"/>
      <c r="L145" s="141"/>
      <c r="M145" s="144"/>
      <c r="N145" s="141"/>
      <c r="O145" s="145"/>
      <c r="P145" s="141"/>
      <c r="Q145" s="145"/>
      <c r="R145" s="141"/>
      <c r="S145" s="140"/>
      <c r="T145" s="141"/>
      <c r="U145" s="140"/>
      <c r="V145" s="141"/>
      <c r="W145" s="144"/>
      <c r="X145" s="141"/>
      <c r="Y145" s="31">
        <f>SUM(Y142:Y144)</f>
        <v>318.10090196950603</v>
      </c>
      <c r="Z145" s="31">
        <f t="shared" ref="Z145:AC145" si="78">SUM(Z142:Z144)</f>
        <v>68.776050368270276</v>
      </c>
      <c r="AA145" s="31">
        <f t="shared" si="78"/>
        <v>0.21345403231428975</v>
      </c>
      <c r="AB145" s="31">
        <f t="shared" si="78"/>
        <v>5.5080977573334167</v>
      </c>
      <c r="AC145" s="31">
        <f t="shared" si="78"/>
        <v>49.298641389024723</v>
      </c>
    </row>
    <row r="146" spans="1:29" x14ac:dyDescent="0.25">
      <c r="A146" s="31" t="s">
        <v>131</v>
      </c>
      <c r="B146" s="31">
        <v>450101</v>
      </c>
      <c r="C146" s="31" t="s">
        <v>72</v>
      </c>
      <c r="D146" s="31">
        <v>0.158494304110946</v>
      </c>
      <c r="E146" s="139" t="s">
        <v>73</v>
      </c>
      <c r="F146" s="140">
        <v>1216.25</v>
      </c>
      <c r="G146" s="141">
        <v>4</v>
      </c>
      <c r="H146" s="142" t="s">
        <v>369</v>
      </c>
      <c r="I146" s="142" t="s">
        <v>73</v>
      </c>
      <c r="J146" s="141">
        <v>4</v>
      </c>
      <c r="K146" s="143">
        <v>393.34819670872571</v>
      </c>
      <c r="L146" s="141">
        <v>4</v>
      </c>
      <c r="M146" s="144">
        <v>0.32198310516180606</v>
      </c>
      <c r="N146" s="141">
        <v>4</v>
      </c>
      <c r="O146" s="145">
        <v>1.5165517241379309</v>
      </c>
      <c r="P146" s="141">
        <v>1</v>
      </c>
      <c r="Q146" s="145">
        <v>65.004794983949722</v>
      </c>
      <c r="R146" s="141">
        <v>4</v>
      </c>
      <c r="S146" s="140">
        <v>360</v>
      </c>
      <c r="T146" s="141">
        <v>4</v>
      </c>
      <c r="U146" s="140">
        <v>1127</v>
      </c>
      <c r="V146" s="141">
        <v>4</v>
      </c>
      <c r="W146" s="144">
        <v>0.31943212067435672</v>
      </c>
      <c r="X146" s="141">
        <v>4</v>
      </c>
      <c r="Y146" s="31">
        <f>F146*D146</f>
        <v>192.76869737493809</v>
      </c>
      <c r="Z146" s="31">
        <f>K146*D146</f>
        <v>62.343448710644985</v>
      </c>
      <c r="AA146" s="31">
        <f>M146*D146</f>
        <v>5.1032488188102E-2</v>
      </c>
      <c r="AB146" s="31">
        <f>O146*D146</f>
        <v>0.24036481016549671</v>
      </c>
      <c r="AC146" s="31">
        <f>Q146*D146</f>
        <v>10.302889744855825</v>
      </c>
    </row>
    <row r="147" spans="1:29" x14ac:dyDescent="0.25">
      <c r="A147" s="31" t="s">
        <v>131</v>
      </c>
      <c r="B147" s="31">
        <v>450101</v>
      </c>
      <c r="C147" s="31" t="s">
        <v>133</v>
      </c>
      <c r="D147" s="31">
        <v>7.9223858492832935E-2</v>
      </c>
      <c r="E147" s="139" t="s">
        <v>133</v>
      </c>
      <c r="F147" s="140">
        <v>537.30000000000007</v>
      </c>
      <c r="G147" s="141">
        <v>4</v>
      </c>
      <c r="H147" s="142" t="s">
        <v>369</v>
      </c>
      <c r="I147" s="142" t="s">
        <v>133</v>
      </c>
      <c r="J147" s="141">
        <v>4</v>
      </c>
      <c r="K147" s="143">
        <v>248.09013317318949</v>
      </c>
      <c r="L147" s="141">
        <v>4</v>
      </c>
      <c r="M147" s="144">
        <v>0.47164466908403024</v>
      </c>
      <c r="N147" s="141">
        <v>4</v>
      </c>
      <c r="O147" s="145">
        <v>0.20290216903597186</v>
      </c>
      <c r="P147" s="141">
        <v>4</v>
      </c>
      <c r="Q147" s="145">
        <v>70.204143716321809</v>
      </c>
      <c r="R147" s="141">
        <v>4</v>
      </c>
      <c r="S147" s="140">
        <v>360</v>
      </c>
      <c r="T147" s="141">
        <v>4</v>
      </c>
      <c r="U147" s="140">
        <v>1127</v>
      </c>
      <c r="V147" s="141">
        <v>4</v>
      </c>
      <c r="W147" s="144">
        <v>0.31943212067435672</v>
      </c>
      <c r="X147" s="141">
        <v>4</v>
      </c>
      <c r="Y147" s="31">
        <f>F147*D147</f>
        <v>42.56697916819914</v>
      </c>
      <c r="Z147" s="31">
        <f>K147*D147</f>
        <v>19.654657603980841</v>
      </c>
      <c r="AA147" s="31">
        <f>M147*D147</f>
        <v>3.7365510522412229E-2</v>
      </c>
      <c r="AB147" s="31">
        <f>O147*D147</f>
        <v>1.6074692727594701E-2</v>
      </c>
      <c r="AC147" s="31">
        <f>Q147*D147</f>
        <v>5.5618431473923859</v>
      </c>
    </row>
    <row r="148" spans="1:29" x14ac:dyDescent="0.25">
      <c r="A148" s="31" t="s">
        <v>131</v>
      </c>
      <c r="B148" s="31">
        <v>450101</v>
      </c>
      <c r="C148" s="31" t="s">
        <v>219</v>
      </c>
      <c r="D148" s="31">
        <v>1.9811788013868251E-2</v>
      </c>
      <c r="E148" s="139" t="s">
        <v>135</v>
      </c>
      <c r="F148" s="140">
        <v>453.05</v>
      </c>
      <c r="G148" s="141">
        <v>4</v>
      </c>
      <c r="H148" s="142" t="s">
        <v>369</v>
      </c>
      <c r="I148" s="142" t="s">
        <v>135</v>
      </c>
      <c r="J148" s="141">
        <v>4</v>
      </c>
      <c r="K148" s="143">
        <v>165.14059750508233</v>
      </c>
      <c r="L148" s="141">
        <v>4</v>
      </c>
      <c r="M148" s="144">
        <v>0.36789838193747543</v>
      </c>
      <c r="N148" s="141">
        <v>4</v>
      </c>
      <c r="O148" s="145">
        <v>0.2714031962378447</v>
      </c>
      <c r="P148" s="141">
        <v>4</v>
      </c>
      <c r="Q148" s="145">
        <v>60.192666375230253</v>
      </c>
      <c r="R148" s="141">
        <v>4</v>
      </c>
      <c r="S148" s="140">
        <v>360</v>
      </c>
      <c r="T148" s="141">
        <v>4</v>
      </c>
      <c r="U148" s="140">
        <v>1127</v>
      </c>
      <c r="V148" s="141">
        <v>4</v>
      </c>
      <c r="W148" s="144">
        <v>0.31943212067435672</v>
      </c>
      <c r="X148" s="141">
        <v>4</v>
      </c>
      <c r="Y148" s="31">
        <f>F148*D148</f>
        <v>8.9757305596830115</v>
      </c>
      <c r="Z148" s="31">
        <f>K148*D148</f>
        <v>3.2717305102542311</v>
      </c>
      <c r="AA148" s="31">
        <f>M148*D148</f>
        <v>7.2887247535903992E-3</v>
      </c>
      <c r="AB148" s="31">
        <f>O148*D148</f>
        <v>5.3769825901504647E-3</v>
      </c>
      <c r="AC148" s="31">
        <f>Q148*D148</f>
        <v>1.1925243462155573</v>
      </c>
    </row>
    <row r="149" spans="1:29" x14ac:dyDescent="0.25">
      <c r="A149" s="31" t="s">
        <v>131</v>
      </c>
      <c r="B149" s="31">
        <v>450101</v>
      </c>
      <c r="C149" s="31" t="s">
        <v>203</v>
      </c>
      <c r="D149" s="31">
        <v>0.69296509888730329</v>
      </c>
      <c r="E149" s="139" t="s">
        <v>62</v>
      </c>
      <c r="F149" s="140">
        <v>388.75</v>
      </c>
      <c r="G149" s="141">
        <v>4</v>
      </c>
      <c r="H149" s="142" t="s">
        <v>369</v>
      </c>
      <c r="I149" s="142" t="s">
        <v>62</v>
      </c>
      <c r="J149" s="141">
        <v>4</v>
      </c>
      <c r="K149" s="143">
        <v>116.999776545272</v>
      </c>
      <c r="L149" s="141">
        <v>4</v>
      </c>
      <c r="M149" s="144">
        <v>0.299022052177426</v>
      </c>
      <c r="N149" s="141">
        <v>4</v>
      </c>
      <c r="O149" s="145">
        <v>0.12833222937935507</v>
      </c>
      <c r="P149" s="141">
        <v>4</v>
      </c>
      <c r="Q149" s="145">
        <v>66.9997466490844</v>
      </c>
      <c r="R149" s="141">
        <v>4</v>
      </c>
      <c r="S149" s="140">
        <v>360</v>
      </c>
      <c r="T149" s="141">
        <v>4</v>
      </c>
      <c r="U149" s="140">
        <v>1127</v>
      </c>
      <c r="V149" s="141">
        <v>4</v>
      </c>
      <c r="W149" s="144">
        <v>0.31943212067435672</v>
      </c>
      <c r="X149" s="141">
        <v>4</v>
      </c>
      <c r="Y149" s="31">
        <f>F149*D149</f>
        <v>269.39018219243917</v>
      </c>
      <c r="Z149" s="31">
        <f>K149*D149</f>
        <v>81.076761723486797</v>
      </c>
      <c r="AA149" s="31">
        <f>M149*D149</f>
        <v>0.20721184595661438</v>
      </c>
      <c r="AB149" s="31">
        <f>O149*D149</f>
        <v>8.8929756022292875E-2</v>
      </c>
      <c r="AC149" s="31">
        <f>Q149*D149</f>
        <v>46.428486062107041</v>
      </c>
    </row>
    <row r="150" spans="1:29" x14ac:dyDescent="0.25">
      <c r="A150" s="31" t="s">
        <v>131</v>
      </c>
      <c r="B150" s="31">
        <v>450101</v>
      </c>
      <c r="C150" s="31" t="s">
        <v>218</v>
      </c>
      <c r="D150" s="31">
        <v>4.95049504950495E-2</v>
      </c>
      <c r="E150" s="139" t="s">
        <v>128</v>
      </c>
      <c r="F150" s="140">
        <v>283.2</v>
      </c>
      <c r="G150" s="141">
        <v>1</v>
      </c>
      <c r="H150" s="142" t="s">
        <v>369</v>
      </c>
      <c r="I150" s="142" t="s">
        <v>128</v>
      </c>
      <c r="J150" s="141">
        <v>1</v>
      </c>
      <c r="K150" s="143">
        <v>83.098591549295776</v>
      </c>
      <c r="L150" s="141">
        <v>1</v>
      </c>
      <c r="M150" s="144">
        <v>0.29342723004694837</v>
      </c>
      <c r="N150" s="141">
        <v>1</v>
      </c>
      <c r="O150" s="145">
        <v>8.2558139534883723E-2</v>
      </c>
      <c r="P150" s="141">
        <v>1</v>
      </c>
      <c r="Q150" s="145">
        <v>63.62347188264058</v>
      </c>
      <c r="R150" s="141">
        <v>1</v>
      </c>
      <c r="S150" s="140">
        <v>360</v>
      </c>
      <c r="T150" s="141">
        <v>1</v>
      </c>
      <c r="U150" s="140">
        <v>1127</v>
      </c>
      <c r="V150" s="141">
        <v>1</v>
      </c>
      <c r="W150" s="144">
        <v>0.31943212067435672</v>
      </c>
      <c r="X150" s="141">
        <v>1</v>
      </c>
      <c r="Y150" s="31">
        <f>F150*D150</f>
        <v>14.019801980198018</v>
      </c>
      <c r="Z150" s="31">
        <f>K150*D150</f>
        <v>4.1137916608562257</v>
      </c>
      <c r="AA150" s="31">
        <f>M150*D150</f>
        <v>1.4526100497373681E-2</v>
      </c>
      <c r="AB150" s="31">
        <f>O150*D150</f>
        <v>4.0870366106378073E-3</v>
      </c>
      <c r="AC150" s="31">
        <f>Q150*D150</f>
        <v>3.1496768258732959</v>
      </c>
    </row>
    <row r="151" spans="1:29" x14ac:dyDescent="0.25">
      <c r="E151" s="139"/>
      <c r="F151" s="140"/>
      <c r="G151" s="141"/>
      <c r="H151" s="142"/>
      <c r="I151" s="142"/>
      <c r="J151" s="141"/>
      <c r="K151" s="143"/>
      <c r="L151" s="141"/>
      <c r="M151" s="144"/>
      <c r="N151" s="141"/>
      <c r="O151" s="145"/>
      <c r="P151" s="141"/>
      <c r="Q151" s="145"/>
      <c r="R151" s="141"/>
      <c r="S151" s="140"/>
      <c r="T151" s="141"/>
      <c r="U151" s="140"/>
      <c r="V151" s="141"/>
      <c r="W151" s="144"/>
      <c r="X151" s="141"/>
      <c r="Y151" s="31">
        <f>SUM(Y146:Y150)</f>
        <v>527.72139127545745</v>
      </c>
      <c r="Z151" s="31">
        <f t="shared" ref="Z151:AC151" si="79">SUM(Z146:Z150)</f>
        <v>170.46039020922308</v>
      </c>
      <c r="AA151" s="31">
        <f t="shared" si="79"/>
        <v>0.31742466991809271</v>
      </c>
      <c r="AB151" s="31">
        <f t="shared" si="79"/>
        <v>0.35483327811617255</v>
      </c>
      <c r="AC151" s="31">
        <f t="shared" si="79"/>
        <v>66.635420126444103</v>
      </c>
    </row>
    <row r="152" spans="1:29" x14ac:dyDescent="0.25">
      <c r="A152" s="31" t="s">
        <v>131</v>
      </c>
      <c r="B152" s="31">
        <v>450176</v>
      </c>
      <c r="C152" s="31" t="s">
        <v>206</v>
      </c>
      <c r="D152" s="31">
        <v>0.12280701754385964</v>
      </c>
      <c r="E152" s="139" t="s">
        <v>66</v>
      </c>
      <c r="F152" s="140">
        <v>158.15</v>
      </c>
      <c r="G152" s="141">
        <v>4</v>
      </c>
      <c r="H152" s="142" t="s">
        <v>370</v>
      </c>
      <c r="I152" s="142" t="s">
        <v>66</v>
      </c>
      <c r="J152" s="141">
        <v>4</v>
      </c>
      <c r="K152" s="143">
        <v>120.00177623617978</v>
      </c>
      <c r="L152" s="141">
        <v>4</v>
      </c>
      <c r="M152" s="144">
        <v>0.7689620204943588</v>
      </c>
      <c r="N152" s="141">
        <v>4</v>
      </c>
      <c r="O152" s="145">
        <v>0.1841139670882633</v>
      </c>
      <c r="P152" s="141">
        <v>4</v>
      </c>
      <c r="Q152" s="145">
        <v>54.154959460558956</v>
      </c>
      <c r="R152" s="141">
        <v>4</v>
      </c>
      <c r="S152" s="140">
        <v>321</v>
      </c>
      <c r="T152" s="141">
        <v>4</v>
      </c>
      <c r="U152" s="140">
        <v>1167</v>
      </c>
      <c r="V152" s="141">
        <v>4</v>
      </c>
      <c r="W152" s="144">
        <v>0.27506426735218509</v>
      </c>
      <c r="X152" s="141">
        <v>4</v>
      </c>
      <c r="Y152" s="31">
        <f t="shared" ref="Y152:Y157" si="80">F152*D152</f>
        <v>19.421929824561403</v>
      </c>
      <c r="Z152" s="31">
        <f t="shared" ref="Z152:Z157" si="81">K152*D152</f>
        <v>14.73706023953085</v>
      </c>
      <c r="AA152" s="31">
        <f t="shared" ref="AA152:AA157" si="82">M152*D152</f>
        <v>9.443393234141248E-2</v>
      </c>
      <c r="AB152" s="31">
        <f t="shared" ref="AB152:AB157" si="83">O152*D152</f>
        <v>2.2610487186277946E-2</v>
      </c>
      <c r="AC152" s="31">
        <f t="shared" ref="AC152:AC157" si="84">Q152*D152</f>
        <v>6.6506090565598717</v>
      </c>
    </row>
    <row r="153" spans="1:29" x14ac:dyDescent="0.25">
      <c r="A153" s="31" t="s">
        <v>131</v>
      </c>
      <c r="B153" s="31">
        <v>450176</v>
      </c>
      <c r="C153" s="31" t="s">
        <v>72</v>
      </c>
      <c r="D153" s="31">
        <v>0.37645823961613428</v>
      </c>
      <c r="E153" s="139" t="s">
        <v>73</v>
      </c>
      <c r="F153" s="140">
        <v>1155.1000000000001</v>
      </c>
      <c r="G153" s="141">
        <v>4</v>
      </c>
      <c r="H153" s="142" t="s">
        <v>370</v>
      </c>
      <c r="I153" s="142" t="s">
        <v>73</v>
      </c>
      <c r="J153" s="141">
        <v>4</v>
      </c>
      <c r="K153" s="143">
        <v>389.16667735362114</v>
      </c>
      <c r="L153" s="141">
        <v>4</v>
      </c>
      <c r="M153" s="144">
        <v>0.33876547545920366</v>
      </c>
      <c r="N153" s="141">
        <v>4</v>
      </c>
      <c r="O153" s="141"/>
      <c r="P153" s="141">
        <v>0</v>
      </c>
      <c r="Q153" s="145">
        <v>60.6251727038577</v>
      </c>
      <c r="R153" s="141">
        <v>4</v>
      </c>
      <c r="S153" s="140">
        <v>321</v>
      </c>
      <c r="T153" s="141">
        <v>4</v>
      </c>
      <c r="U153" s="140">
        <v>1167</v>
      </c>
      <c r="V153" s="141">
        <v>4</v>
      </c>
      <c r="W153" s="144">
        <v>0.27506426735218509</v>
      </c>
      <c r="X153" s="141">
        <v>4</v>
      </c>
      <c r="Y153" s="31">
        <f t="shared" si="80"/>
        <v>434.84691258059678</v>
      </c>
      <c r="Z153" s="31">
        <f t="shared" si="81"/>
        <v>146.50500227380434</v>
      </c>
      <c r="AA153" s="31">
        <f t="shared" si="82"/>
        <v>0.12753105453409455</v>
      </c>
      <c r="AB153" s="31">
        <f t="shared" si="83"/>
        <v>0</v>
      </c>
      <c r="AC153" s="31">
        <f t="shared" si="84"/>
        <v>22.822845792518386</v>
      </c>
    </row>
    <row r="154" spans="1:29" x14ac:dyDescent="0.25">
      <c r="A154" s="31" t="s">
        <v>131</v>
      </c>
      <c r="B154" s="31">
        <v>450176</v>
      </c>
      <c r="C154" s="31" t="s">
        <v>217</v>
      </c>
      <c r="D154" s="31">
        <v>3.8596491228070177E-2</v>
      </c>
      <c r="E154" s="139" t="s">
        <v>135</v>
      </c>
      <c r="F154" s="140">
        <v>530.75</v>
      </c>
      <c r="G154" s="141">
        <v>4</v>
      </c>
      <c r="H154" s="142" t="s">
        <v>370</v>
      </c>
      <c r="I154" s="142" t="s">
        <v>135</v>
      </c>
      <c r="J154" s="141">
        <v>4</v>
      </c>
      <c r="K154" s="143">
        <v>199.81683225519507</v>
      </c>
      <c r="L154" s="141">
        <v>4</v>
      </c>
      <c r="M154" s="144">
        <v>0.37630694130126241</v>
      </c>
      <c r="N154" s="141">
        <v>4</v>
      </c>
      <c r="O154" s="145">
        <v>0.2308577309236948</v>
      </c>
      <c r="P154" s="141">
        <v>4</v>
      </c>
      <c r="Q154" s="145">
        <v>58.357056872238395</v>
      </c>
      <c r="R154" s="141">
        <v>4</v>
      </c>
      <c r="S154" s="140">
        <v>321</v>
      </c>
      <c r="T154" s="141">
        <v>4</v>
      </c>
      <c r="U154" s="140">
        <v>1167</v>
      </c>
      <c r="V154" s="141">
        <v>4</v>
      </c>
      <c r="W154" s="144">
        <v>0.27506426735218509</v>
      </c>
      <c r="X154" s="141">
        <v>4</v>
      </c>
      <c r="Y154" s="31">
        <f t="shared" si="80"/>
        <v>20.485087719298246</v>
      </c>
      <c r="Z154" s="31">
        <f t="shared" si="81"/>
        <v>7.7122286133584064</v>
      </c>
      <c r="AA154" s="31">
        <f t="shared" si="82"/>
        <v>1.4524127558996094E-2</v>
      </c>
      <c r="AB154" s="31">
        <f t="shared" si="83"/>
        <v>8.9102983865285718E-3</v>
      </c>
      <c r="AC154" s="31">
        <f t="shared" si="84"/>
        <v>2.2523776336653416</v>
      </c>
    </row>
    <row r="155" spans="1:29" x14ac:dyDescent="0.25">
      <c r="A155" s="31" t="s">
        <v>131</v>
      </c>
      <c r="B155" s="31">
        <v>450176</v>
      </c>
      <c r="C155" s="31" t="s">
        <v>203</v>
      </c>
      <c r="D155" s="31">
        <v>0.36701154595891433</v>
      </c>
      <c r="E155" s="139" t="s">
        <v>62</v>
      </c>
      <c r="F155" s="140">
        <v>344</v>
      </c>
      <c r="G155" s="141">
        <v>4</v>
      </c>
      <c r="H155" s="142" t="s">
        <v>370</v>
      </c>
      <c r="I155" s="142" t="s">
        <v>62</v>
      </c>
      <c r="J155" s="141">
        <v>4</v>
      </c>
      <c r="K155" s="143">
        <v>102.69810320595461</v>
      </c>
      <c r="L155" s="141">
        <v>4</v>
      </c>
      <c r="M155" s="144">
        <v>0.30574998947196896</v>
      </c>
      <c r="N155" s="141">
        <v>4</v>
      </c>
      <c r="O155" s="145">
        <v>8.5279293235871287E-2</v>
      </c>
      <c r="P155" s="141">
        <v>4</v>
      </c>
      <c r="Q155" s="145">
        <v>58.531505480750354</v>
      </c>
      <c r="R155" s="141">
        <v>4</v>
      </c>
      <c r="S155" s="140">
        <v>321</v>
      </c>
      <c r="T155" s="141">
        <v>4</v>
      </c>
      <c r="U155" s="140">
        <v>1167</v>
      </c>
      <c r="V155" s="141">
        <v>4</v>
      </c>
      <c r="W155" s="144">
        <v>0.27506426735218509</v>
      </c>
      <c r="X155" s="141">
        <v>4</v>
      </c>
      <c r="Y155" s="31">
        <f t="shared" si="80"/>
        <v>126.25197180986653</v>
      </c>
      <c r="Z155" s="31">
        <f t="shared" si="81"/>
        <v>37.69138962466554</v>
      </c>
      <c r="AA155" s="31">
        <f t="shared" si="82"/>
        <v>0.1122137763130291</v>
      </c>
      <c r="AB155" s="31">
        <f t="shared" si="83"/>
        <v>3.1298485248780705E-2</v>
      </c>
      <c r="AC155" s="31">
        <f t="shared" si="84"/>
        <v>21.481738313792853</v>
      </c>
    </row>
    <row r="156" spans="1:29" x14ac:dyDescent="0.25">
      <c r="A156" s="31" t="s">
        <v>131</v>
      </c>
      <c r="B156" s="31">
        <v>450176</v>
      </c>
      <c r="C156" s="31" t="s">
        <v>172</v>
      </c>
      <c r="D156" s="31">
        <v>8.771929824561403E-2</v>
      </c>
      <c r="E156" s="139" t="s">
        <v>336</v>
      </c>
      <c r="F156" s="140">
        <v>381.5</v>
      </c>
      <c r="G156" s="141">
        <v>4</v>
      </c>
      <c r="H156" s="142" t="s">
        <v>370</v>
      </c>
      <c r="I156" s="142" t="s">
        <v>336</v>
      </c>
      <c r="J156" s="141">
        <v>4</v>
      </c>
      <c r="K156" s="143">
        <v>199.20364720224089</v>
      </c>
      <c r="L156" s="141">
        <v>4</v>
      </c>
      <c r="M156" s="144">
        <v>0.52154709380882647</v>
      </c>
      <c r="N156" s="141">
        <v>4</v>
      </c>
      <c r="O156" s="145">
        <v>3.9225942684766215</v>
      </c>
      <c r="P156" s="141">
        <v>4</v>
      </c>
      <c r="Q156" s="145">
        <v>61.165291560371408</v>
      </c>
      <c r="R156" s="141">
        <v>4</v>
      </c>
      <c r="S156" s="140">
        <v>321</v>
      </c>
      <c r="T156" s="141">
        <v>4</v>
      </c>
      <c r="U156" s="140">
        <v>1167</v>
      </c>
      <c r="V156" s="141">
        <v>4</v>
      </c>
      <c r="W156" s="144">
        <v>0.27506426735218509</v>
      </c>
      <c r="X156" s="141">
        <v>4</v>
      </c>
      <c r="Y156" s="31">
        <f t="shared" si="80"/>
        <v>33.464912280701753</v>
      </c>
      <c r="Z156" s="31">
        <f t="shared" si="81"/>
        <v>17.474004140547446</v>
      </c>
      <c r="AA156" s="31">
        <f t="shared" si="82"/>
        <v>4.5749745070949685E-2</v>
      </c>
      <c r="AB156" s="31">
        <f t="shared" si="83"/>
        <v>0.34408721653303698</v>
      </c>
      <c r="AC156" s="31">
        <f t="shared" si="84"/>
        <v>5.3653764526641581</v>
      </c>
    </row>
    <row r="157" spans="1:29" x14ac:dyDescent="0.25">
      <c r="A157" s="31" t="s">
        <v>131</v>
      </c>
      <c r="B157" s="31">
        <v>450176</v>
      </c>
      <c r="C157" s="31" t="s">
        <v>35</v>
      </c>
      <c r="D157" s="31">
        <v>7.4074074074074077E-3</v>
      </c>
      <c r="E157" s="139" t="s">
        <v>36</v>
      </c>
      <c r="F157" s="140">
        <v>827.05</v>
      </c>
      <c r="G157" s="141">
        <v>4</v>
      </c>
      <c r="H157" s="142" t="s">
        <v>370</v>
      </c>
      <c r="I157" s="142" t="s">
        <v>36</v>
      </c>
      <c r="J157" s="141">
        <v>4</v>
      </c>
      <c r="K157" s="143">
        <v>299.04689906568007</v>
      </c>
      <c r="L157" s="141">
        <v>4</v>
      </c>
      <c r="M157" s="144">
        <v>0.35836873868605618</v>
      </c>
      <c r="N157" s="141">
        <v>4</v>
      </c>
      <c r="O157" s="145">
        <v>0.25076440578128828</v>
      </c>
      <c r="P157" s="141">
        <v>4</v>
      </c>
      <c r="Q157" s="145">
        <v>69.312911466049087</v>
      </c>
      <c r="R157" s="141">
        <v>4</v>
      </c>
      <c r="S157" s="140">
        <v>321</v>
      </c>
      <c r="T157" s="141">
        <v>4</v>
      </c>
      <c r="U157" s="140">
        <v>1167</v>
      </c>
      <c r="V157" s="141">
        <v>4</v>
      </c>
      <c r="W157" s="144">
        <v>0.27506426735218509</v>
      </c>
      <c r="X157" s="141">
        <v>4</v>
      </c>
      <c r="Y157" s="31">
        <f t="shared" si="80"/>
        <v>6.1262962962962959</v>
      </c>
      <c r="Z157" s="31">
        <f t="shared" si="81"/>
        <v>2.2151622153013339</v>
      </c>
      <c r="AA157" s="31">
        <f t="shared" si="82"/>
        <v>2.6545832495263422E-3</v>
      </c>
      <c r="AB157" s="31">
        <f t="shared" si="83"/>
        <v>1.8575141168984317E-3</v>
      </c>
      <c r="AC157" s="31">
        <f t="shared" si="84"/>
        <v>0.5134289738225859</v>
      </c>
    </row>
    <row r="158" spans="1:29" x14ac:dyDescent="0.25">
      <c r="E158" s="139"/>
      <c r="F158" s="140"/>
      <c r="G158" s="141"/>
      <c r="H158" s="142"/>
      <c r="I158" s="142"/>
      <c r="J158" s="141"/>
      <c r="K158" s="143"/>
      <c r="L158" s="141"/>
      <c r="M158" s="144"/>
      <c r="N158" s="141"/>
      <c r="O158" s="145"/>
      <c r="P158" s="141"/>
      <c r="Q158" s="145"/>
      <c r="R158" s="141"/>
      <c r="S158" s="140"/>
      <c r="T158" s="141"/>
      <c r="U158" s="140"/>
      <c r="V158" s="141"/>
      <c r="W158" s="144"/>
      <c r="X158" s="141"/>
      <c r="Y158" s="31">
        <f>SUM(Y152:Y157)</f>
        <v>640.59711051132115</v>
      </c>
      <c r="Z158" s="31">
        <f t="shared" ref="Z158:AC158" si="85">SUM(Z152:Z157)</f>
        <v>226.33484710720791</v>
      </c>
      <c r="AA158" s="31">
        <f t="shared" si="85"/>
        <v>0.39710721906800828</v>
      </c>
      <c r="AB158" s="31">
        <f t="shared" si="85"/>
        <v>0.40876400147152264</v>
      </c>
      <c r="AC158" s="31">
        <f t="shared" si="85"/>
        <v>59.086376223023194</v>
      </c>
    </row>
    <row r="159" spans="1:29" x14ac:dyDescent="0.25">
      <c r="A159" s="31" t="s">
        <v>131</v>
      </c>
      <c r="B159" s="31">
        <v>450203</v>
      </c>
      <c r="C159" s="31" t="s">
        <v>136</v>
      </c>
      <c r="D159" s="31">
        <v>0.41972972972972972</v>
      </c>
      <c r="E159" s="139" t="s">
        <v>58</v>
      </c>
      <c r="F159" s="140">
        <v>500.6</v>
      </c>
      <c r="G159" s="141">
        <v>4</v>
      </c>
      <c r="H159" s="142" t="s">
        <v>371</v>
      </c>
      <c r="I159" s="142" t="s">
        <v>58</v>
      </c>
      <c r="J159" s="141">
        <v>4</v>
      </c>
      <c r="K159" s="143">
        <v>216.0238395448128</v>
      </c>
      <c r="L159" s="141">
        <v>4</v>
      </c>
      <c r="M159" s="144">
        <v>0.43167377076543856</v>
      </c>
      <c r="N159" s="141">
        <v>4</v>
      </c>
      <c r="O159" s="145">
        <v>5.0521636904761902</v>
      </c>
      <c r="P159" s="141">
        <v>4</v>
      </c>
      <c r="Q159" s="145">
        <v>64.435131538826496</v>
      </c>
      <c r="R159" s="141">
        <v>4</v>
      </c>
      <c r="S159" s="140">
        <v>370</v>
      </c>
      <c r="T159" s="141">
        <v>4</v>
      </c>
      <c r="U159" s="140">
        <v>1202</v>
      </c>
      <c r="V159" s="141">
        <v>4</v>
      </c>
      <c r="W159" s="144">
        <v>0.30782029950083195</v>
      </c>
      <c r="X159" s="141">
        <v>4</v>
      </c>
      <c r="Y159" s="31">
        <f>F159*D159</f>
        <v>210.1167027027027</v>
      </c>
      <c r="Z159" s="31">
        <f>K159*D159</f>
        <v>90.671627787322777</v>
      </c>
      <c r="AA159" s="31">
        <f>M159*D159</f>
        <v>0.18118631513479083</v>
      </c>
      <c r="AB159" s="31">
        <f>O159*D159</f>
        <v>2.1205433003539254</v>
      </c>
      <c r="AC159" s="31">
        <f>Q159*D159</f>
        <v>27.04534034589123</v>
      </c>
    </row>
    <row r="160" spans="1:29" x14ac:dyDescent="0.25">
      <c r="A160" s="31" t="s">
        <v>131</v>
      </c>
      <c r="B160" s="31">
        <v>450203</v>
      </c>
      <c r="C160" s="31" t="s">
        <v>172</v>
      </c>
      <c r="D160" s="31">
        <v>8.4054054054054042E-2</v>
      </c>
      <c r="E160" s="139" t="s">
        <v>336</v>
      </c>
      <c r="F160" s="140">
        <v>452.4</v>
      </c>
      <c r="G160" s="141">
        <v>4</v>
      </c>
      <c r="H160" s="142" t="s">
        <v>371</v>
      </c>
      <c r="I160" s="142" t="s">
        <v>336</v>
      </c>
      <c r="J160" s="141">
        <v>4</v>
      </c>
      <c r="K160" s="143">
        <v>218.89473892792185</v>
      </c>
      <c r="L160" s="141">
        <v>4</v>
      </c>
      <c r="M160" s="144">
        <v>0.48234235765391453</v>
      </c>
      <c r="N160" s="141">
        <v>4</v>
      </c>
      <c r="O160" s="145">
        <v>3.8176514752906607</v>
      </c>
      <c r="P160" s="141">
        <v>4</v>
      </c>
      <c r="Q160" s="145">
        <v>65.47454471058866</v>
      </c>
      <c r="R160" s="141">
        <v>4</v>
      </c>
      <c r="S160" s="140">
        <v>370</v>
      </c>
      <c r="T160" s="141">
        <v>4</v>
      </c>
      <c r="U160" s="140">
        <v>1202</v>
      </c>
      <c r="V160" s="141">
        <v>4</v>
      </c>
      <c r="W160" s="144">
        <v>0.30782029950083195</v>
      </c>
      <c r="X160" s="141">
        <v>4</v>
      </c>
      <c r="Y160" s="31">
        <f>F160*D160</f>
        <v>38.026054054054043</v>
      </c>
      <c r="Z160" s="31">
        <f>K160*D160</f>
        <v>18.398990217995589</v>
      </c>
      <c r="AA160" s="31">
        <f>M160*D160</f>
        <v>4.0542830602801998E-2</v>
      </c>
      <c r="AB160" s="31">
        <f>O160*D160</f>
        <v>0.32088908346362038</v>
      </c>
      <c r="AC160" s="31">
        <f>Q160*D160</f>
        <v>5.5034009202683976</v>
      </c>
    </row>
    <row r="161" spans="1:29" x14ac:dyDescent="0.25">
      <c r="A161" s="31" t="s">
        <v>131</v>
      </c>
      <c r="B161" s="31">
        <v>450203</v>
      </c>
      <c r="C161" s="31" t="s">
        <v>137</v>
      </c>
      <c r="D161" s="31">
        <v>0.4962162162162162</v>
      </c>
      <c r="E161" s="139" t="s">
        <v>138</v>
      </c>
      <c r="F161" s="140">
        <v>431.55</v>
      </c>
      <c r="G161" s="141">
        <v>4</v>
      </c>
      <c r="H161" s="142" t="s">
        <v>371</v>
      </c>
      <c r="I161" s="142" t="s">
        <v>138</v>
      </c>
      <c r="J161" s="141">
        <v>4</v>
      </c>
      <c r="K161" s="143">
        <v>203.17404311972257</v>
      </c>
      <c r="L161" s="141">
        <v>4</v>
      </c>
      <c r="M161" s="144">
        <v>0.47095399626286849</v>
      </c>
      <c r="N161" s="141">
        <v>4</v>
      </c>
      <c r="O161" s="145">
        <v>0.2227745025225264</v>
      </c>
      <c r="P161" s="141">
        <v>4</v>
      </c>
      <c r="Q161" s="145">
        <v>65.13102699979062</v>
      </c>
      <c r="R161" s="141">
        <v>4</v>
      </c>
      <c r="S161" s="140">
        <v>370</v>
      </c>
      <c r="T161" s="141">
        <v>4</v>
      </c>
      <c r="U161" s="140">
        <v>1202</v>
      </c>
      <c r="V161" s="141">
        <v>4</v>
      </c>
      <c r="W161" s="144">
        <v>0.30782029950083195</v>
      </c>
      <c r="X161" s="141">
        <v>4</v>
      </c>
      <c r="Y161" s="31">
        <f>F161*D161</f>
        <v>214.14210810810812</v>
      </c>
      <c r="Z161" s="31">
        <f>K161*D161</f>
        <v>100.81825491021908</v>
      </c>
      <c r="AA161" s="31">
        <f>M161*D161</f>
        <v>0.23369501003746662</v>
      </c>
      <c r="AB161" s="31">
        <f>O161*D161</f>
        <v>0.11054432071117797</v>
      </c>
      <c r="AC161" s="31">
        <f>Q161*D161</f>
        <v>32.319071776112317</v>
      </c>
    </row>
    <row r="162" spans="1:29" x14ac:dyDescent="0.25">
      <c r="E162" s="139"/>
      <c r="F162" s="140"/>
      <c r="G162" s="141"/>
      <c r="H162" s="142"/>
      <c r="I162" s="142"/>
      <c r="J162" s="141"/>
      <c r="K162" s="143"/>
      <c r="L162" s="141"/>
      <c r="M162" s="144"/>
      <c r="N162" s="141"/>
      <c r="O162" s="145"/>
      <c r="P162" s="141"/>
      <c r="Q162" s="145"/>
      <c r="R162" s="141"/>
      <c r="S162" s="140"/>
      <c r="T162" s="141"/>
      <c r="U162" s="140"/>
      <c r="V162" s="141"/>
      <c r="W162" s="144"/>
      <c r="X162" s="141"/>
      <c r="Y162" s="31">
        <f>SUM(Y159:Y161)</f>
        <v>462.28486486486486</v>
      </c>
      <c r="Z162" s="31">
        <f t="shared" ref="Z162:AC162" si="86">SUM(Z159:Z161)</f>
        <v>209.88887291553743</v>
      </c>
      <c r="AA162" s="31">
        <f t="shared" si="86"/>
        <v>0.45542415577505946</v>
      </c>
      <c r="AB162" s="31">
        <f t="shared" si="86"/>
        <v>2.5519767045287236</v>
      </c>
      <c r="AC162" s="31">
        <f t="shared" si="86"/>
        <v>64.867813042271933</v>
      </c>
    </row>
    <row r="163" spans="1:29" x14ac:dyDescent="0.25">
      <c r="A163" s="31" t="s">
        <v>131</v>
      </c>
      <c r="B163" s="31">
        <v>450265</v>
      </c>
      <c r="C163" s="31" t="s">
        <v>136</v>
      </c>
      <c r="D163" s="31">
        <v>0.75151515151515147</v>
      </c>
      <c r="E163" s="139" t="s">
        <v>58</v>
      </c>
      <c r="F163" s="140">
        <v>468.15000000000003</v>
      </c>
      <c r="G163" s="141">
        <v>4</v>
      </c>
      <c r="H163" s="142" t="s">
        <v>372</v>
      </c>
      <c r="I163" s="142" t="s">
        <v>58</v>
      </c>
      <c r="J163" s="141">
        <v>4</v>
      </c>
      <c r="K163" s="143">
        <v>218.98894187341395</v>
      </c>
      <c r="L163" s="141">
        <v>4</v>
      </c>
      <c r="M163" s="144">
        <v>0.47231536735955526</v>
      </c>
      <c r="N163" s="141">
        <v>4</v>
      </c>
      <c r="O163" s="145">
        <v>5.1380240740740737</v>
      </c>
      <c r="P163" s="141">
        <v>4</v>
      </c>
      <c r="Q163" s="145">
        <v>64.724686100372836</v>
      </c>
      <c r="R163" s="141">
        <v>4</v>
      </c>
      <c r="S163" s="140">
        <v>370</v>
      </c>
      <c r="T163" s="141">
        <v>4</v>
      </c>
      <c r="U163" s="140">
        <v>1167</v>
      </c>
      <c r="V163" s="141">
        <v>4</v>
      </c>
      <c r="W163" s="144">
        <v>0.31705227077977721</v>
      </c>
      <c r="X163" s="141">
        <v>4</v>
      </c>
      <c r="Y163" s="31">
        <f t="shared" ref="Y163:Y166" si="87">SUM(Y160:Y162)</f>
        <v>714.45302702702702</v>
      </c>
      <c r="Z163" s="31">
        <f>K163*D163</f>
        <v>164.57350783214139</v>
      </c>
      <c r="AA163" s="31">
        <f>M163*D163</f>
        <v>0.3549521548641506</v>
      </c>
      <c r="AB163" s="31">
        <f>O163*D163</f>
        <v>3.8613029405162735</v>
      </c>
      <c r="AC163" s="31">
        <f>Q163*D163</f>
        <v>48.641582281492312</v>
      </c>
    </row>
    <row r="164" spans="1:29" x14ac:dyDescent="0.25">
      <c r="A164" s="31" t="s">
        <v>131</v>
      </c>
      <c r="B164" s="31">
        <v>450265</v>
      </c>
      <c r="C164" s="31" t="s">
        <v>203</v>
      </c>
      <c r="D164" s="31">
        <v>8.8888888888888892E-2</v>
      </c>
      <c r="E164" s="139" t="s">
        <v>62</v>
      </c>
      <c r="F164" s="140">
        <v>328</v>
      </c>
      <c r="G164" s="141">
        <v>4</v>
      </c>
      <c r="H164" s="142" t="s">
        <v>372</v>
      </c>
      <c r="I164" s="142" t="s">
        <v>62</v>
      </c>
      <c r="J164" s="141">
        <v>4</v>
      </c>
      <c r="K164" s="143">
        <v>134.43700324354711</v>
      </c>
      <c r="L164" s="141">
        <v>4</v>
      </c>
      <c r="M164" s="144">
        <v>0.4210176130284552</v>
      </c>
      <c r="N164" s="141">
        <v>4</v>
      </c>
      <c r="O164" s="145">
        <v>0.15138834990702563</v>
      </c>
      <c r="P164" s="141">
        <v>4</v>
      </c>
      <c r="Q164" s="145">
        <v>62.970161879466247</v>
      </c>
      <c r="R164" s="141">
        <v>4</v>
      </c>
      <c r="S164" s="140">
        <v>370</v>
      </c>
      <c r="T164" s="141">
        <v>4</v>
      </c>
      <c r="U164" s="140">
        <v>1167</v>
      </c>
      <c r="V164" s="141">
        <v>4</v>
      </c>
      <c r="W164" s="144">
        <v>0.31705227077977721</v>
      </c>
      <c r="X164" s="141">
        <v>4</v>
      </c>
      <c r="Y164" s="31">
        <f t="shared" si="87"/>
        <v>1390.88</v>
      </c>
      <c r="Z164" s="31">
        <f>K164*D164</f>
        <v>11.949955843870855</v>
      </c>
      <c r="AA164" s="31">
        <f>M164*D164</f>
        <v>3.7423787824751573E-2</v>
      </c>
      <c r="AB164" s="31">
        <f>O164*D164</f>
        <v>1.3456742213957835E-2</v>
      </c>
      <c r="AC164" s="31">
        <f>Q164*D164</f>
        <v>5.5973477226192223</v>
      </c>
    </row>
    <row r="165" spans="1:29" x14ac:dyDescent="0.25">
      <c r="A165" s="31" t="s">
        <v>131</v>
      </c>
      <c r="B165" s="31">
        <v>450265</v>
      </c>
      <c r="C165" s="31" t="s">
        <v>172</v>
      </c>
      <c r="D165" s="31">
        <v>7.8787878787878782E-2</v>
      </c>
      <c r="E165" s="139" t="s">
        <v>336</v>
      </c>
      <c r="F165" s="140">
        <v>426.25</v>
      </c>
      <c r="G165" s="141">
        <v>4</v>
      </c>
      <c r="H165" s="142" t="s">
        <v>372</v>
      </c>
      <c r="I165" s="142" t="s">
        <v>336</v>
      </c>
      <c r="J165" s="141">
        <v>4</v>
      </c>
      <c r="K165" s="143">
        <v>193.46646997346275</v>
      </c>
      <c r="L165" s="141">
        <v>4</v>
      </c>
      <c r="M165" s="144">
        <v>0.45526394182352448</v>
      </c>
      <c r="N165" s="141">
        <v>4</v>
      </c>
      <c r="O165" s="145">
        <v>3.9579573232873089</v>
      </c>
      <c r="P165" s="141">
        <v>4</v>
      </c>
      <c r="Q165" s="145">
        <v>64.41439187901517</v>
      </c>
      <c r="R165" s="141">
        <v>4</v>
      </c>
      <c r="S165" s="140">
        <v>370</v>
      </c>
      <c r="T165" s="141">
        <v>4</v>
      </c>
      <c r="U165" s="140">
        <v>1167</v>
      </c>
      <c r="V165" s="141">
        <v>4</v>
      </c>
      <c r="W165" s="144">
        <v>0.31705227077977721</v>
      </c>
      <c r="X165" s="141">
        <v>4</v>
      </c>
      <c r="Y165" s="31">
        <f t="shared" si="87"/>
        <v>2567.6178918918922</v>
      </c>
      <c r="Z165" s="31">
        <f>K165*D165</f>
        <v>15.242812785787972</v>
      </c>
      <c r="AA165" s="31">
        <f>M165*D165</f>
        <v>3.5869280264883743E-2</v>
      </c>
      <c r="AB165" s="31">
        <f>O165*D165</f>
        <v>0.31183906183475762</v>
      </c>
      <c r="AC165" s="31">
        <f>Q165*D165</f>
        <v>5.0750732995587704</v>
      </c>
    </row>
    <row r="166" spans="1:29" x14ac:dyDescent="0.25">
      <c r="A166" s="31" t="s">
        <v>131</v>
      </c>
      <c r="B166" s="31">
        <v>450265</v>
      </c>
      <c r="C166" s="31" t="s">
        <v>137</v>
      </c>
      <c r="D166" s="31">
        <v>8.0808080808080815E-2</v>
      </c>
      <c r="E166" s="139" t="s">
        <v>138</v>
      </c>
      <c r="F166" s="140">
        <v>390.09999999999997</v>
      </c>
      <c r="G166" s="141">
        <v>4</v>
      </c>
      <c r="H166" s="142" t="s">
        <v>372</v>
      </c>
      <c r="I166" s="142" t="s">
        <v>138</v>
      </c>
      <c r="J166" s="141">
        <v>4</v>
      </c>
      <c r="K166" s="143">
        <v>218.18471749925232</v>
      </c>
      <c r="L166" s="141">
        <v>4</v>
      </c>
      <c r="M166" s="144">
        <v>0.55890702762696531</v>
      </c>
      <c r="N166" s="141">
        <v>4</v>
      </c>
      <c r="O166" s="145">
        <v>0.24586741130626513</v>
      </c>
      <c r="P166" s="141">
        <v>4</v>
      </c>
      <c r="Q166" s="145">
        <v>67.013875312055575</v>
      </c>
      <c r="R166" s="141">
        <v>4</v>
      </c>
      <c r="S166" s="140">
        <v>370</v>
      </c>
      <c r="T166" s="141">
        <v>4</v>
      </c>
      <c r="U166" s="140">
        <v>1167</v>
      </c>
      <c r="V166" s="141">
        <v>4</v>
      </c>
      <c r="W166" s="144">
        <v>0.31705227077977721</v>
      </c>
      <c r="X166" s="141">
        <v>4</v>
      </c>
      <c r="Y166" s="31">
        <f t="shared" si="87"/>
        <v>4672.9509189189193</v>
      </c>
      <c r="Z166" s="31">
        <f>K166*D166</f>
        <v>17.631088282767866</v>
      </c>
      <c r="AA166" s="31">
        <f>M166*D166</f>
        <v>4.5164204252684068E-2</v>
      </c>
      <c r="AB166" s="31">
        <f>O166*D166</f>
        <v>1.9868073640910314E-2</v>
      </c>
      <c r="AC166" s="31">
        <f>Q166*D166</f>
        <v>5.4152626514792388</v>
      </c>
    </row>
    <row r="167" spans="1:29" x14ac:dyDescent="0.25">
      <c r="E167" s="139"/>
      <c r="F167" s="140"/>
      <c r="G167" s="141"/>
      <c r="H167" s="142"/>
      <c r="I167" s="142"/>
      <c r="J167" s="141"/>
      <c r="K167" s="143"/>
      <c r="L167" s="141"/>
      <c r="M167" s="144"/>
      <c r="N167" s="141"/>
      <c r="O167" s="145"/>
      <c r="P167" s="141"/>
      <c r="Q167" s="145"/>
      <c r="R167" s="141"/>
      <c r="S167" s="140"/>
      <c r="T167" s="141"/>
      <c r="U167" s="140"/>
      <c r="V167" s="141"/>
      <c r="W167" s="144"/>
      <c r="X167" s="141"/>
      <c r="Z167" s="31">
        <f>SUM(Z163:Z166)</f>
        <v>209.39736474456811</v>
      </c>
      <c r="AA167" s="31">
        <f t="shared" ref="AA167:AC167" si="88">SUM(AA163:AA166)</f>
        <v>0.47340942720647</v>
      </c>
      <c r="AB167" s="31">
        <f t="shared" si="88"/>
        <v>4.2064668182058993</v>
      </c>
      <c r="AC167" s="31">
        <f t="shared" si="88"/>
        <v>64.729265955149543</v>
      </c>
    </row>
    <row r="168" spans="1:29" x14ac:dyDescent="0.25">
      <c r="A168" s="31" t="s">
        <v>131</v>
      </c>
      <c r="B168" s="31">
        <v>451383</v>
      </c>
      <c r="C168" s="31" t="s">
        <v>206</v>
      </c>
      <c r="D168" s="31">
        <v>1.3793103448275862E-2</v>
      </c>
      <c r="E168" s="139" t="s">
        <v>66</v>
      </c>
      <c r="F168" s="140">
        <v>168.55</v>
      </c>
      <c r="G168" s="141">
        <v>4</v>
      </c>
      <c r="H168" s="142" t="s">
        <v>373</v>
      </c>
      <c r="I168" s="142" t="s">
        <v>66</v>
      </c>
      <c r="J168" s="141">
        <v>4</v>
      </c>
      <c r="K168" s="143">
        <v>207.79639847789667</v>
      </c>
      <c r="L168" s="141">
        <v>4</v>
      </c>
      <c r="M168" s="144">
        <v>1.2509263056497877</v>
      </c>
      <c r="N168" s="141">
        <v>4</v>
      </c>
      <c r="O168" s="145">
        <v>0.11141405943046516</v>
      </c>
      <c r="P168" s="141">
        <v>4</v>
      </c>
      <c r="Q168" s="145">
        <v>62.825338789686121</v>
      </c>
      <c r="R168" s="141">
        <v>4</v>
      </c>
      <c r="S168" s="140">
        <v>413</v>
      </c>
      <c r="T168" s="141">
        <v>4</v>
      </c>
      <c r="U168" s="140">
        <v>1197</v>
      </c>
      <c r="V168" s="141">
        <v>4</v>
      </c>
      <c r="W168" s="144">
        <v>0.34502923976608185</v>
      </c>
      <c r="X168" s="141">
        <v>4</v>
      </c>
      <c r="Y168" s="31">
        <f t="shared" ref="Y168:Y174" si="89">F168*D168</f>
        <v>2.3248275862068968</v>
      </c>
      <c r="Z168" s="31">
        <f t="shared" ref="Z168:Z174" si="90">K168*D168</f>
        <v>2.8661572203847818</v>
      </c>
      <c r="AA168" s="31">
        <f t="shared" ref="AA168:AA174" si="91">M168*D168</f>
        <v>1.725415593999707E-2</v>
      </c>
      <c r="AB168" s="31">
        <f t="shared" ref="AB168:AB174" si="92">O168*D168</f>
        <v>1.5367456473167607E-3</v>
      </c>
      <c r="AC168" s="31">
        <f t="shared" ref="AC168:AC174" si="93">Q168*D168</f>
        <v>0.86655639709911891</v>
      </c>
    </row>
    <row r="169" spans="1:29" x14ac:dyDescent="0.25">
      <c r="A169" s="31" t="s">
        <v>131</v>
      </c>
      <c r="B169" s="31">
        <v>451383</v>
      </c>
      <c r="C169" s="31" t="s">
        <v>27</v>
      </c>
      <c r="D169" s="31">
        <v>6.1728395061728392E-2</v>
      </c>
      <c r="E169" s="139" t="s">
        <v>28</v>
      </c>
      <c r="F169" s="140">
        <v>500.1</v>
      </c>
      <c r="G169" s="141">
        <v>4</v>
      </c>
      <c r="H169" s="142" t="s">
        <v>373</v>
      </c>
      <c r="I169" s="142" t="s">
        <v>28</v>
      </c>
      <c r="J169" s="141">
        <v>4</v>
      </c>
      <c r="K169" s="143">
        <v>153.24546104975937</v>
      </c>
      <c r="L169" s="141">
        <v>4</v>
      </c>
      <c r="M169" s="144">
        <v>0.30728511505420913</v>
      </c>
      <c r="N169" s="141">
        <v>4</v>
      </c>
      <c r="O169" s="145">
        <v>2.6600113335253455</v>
      </c>
      <c r="P169" s="141">
        <v>4</v>
      </c>
      <c r="Q169" s="145">
        <v>68.097105133083645</v>
      </c>
      <c r="R169" s="141">
        <v>4</v>
      </c>
      <c r="S169" s="140">
        <v>413</v>
      </c>
      <c r="T169" s="141">
        <v>4</v>
      </c>
      <c r="U169" s="140">
        <v>1197</v>
      </c>
      <c r="V169" s="141">
        <v>4</v>
      </c>
      <c r="W169" s="144">
        <v>0.34502923976608185</v>
      </c>
      <c r="X169" s="141">
        <v>4</v>
      </c>
      <c r="Y169" s="31">
        <f t="shared" si="89"/>
        <v>30.87037037037037</v>
      </c>
      <c r="Z169" s="31">
        <f t="shared" si="90"/>
        <v>9.4595963610962563</v>
      </c>
      <c r="AA169" s="31">
        <f t="shared" si="91"/>
        <v>1.8968216978654882E-2</v>
      </c>
      <c r="AB169" s="31">
        <f t="shared" si="92"/>
        <v>0.1641982304645275</v>
      </c>
      <c r="AC169" s="31">
        <f t="shared" si="93"/>
        <v>4.2035250082150393</v>
      </c>
    </row>
    <row r="170" spans="1:29" x14ac:dyDescent="0.25">
      <c r="A170" s="31" t="s">
        <v>131</v>
      </c>
      <c r="B170" s="31">
        <v>451383</v>
      </c>
      <c r="C170" s="31" t="s">
        <v>136</v>
      </c>
      <c r="D170" s="31">
        <v>5.2873563218390811E-2</v>
      </c>
      <c r="E170" s="139" t="s">
        <v>58</v>
      </c>
      <c r="F170" s="140">
        <v>521.4</v>
      </c>
      <c r="G170" s="141">
        <v>4</v>
      </c>
      <c r="H170" s="142" t="s">
        <v>373</v>
      </c>
      <c r="I170" s="142" t="s">
        <v>58</v>
      </c>
      <c r="J170" s="141">
        <v>4</v>
      </c>
      <c r="K170" s="143">
        <v>297.47634612570403</v>
      </c>
      <c r="L170" s="141">
        <v>4</v>
      </c>
      <c r="M170" s="144">
        <v>0.58084523673390553</v>
      </c>
      <c r="N170" s="141">
        <v>4</v>
      </c>
      <c r="O170" s="145">
        <v>2.5075302682251985</v>
      </c>
      <c r="P170" s="141">
        <v>4</v>
      </c>
      <c r="Q170" s="145">
        <v>66.936931848518824</v>
      </c>
      <c r="R170" s="141">
        <v>4</v>
      </c>
      <c r="S170" s="140">
        <v>413</v>
      </c>
      <c r="T170" s="141">
        <v>4</v>
      </c>
      <c r="U170" s="140">
        <v>1197</v>
      </c>
      <c r="V170" s="141">
        <v>4</v>
      </c>
      <c r="W170" s="144">
        <v>0.34502923976608185</v>
      </c>
      <c r="X170" s="141">
        <v>4</v>
      </c>
      <c r="Y170" s="31">
        <f t="shared" si="89"/>
        <v>27.568275862068969</v>
      </c>
      <c r="Z170" s="31">
        <f t="shared" si="90"/>
        <v>15.728634392853317</v>
      </c>
      <c r="AA170" s="31">
        <f t="shared" si="91"/>
        <v>3.071135734455133E-2</v>
      </c>
      <c r="AB170" s="31">
        <f t="shared" si="92"/>
        <v>0.13258206015903351</v>
      </c>
      <c r="AC170" s="31">
        <f t="shared" si="93"/>
        <v>3.5391940977377772</v>
      </c>
    </row>
    <row r="171" spans="1:29" x14ac:dyDescent="0.25">
      <c r="A171" s="31" t="s">
        <v>131</v>
      </c>
      <c r="B171" s="31">
        <v>451383</v>
      </c>
      <c r="C171" s="31" t="s">
        <v>216</v>
      </c>
      <c r="D171" s="31">
        <v>0.11237000547345376</v>
      </c>
      <c r="E171" s="139" t="s">
        <v>143</v>
      </c>
      <c r="F171" s="140">
        <v>167.25</v>
      </c>
      <c r="G171" s="141">
        <v>4</v>
      </c>
      <c r="H171" s="142" t="s">
        <v>373</v>
      </c>
      <c r="I171" s="142" t="s">
        <v>143</v>
      </c>
      <c r="J171" s="141">
        <v>4</v>
      </c>
      <c r="K171" s="143">
        <v>63.311806053866086</v>
      </c>
      <c r="L171" s="141">
        <v>4</v>
      </c>
      <c r="M171" s="144">
        <v>0.38017859587230929</v>
      </c>
      <c r="N171" s="141">
        <v>4</v>
      </c>
      <c r="O171" s="145">
        <v>1.620587027914614</v>
      </c>
      <c r="P171" s="141">
        <v>4</v>
      </c>
      <c r="Q171" s="145">
        <v>57.786302247410063</v>
      </c>
      <c r="R171" s="141">
        <v>4</v>
      </c>
      <c r="S171" s="140">
        <v>413</v>
      </c>
      <c r="T171" s="141">
        <v>4</v>
      </c>
      <c r="U171" s="140">
        <v>1197</v>
      </c>
      <c r="V171" s="141">
        <v>4</v>
      </c>
      <c r="W171" s="144">
        <v>0.34502923976608185</v>
      </c>
      <c r="X171" s="141">
        <v>4</v>
      </c>
      <c r="Y171" s="31">
        <f t="shared" si="89"/>
        <v>18.79388341543514</v>
      </c>
      <c r="Z171" s="31">
        <f t="shared" si="90"/>
        <v>7.1143479928071747</v>
      </c>
      <c r="AA171" s="31">
        <f t="shared" si="91"/>
        <v>4.2720670899061355E-2</v>
      </c>
      <c r="AB171" s="31">
        <f t="shared" si="92"/>
        <v>0.18210537319697331</v>
      </c>
      <c r="AC171" s="31">
        <f t="shared" si="93"/>
        <v>6.4934470998321219</v>
      </c>
    </row>
    <row r="172" spans="1:29" x14ac:dyDescent="0.25">
      <c r="A172" s="31" t="s">
        <v>131</v>
      </c>
      <c r="B172" s="31">
        <v>451383</v>
      </c>
      <c r="C172" s="31" t="s">
        <v>207</v>
      </c>
      <c r="D172" s="31">
        <v>0.22181171319102352</v>
      </c>
      <c r="E172" s="139" t="s">
        <v>52</v>
      </c>
      <c r="F172" s="140">
        <v>370.05</v>
      </c>
      <c r="G172" s="141">
        <v>4</v>
      </c>
      <c r="H172" s="142" t="s">
        <v>373</v>
      </c>
      <c r="I172" s="142" t="s">
        <v>52</v>
      </c>
      <c r="J172" s="141">
        <v>4</v>
      </c>
      <c r="K172" s="143">
        <v>168.85320301564752</v>
      </c>
      <c r="L172" s="141">
        <v>4</v>
      </c>
      <c r="M172" s="144">
        <v>0.45573120968050862</v>
      </c>
      <c r="N172" s="141">
        <v>4</v>
      </c>
      <c r="O172" s="145">
        <v>2.6913378972278563</v>
      </c>
      <c r="P172" s="141">
        <v>4</v>
      </c>
      <c r="Q172" s="145">
        <v>64.816244310432921</v>
      </c>
      <c r="R172" s="141">
        <v>4</v>
      </c>
      <c r="S172" s="140">
        <v>413</v>
      </c>
      <c r="T172" s="141">
        <v>4</v>
      </c>
      <c r="U172" s="140">
        <v>1197</v>
      </c>
      <c r="V172" s="141">
        <v>4</v>
      </c>
      <c r="W172" s="144">
        <v>0.34502923976608185</v>
      </c>
      <c r="X172" s="141">
        <v>4</v>
      </c>
      <c r="Y172" s="31">
        <f t="shared" si="89"/>
        <v>82.081424466338262</v>
      </c>
      <c r="Z172" s="31">
        <f t="shared" si="90"/>
        <v>37.453618238692478</v>
      </c>
      <c r="AA172" s="31">
        <f t="shared" si="91"/>
        <v>0.10108652037385119</v>
      </c>
      <c r="AB172" s="31">
        <f t="shared" si="92"/>
        <v>0.59697026976003764</v>
      </c>
      <c r="AC172" s="31">
        <f t="shared" si="93"/>
        <v>14.377002193105058</v>
      </c>
    </row>
    <row r="173" spans="1:29" x14ac:dyDescent="0.25">
      <c r="A173" s="31" t="s">
        <v>131</v>
      </c>
      <c r="B173" s="31">
        <v>451383</v>
      </c>
      <c r="C173" s="31" t="s">
        <v>172</v>
      </c>
      <c r="D173" s="31">
        <v>0.29683857365849703</v>
      </c>
      <c r="E173" s="139" t="s">
        <v>336</v>
      </c>
      <c r="F173" s="140">
        <v>377.29999999999995</v>
      </c>
      <c r="G173" s="141">
        <v>4</v>
      </c>
      <c r="H173" s="142" t="s">
        <v>373</v>
      </c>
      <c r="I173" s="142" t="s">
        <v>336</v>
      </c>
      <c r="J173" s="141">
        <v>4</v>
      </c>
      <c r="K173" s="143">
        <v>181.38135979976127</v>
      </c>
      <c r="L173" s="141">
        <v>4</v>
      </c>
      <c r="M173" s="144">
        <v>0.48107606884477716</v>
      </c>
      <c r="N173" s="141">
        <v>4</v>
      </c>
      <c r="O173" s="145">
        <v>4.540810185185185</v>
      </c>
      <c r="P173" s="141">
        <v>4</v>
      </c>
      <c r="Q173" s="145">
        <v>61.902974814698567</v>
      </c>
      <c r="R173" s="141">
        <v>4</v>
      </c>
      <c r="S173" s="140">
        <v>413</v>
      </c>
      <c r="T173" s="141">
        <v>4</v>
      </c>
      <c r="U173" s="140">
        <v>1197</v>
      </c>
      <c r="V173" s="141">
        <v>4</v>
      </c>
      <c r="W173" s="144">
        <v>0.34502923976608185</v>
      </c>
      <c r="X173" s="141">
        <v>4</v>
      </c>
      <c r="Y173" s="31">
        <f t="shared" si="89"/>
        <v>111.99719384135092</v>
      </c>
      <c r="Z173" s="31">
        <f t="shared" si="90"/>
        <v>53.840984131199789</v>
      </c>
      <c r="AA173" s="31">
        <f t="shared" si="91"/>
        <v>0.14280193409712058</v>
      </c>
      <c r="AB173" s="31">
        <f t="shared" si="92"/>
        <v>1.347887618624346</v>
      </c>
      <c r="AC173" s="31">
        <f t="shared" si="93"/>
        <v>18.375190749212987</v>
      </c>
    </row>
    <row r="174" spans="1:29" x14ac:dyDescent="0.25">
      <c r="A174" s="31" t="s">
        <v>131</v>
      </c>
      <c r="B174" s="31">
        <v>451383</v>
      </c>
      <c r="C174" s="31" t="s">
        <v>137</v>
      </c>
      <c r="D174" s="31">
        <v>0.24058464594863063</v>
      </c>
      <c r="E174" s="139" t="s">
        <v>138</v>
      </c>
      <c r="F174" s="140">
        <v>417.00000000000006</v>
      </c>
      <c r="G174" s="141">
        <v>4</v>
      </c>
      <c r="H174" s="142" t="s">
        <v>373</v>
      </c>
      <c r="I174" s="142" t="s">
        <v>138</v>
      </c>
      <c r="J174" s="141">
        <v>4</v>
      </c>
      <c r="K174" s="143">
        <v>256.60356077273991</v>
      </c>
      <c r="L174" s="141">
        <v>4</v>
      </c>
      <c r="M174" s="144">
        <v>0.61632409506624319</v>
      </c>
      <c r="N174" s="141">
        <v>4</v>
      </c>
      <c r="O174" s="145">
        <v>0.22252402364886015</v>
      </c>
      <c r="P174" s="141">
        <v>4</v>
      </c>
      <c r="Q174" s="145">
        <v>67.141097126258856</v>
      </c>
      <c r="R174" s="141">
        <v>4</v>
      </c>
      <c r="S174" s="140">
        <v>413</v>
      </c>
      <c r="T174" s="141">
        <v>4</v>
      </c>
      <c r="U174" s="140">
        <v>1197</v>
      </c>
      <c r="V174" s="141">
        <v>4</v>
      </c>
      <c r="W174" s="144">
        <v>0.34502923976608185</v>
      </c>
      <c r="X174" s="141">
        <v>4</v>
      </c>
      <c r="Y174" s="31">
        <f t="shared" si="89"/>
        <v>100.32379736057899</v>
      </c>
      <c r="Z174" s="31">
        <f t="shared" si="90"/>
        <v>61.734876817667555</v>
      </c>
      <c r="AA174" s="31">
        <f t="shared" si="91"/>
        <v>0.14827811420112227</v>
      </c>
      <c r="AB174" s="31">
        <f t="shared" si="92"/>
        <v>5.3535863444625728E-2</v>
      </c>
      <c r="AC174" s="31">
        <f t="shared" si="93"/>
        <v>16.153117080723607</v>
      </c>
    </row>
    <row r="175" spans="1:29" x14ac:dyDescent="0.25">
      <c r="E175" s="139"/>
      <c r="F175" s="140"/>
      <c r="G175" s="141"/>
      <c r="H175" s="142"/>
      <c r="I175" s="142"/>
      <c r="J175" s="141"/>
      <c r="K175" s="143"/>
      <c r="L175" s="141"/>
      <c r="M175" s="144"/>
      <c r="N175" s="141"/>
      <c r="O175" s="145"/>
      <c r="P175" s="141"/>
      <c r="Q175" s="145"/>
      <c r="R175" s="141"/>
      <c r="S175" s="140"/>
      <c r="T175" s="141"/>
      <c r="U175" s="140"/>
      <c r="V175" s="141"/>
      <c r="W175" s="144"/>
      <c r="X175" s="141"/>
      <c r="Y175" s="31">
        <f>SUM(Y168:Y174)</f>
        <v>373.95977290234953</v>
      </c>
      <c r="Z175" s="31">
        <f t="shared" ref="Z175:AC175" si="94">SUM(Z168:Z174)</f>
        <v>188.19821515470136</v>
      </c>
      <c r="AA175" s="31">
        <f t="shared" si="94"/>
        <v>0.50182096983435864</v>
      </c>
      <c r="AB175" s="31">
        <f t="shared" si="94"/>
        <v>2.4788161612968604</v>
      </c>
      <c r="AC175" s="31">
        <f t="shared" si="94"/>
        <v>64.008032625925708</v>
      </c>
    </row>
    <row r="176" spans="1:29" x14ac:dyDescent="0.25">
      <c r="A176" s="31" t="s">
        <v>144</v>
      </c>
      <c r="B176" s="31">
        <v>490125</v>
      </c>
      <c r="C176" s="31" t="s">
        <v>145</v>
      </c>
      <c r="D176" s="31">
        <v>0.13219055895737358</v>
      </c>
      <c r="E176" s="139" t="s">
        <v>146</v>
      </c>
      <c r="F176" s="140">
        <v>341.29999999999995</v>
      </c>
      <c r="G176" s="141">
        <v>4</v>
      </c>
      <c r="H176" s="142" t="s">
        <v>374</v>
      </c>
      <c r="I176" s="142" t="s">
        <v>146</v>
      </c>
      <c r="J176" s="141">
        <v>4</v>
      </c>
      <c r="K176" s="143">
        <v>172.87007901147092</v>
      </c>
      <c r="L176" s="141">
        <v>4</v>
      </c>
      <c r="M176" s="144">
        <v>0.50674630603006576</v>
      </c>
      <c r="N176" s="141">
        <v>4</v>
      </c>
      <c r="O176" s="145">
        <v>6.6249758597883597</v>
      </c>
      <c r="P176" s="141">
        <v>4</v>
      </c>
      <c r="Q176" s="145">
        <v>64.990499022099755</v>
      </c>
      <c r="R176" s="141">
        <v>4</v>
      </c>
      <c r="S176" s="140">
        <v>812</v>
      </c>
      <c r="T176" s="141">
        <v>4</v>
      </c>
      <c r="U176" s="140">
        <v>1016</v>
      </c>
      <c r="V176" s="141">
        <v>4</v>
      </c>
      <c r="W176" s="144">
        <v>0.79921259842519687</v>
      </c>
      <c r="X176" s="141">
        <v>4</v>
      </c>
      <c r="Y176" s="31">
        <f>F176*D176</f>
        <v>45.116637772151599</v>
      </c>
      <c r="Z176" s="31">
        <f>K176*D176</f>
        <v>22.851792371531676</v>
      </c>
      <c r="AA176" s="31">
        <f>M176*D176</f>
        <v>6.6987077443698681E-2</v>
      </c>
      <c r="AB176" s="31">
        <f>O176*D176</f>
        <v>0.87575926198452991</v>
      </c>
      <c r="AC176" s="31">
        <f>Q176*D176</f>
        <v>8.5911303926500082</v>
      </c>
    </row>
    <row r="177" spans="1:29" x14ac:dyDescent="0.25">
      <c r="A177" s="31" t="s">
        <v>144</v>
      </c>
      <c r="B177" s="31">
        <v>490125</v>
      </c>
      <c r="C177" s="31" t="s">
        <v>76</v>
      </c>
      <c r="D177" s="31">
        <v>0.79035440489861797</v>
      </c>
      <c r="E177" s="139" t="s">
        <v>77</v>
      </c>
      <c r="F177" s="140">
        <v>324.25</v>
      </c>
      <c r="G177" s="141">
        <v>4</v>
      </c>
      <c r="H177" s="142" t="s">
        <v>374</v>
      </c>
      <c r="I177" s="142" t="s">
        <v>77</v>
      </c>
      <c r="J177" s="141">
        <v>4</v>
      </c>
      <c r="K177" s="143">
        <v>156.62264232447171</v>
      </c>
      <c r="L177" s="141">
        <v>4</v>
      </c>
      <c r="M177" s="144">
        <v>0.48752022668983125</v>
      </c>
      <c r="N177" s="141">
        <v>4</v>
      </c>
      <c r="O177" s="145">
        <v>7.3098446149101853E-2</v>
      </c>
      <c r="P177" s="141">
        <v>4</v>
      </c>
      <c r="Q177" s="145">
        <v>62.081998819825486</v>
      </c>
      <c r="R177" s="141">
        <v>4</v>
      </c>
      <c r="S177" s="140">
        <v>812</v>
      </c>
      <c r="T177" s="141">
        <v>4</v>
      </c>
      <c r="U177" s="140">
        <v>1016</v>
      </c>
      <c r="V177" s="141">
        <v>4</v>
      </c>
      <c r="W177" s="144">
        <v>0.79921259842519687</v>
      </c>
      <c r="X177" s="141">
        <v>4</v>
      </c>
      <c r="Y177" s="31">
        <f>F177*D177</f>
        <v>256.27241578837686</v>
      </c>
      <c r="Z177" s="31">
        <f>K177*D177</f>
        <v>123.78739526800693</v>
      </c>
      <c r="AA177" s="31">
        <f>M177*D177</f>
        <v>0.38531375864148093</v>
      </c>
      <c r="AB177" s="31">
        <f>O177*D177</f>
        <v>5.7773678905187066E-2</v>
      </c>
      <c r="AC177" s="31">
        <f>Q177*D177</f>
        <v>49.066781232159876</v>
      </c>
    </row>
    <row r="178" spans="1:29" x14ac:dyDescent="0.25">
      <c r="A178" s="31" t="s">
        <v>144</v>
      </c>
      <c r="B178" s="31">
        <v>490125</v>
      </c>
      <c r="C178" s="31" t="s">
        <v>203</v>
      </c>
      <c r="D178" s="31">
        <v>3.6008034300967044E-2</v>
      </c>
      <c r="E178" s="139" t="s">
        <v>62</v>
      </c>
      <c r="F178" s="140">
        <v>286.8</v>
      </c>
      <c r="G178" s="141">
        <v>4</v>
      </c>
      <c r="H178" s="142" t="s">
        <v>374</v>
      </c>
      <c r="I178" s="142" t="s">
        <v>62</v>
      </c>
      <c r="J178" s="141">
        <v>4</v>
      </c>
      <c r="K178" s="143">
        <v>101.27606126284996</v>
      </c>
      <c r="L178" s="141">
        <v>4</v>
      </c>
      <c r="M178" s="144">
        <v>0.37034052910297766</v>
      </c>
      <c r="N178" s="141">
        <v>4</v>
      </c>
      <c r="O178" s="145">
        <v>0.17088419503993274</v>
      </c>
      <c r="P178" s="141">
        <v>4</v>
      </c>
      <c r="Q178" s="145">
        <v>54.993253157519121</v>
      </c>
      <c r="R178" s="141">
        <v>4</v>
      </c>
      <c r="S178" s="140">
        <v>812</v>
      </c>
      <c r="T178" s="141">
        <v>4</v>
      </c>
      <c r="U178" s="140">
        <v>1016</v>
      </c>
      <c r="V178" s="141">
        <v>4</v>
      </c>
      <c r="W178" s="144">
        <v>0.79921259842519687</v>
      </c>
      <c r="X178" s="141">
        <v>4</v>
      </c>
      <c r="Y178" s="31">
        <f>F178*D178</f>
        <v>10.327104237517348</v>
      </c>
      <c r="Z178" s="31">
        <f>K178*D178</f>
        <v>3.6467518878195411</v>
      </c>
      <c r="AA178" s="31">
        <f>M178*D178</f>
        <v>1.3335234474978303E-2</v>
      </c>
      <c r="AB178" s="31">
        <f>O178*D178</f>
        <v>6.1532039564910403E-3</v>
      </c>
      <c r="AC178" s="31">
        <f>Q178*D178</f>
        <v>1.9801989460177127</v>
      </c>
    </row>
    <row r="179" spans="1:29" x14ac:dyDescent="0.25">
      <c r="A179" s="31" t="s">
        <v>144</v>
      </c>
      <c r="B179" s="31">
        <v>490125</v>
      </c>
      <c r="C179" s="31" t="s">
        <v>172</v>
      </c>
      <c r="D179" s="31">
        <v>4.1447001843041446E-2</v>
      </c>
      <c r="E179" s="139" t="s">
        <v>336</v>
      </c>
      <c r="F179" s="140">
        <v>347.35</v>
      </c>
      <c r="G179" s="141">
        <v>4</v>
      </c>
      <c r="H179" s="142" t="s">
        <v>374</v>
      </c>
      <c r="I179" s="142" t="s">
        <v>336</v>
      </c>
      <c r="J179" s="141">
        <v>4</v>
      </c>
      <c r="K179" s="143">
        <v>216.79770868536554</v>
      </c>
      <c r="L179" s="141">
        <v>4</v>
      </c>
      <c r="M179" s="144">
        <v>0.62540314536543573</v>
      </c>
      <c r="N179" s="141">
        <v>4</v>
      </c>
      <c r="O179" s="145">
        <v>3.9952624680306905</v>
      </c>
      <c r="P179" s="141">
        <v>4</v>
      </c>
      <c r="Q179" s="145">
        <v>57.009048850733109</v>
      </c>
      <c r="R179" s="141">
        <v>4</v>
      </c>
      <c r="S179" s="140">
        <v>812</v>
      </c>
      <c r="T179" s="141">
        <v>4</v>
      </c>
      <c r="U179" s="140">
        <v>1016</v>
      </c>
      <c r="V179" s="141">
        <v>4</v>
      </c>
      <c r="W179" s="144">
        <v>0.79921259842519687</v>
      </c>
      <c r="X179" s="141">
        <v>4</v>
      </c>
      <c r="Y179" s="31">
        <f>F179*D179</f>
        <v>14.396616090180448</v>
      </c>
      <c r="Z179" s="31">
        <f>K179*D179</f>
        <v>8.9856150314495071</v>
      </c>
      <c r="AA179" s="31">
        <f>M179*D179</f>
        <v>2.5921085318605132E-2</v>
      </c>
      <c r="AB179" s="31">
        <f>O179*D179</f>
        <v>0.16559165087590236</v>
      </c>
      <c r="AC179" s="31">
        <f>Q179*D179</f>
        <v>2.3628541527863751</v>
      </c>
    </row>
    <row r="180" spans="1:29" x14ac:dyDescent="0.25">
      <c r="E180" s="139"/>
      <c r="F180" s="140"/>
      <c r="G180" s="141"/>
      <c r="H180" s="142"/>
      <c r="I180" s="142"/>
      <c r="J180" s="141"/>
      <c r="K180" s="143"/>
      <c r="L180" s="141"/>
      <c r="M180" s="144"/>
      <c r="N180" s="141"/>
      <c r="O180" s="145"/>
      <c r="P180" s="141"/>
      <c r="Q180" s="145"/>
      <c r="R180" s="141"/>
      <c r="S180" s="140"/>
      <c r="T180" s="141"/>
      <c r="U180" s="140"/>
      <c r="V180" s="141"/>
      <c r="W180" s="144"/>
      <c r="X180" s="141"/>
      <c r="Y180" s="31">
        <f>SUM(Y176:Y179)</f>
        <v>326.11277388822623</v>
      </c>
      <c r="Z180" s="31">
        <f t="shared" ref="Z180:AC180" si="95">SUM(Z176:Z179)</f>
        <v>159.27155455880765</v>
      </c>
      <c r="AA180" s="31">
        <f t="shared" si="95"/>
        <v>0.49155715587876309</v>
      </c>
      <c r="AB180" s="31">
        <f t="shared" si="95"/>
        <v>1.1052777957221103</v>
      </c>
      <c r="AC180" s="31">
        <f t="shared" si="95"/>
        <v>62.000964723613976</v>
      </c>
    </row>
    <row r="181" spans="1:29" x14ac:dyDescent="0.25">
      <c r="A181" s="31" t="s">
        <v>144</v>
      </c>
      <c r="B181" s="31">
        <v>490299</v>
      </c>
      <c r="C181" s="31" t="s">
        <v>89</v>
      </c>
      <c r="D181" s="31">
        <v>0.28971560846560845</v>
      </c>
      <c r="E181" s="139" t="s">
        <v>90</v>
      </c>
      <c r="F181" s="140">
        <v>377.80000000000007</v>
      </c>
      <c r="G181" s="141">
        <v>4</v>
      </c>
      <c r="H181" s="142" t="s">
        <v>375</v>
      </c>
      <c r="I181" s="142" t="s">
        <v>90</v>
      </c>
      <c r="J181" s="141">
        <v>4</v>
      </c>
      <c r="K181" s="143">
        <v>298.54150473113555</v>
      </c>
      <c r="L181" s="141">
        <v>4</v>
      </c>
      <c r="M181" s="144">
        <v>0.79382350027574455</v>
      </c>
      <c r="N181" s="141">
        <v>4</v>
      </c>
      <c r="O181" s="145">
        <v>0.68395857826269812</v>
      </c>
      <c r="P181" s="141">
        <v>4</v>
      </c>
      <c r="Q181" s="145">
        <v>58.921617592413945</v>
      </c>
      <c r="R181" s="141">
        <v>4</v>
      </c>
      <c r="S181" s="140">
        <v>768</v>
      </c>
      <c r="T181" s="141">
        <v>4</v>
      </c>
      <c r="U181" s="140">
        <v>1038</v>
      </c>
      <c r="V181" s="141">
        <v>4</v>
      </c>
      <c r="W181" s="144">
        <v>0.73988439306358378</v>
      </c>
      <c r="X181" s="141">
        <v>4</v>
      </c>
      <c r="Y181" s="31">
        <f>F181*D181</f>
        <v>109.45455687830689</v>
      </c>
      <c r="Z181" s="31">
        <f>K181*D181</f>
        <v>86.492133695419255</v>
      </c>
      <c r="AA181" s="31">
        <f>M181*D181</f>
        <v>0.22998305839668642</v>
      </c>
      <c r="AB181" s="31">
        <f>O181*D181</f>
        <v>0.19815347566665006</v>
      </c>
      <c r="AC181" s="31">
        <f>Q181*D181</f>
        <v>17.070512292564107</v>
      </c>
    </row>
    <row r="182" spans="1:29" x14ac:dyDescent="0.25">
      <c r="A182" s="31" t="s">
        <v>144</v>
      </c>
      <c r="B182" s="31">
        <v>490299</v>
      </c>
      <c r="C182" s="31" t="s">
        <v>136</v>
      </c>
      <c r="D182" s="31">
        <v>0.48815402704291594</v>
      </c>
      <c r="E182" s="139" t="s">
        <v>58</v>
      </c>
      <c r="F182" s="140">
        <v>401</v>
      </c>
      <c r="G182" s="141">
        <v>4</v>
      </c>
      <c r="H182" s="142" t="s">
        <v>375</v>
      </c>
      <c r="I182" s="142" t="s">
        <v>58</v>
      </c>
      <c r="J182" s="141">
        <v>4</v>
      </c>
      <c r="K182" s="143">
        <v>256.42156724374001</v>
      </c>
      <c r="L182" s="141">
        <v>4</v>
      </c>
      <c r="M182" s="144">
        <v>0.64079961132134822</v>
      </c>
      <c r="N182" s="141">
        <v>4</v>
      </c>
      <c r="O182" s="145">
        <v>3.5809236111111113</v>
      </c>
      <c r="P182" s="141">
        <v>4</v>
      </c>
      <c r="Q182" s="145">
        <v>54.984502737729926</v>
      </c>
      <c r="R182" s="141">
        <v>4</v>
      </c>
      <c r="S182" s="140">
        <v>768</v>
      </c>
      <c r="T182" s="141">
        <v>4</v>
      </c>
      <c r="U182" s="140">
        <v>1038</v>
      </c>
      <c r="V182" s="141">
        <v>4</v>
      </c>
      <c r="W182" s="144">
        <v>0.73988439306358378</v>
      </c>
      <c r="X182" s="141">
        <v>4</v>
      </c>
      <c r="Y182" s="31">
        <f>F182*D182</f>
        <v>195.7497648442093</v>
      </c>
      <c r="Z182" s="31">
        <f>K182*D182</f>
        <v>125.17322067068756</v>
      </c>
      <c r="AA182" s="31">
        <f>M182*D182</f>
        <v>0.31280891079405143</v>
      </c>
      <c r="AB182" s="31">
        <f>O182*D182</f>
        <v>1.7480422812969496</v>
      </c>
      <c r="AC182" s="31">
        <f>Q182*D182</f>
        <v>26.8409064363751</v>
      </c>
    </row>
    <row r="183" spans="1:29" x14ac:dyDescent="0.25">
      <c r="A183" s="31" t="s">
        <v>144</v>
      </c>
      <c r="B183" s="31">
        <v>490299</v>
      </c>
      <c r="C183" s="31" t="s">
        <v>221</v>
      </c>
      <c r="D183" s="31">
        <v>2.0833333333333332E-2</v>
      </c>
      <c r="E183" s="139" t="s">
        <v>93</v>
      </c>
      <c r="F183" s="140">
        <v>176.9</v>
      </c>
      <c r="G183" s="141">
        <v>4</v>
      </c>
      <c r="H183" s="142" t="s">
        <v>375</v>
      </c>
      <c r="I183" s="142" t="s">
        <v>93</v>
      </c>
      <c r="J183" s="141">
        <v>4</v>
      </c>
      <c r="K183" s="143">
        <v>107.12983096901326</v>
      </c>
      <c r="L183" s="141">
        <v>4</v>
      </c>
      <c r="M183" s="144">
        <v>0.61918307978945697</v>
      </c>
      <c r="N183" s="141">
        <v>4</v>
      </c>
      <c r="O183" s="145">
        <v>0.24496720965330088</v>
      </c>
      <c r="P183" s="141">
        <v>4</v>
      </c>
      <c r="Q183" s="145">
        <v>54.523126307476545</v>
      </c>
      <c r="R183" s="141">
        <v>4</v>
      </c>
      <c r="S183" s="140">
        <v>768</v>
      </c>
      <c r="T183" s="141">
        <v>4</v>
      </c>
      <c r="U183" s="140">
        <v>1038</v>
      </c>
      <c r="V183" s="141">
        <v>4</v>
      </c>
      <c r="W183" s="144">
        <v>0.73988439306358378</v>
      </c>
      <c r="X183" s="141">
        <v>4</v>
      </c>
      <c r="Y183" s="31">
        <f>F183*D183</f>
        <v>3.6854166666666668</v>
      </c>
      <c r="Z183" s="31">
        <f>K183*D183</f>
        <v>2.2318714785211093</v>
      </c>
      <c r="AA183" s="31">
        <f>M183*D183</f>
        <v>1.2899647495613686E-2</v>
      </c>
      <c r="AB183" s="31">
        <f>O183*D183</f>
        <v>5.1034835344437677E-3</v>
      </c>
      <c r="AC183" s="31">
        <f>Q183*D183</f>
        <v>1.1358984647390946</v>
      </c>
    </row>
    <row r="184" spans="1:29" x14ac:dyDescent="0.25">
      <c r="A184" s="31" t="s">
        <v>144</v>
      </c>
      <c r="B184" s="31">
        <v>490299</v>
      </c>
      <c r="C184" s="31" t="s">
        <v>92</v>
      </c>
      <c r="D184" s="31">
        <v>0.16006760728982952</v>
      </c>
      <c r="E184" s="139" t="s">
        <v>133</v>
      </c>
      <c r="F184" s="140">
        <v>523.35</v>
      </c>
      <c r="G184" s="141">
        <v>4</v>
      </c>
      <c r="H184" s="142" t="s">
        <v>375</v>
      </c>
      <c r="I184" s="142" t="s">
        <v>133</v>
      </c>
      <c r="J184" s="141">
        <v>4</v>
      </c>
      <c r="K184" s="143">
        <v>197.50222399362744</v>
      </c>
      <c r="L184" s="141">
        <v>4</v>
      </c>
      <c r="M184" s="144">
        <v>0.38353437052827843</v>
      </c>
      <c r="N184" s="141">
        <v>4</v>
      </c>
      <c r="O184" s="145">
        <v>0.125329890543877</v>
      </c>
      <c r="P184" s="141">
        <v>4</v>
      </c>
      <c r="Q184" s="145">
        <v>54.665624875703763</v>
      </c>
      <c r="R184" s="141">
        <v>4</v>
      </c>
      <c r="S184" s="140">
        <v>768</v>
      </c>
      <c r="T184" s="141">
        <v>4</v>
      </c>
      <c r="U184" s="140">
        <v>1038</v>
      </c>
      <c r="V184" s="141">
        <v>4</v>
      </c>
      <c r="W184" s="144">
        <v>0.73988439306358378</v>
      </c>
      <c r="X184" s="141">
        <v>4</v>
      </c>
      <c r="Y184" s="31">
        <f>F184*D184</f>
        <v>83.771382275132282</v>
      </c>
      <c r="Z184" s="31">
        <f>K184*D184</f>
        <v>31.613708429079903</v>
      </c>
      <c r="AA184" s="31">
        <f>M184*D184</f>
        <v>6.1391429003872441E-2</v>
      </c>
      <c r="AB184" s="31">
        <f>O184*D184</f>
        <v>2.006125570125462E-2</v>
      </c>
      <c r="AC184" s="31">
        <f>Q184*D184</f>
        <v>8.7501957748572856</v>
      </c>
    </row>
    <row r="185" spans="1:29" x14ac:dyDescent="0.25">
      <c r="A185" s="31" t="s">
        <v>144</v>
      </c>
      <c r="B185" s="31">
        <v>490299</v>
      </c>
      <c r="C185" s="31" t="s">
        <v>203</v>
      </c>
      <c r="D185" s="31">
        <v>4.1229423868312756E-2</v>
      </c>
      <c r="E185" s="139" t="s">
        <v>62</v>
      </c>
      <c r="F185" s="140">
        <v>366.45000000000005</v>
      </c>
      <c r="G185" s="141">
        <v>4</v>
      </c>
      <c r="H185" s="142" t="s">
        <v>375</v>
      </c>
      <c r="I185" s="142" t="s">
        <v>62</v>
      </c>
      <c r="J185" s="141">
        <v>4</v>
      </c>
      <c r="K185" s="143">
        <v>114.36561687932083</v>
      </c>
      <c r="L185" s="141">
        <v>4</v>
      </c>
      <c r="M185" s="144">
        <v>0.31167579069406848</v>
      </c>
      <c r="N185" s="141">
        <v>4</v>
      </c>
      <c r="O185" s="145">
        <v>0.14477421583671585</v>
      </c>
      <c r="P185" s="141">
        <v>4</v>
      </c>
      <c r="Q185" s="145">
        <v>52.570489453437538</v>
      </c>
      <c r="R185" s="141">
        <v>4</v>
      </c>
      <c r="S185" s="140">
        <v>768</v>
      </c>
      <c r="T185" s="141">
        <v>4</v>
      </c>
      <c r="U185" s="140">
        <v>1038</v>
      </c>
      <c r="V185" s="141">
        <v>4</v>
      </c>
      <c r="W185" s="144">
        <v>0.73988439306358378</v>
      </c>
      <c r="X185" s="141">
        <v>4</v>
      </c>
      <c r="Y185" s="31">
        <f>F185*D185</f>
        <v>15.108522376543212</v>
      </c>
      <c r="Z185" s="31">
        <f>K185*D185</f>
        <v>4.7152284942785823</v>
      </c>
      <c r="AA185" s="31">
        <f>M185*D185</f>
        <v>1.2850213284017278E-2</v>
      </c>
      <c r="AB185" s="31">
        <f>O185*D185</f>
        <v>5.9689575099345551E-3</v>
      </c>
      <c r="AC185" s="31">
        <f>Q185*D185</f>
        <v>2.1674509926404415</v>
      </c>
    </row>
    <row r="186" spans="1:29" x14ac:dyDescent="0.25">
      <c r="E186" s="139"/>
      <c r="F186" s="140"/>
      <c r="G186" s="141"/>
      <c r="H186" s="142"/>
      <c r="I186" s="142"/>
      <c r="J186" s="141"/>
      <c r="K186" s="143"/>
      <c r="L186" s="141"/>
      <c r="M186" s="144"/>
      <c r="N186" s="141"/>
      <c r="O186" s="145"/>
      <c r="P186" s="141"/>
      <c r="Q186" s="145"/>
      <c r="R186" s="141"/>
      <c r="S186" s="140"/>
      <c r="T186" s="141"/>
      <c r="U186" s="140"/>
      <c r="V186" s="141"/>
      <c r="W186" s="144"/>
      <c r="X186" s="141"/>
      <c r="Y186" s="31">
        <f>SUM(Y181:Y185)</f>
        <v>407.76964304085828</v>
      </c>
      <c r="Z186" s="31">
        <f t="shared" ref="Z186:AC186" si="96">SUM(Z181:Z185)</f>
        <v>250.22616276798641</v>
      </c>
      <c r="AA186" s="31">
        <f t="shared" si="96"/>
        <v>0.62993325897424124</v>
      </c>
      <c r="AB186" s="31">
        <f t="shared" si="96"/>
        <v>1.9773294537092327</v>
      </c>
      <c r="AC186" s="31">
        <f t="shared" si="96"/>
        <v>55.964963961176025</v>
      </c>
    </row>
    <row r="187" spans="1:29" x14ac:dyDescent="0.25">
      <c r="A187" s="31" t="s">
        <v>144</v>
      </c>
      <c r="B187" s="31">
        <v>490300</v>
      </c>
      <c r="C187" s="31" t="s">
        <v>136</v>
      </c>
      <c r="D187" s="31">
        <v>0.32952846761012206</v>
      </c>
      <c r="E187" s="139" t="s">
        <v>58</v>
      </c>
      <c r="F187" s="140">
        <v>467.8</v>
      </c>
      <c r="G187" s="141">
        <v>4</v>
      </c>
      <c r="H187" s="142" t="s">
        <v>376</v>
      </c>
      <c r="I187" s="142" t="s">
        <v>58</v>
      </c>
      <c r="J187" s="141">
        <v>4</v>
      </c>
      <c r="K187" s="143">
        <v>235.62995587588685</v>
      </c>
      <c r="L187" s="141">
        <v>4</v>
      </c>
      <c r="M187" s="144">
        <v>0.50400792218611401</v>
      </c>
      <c r="N187" s="141">
        <v>4</v>
      </c>
      <c r="O187" s="145">
        <v>2.3130222966997156</v>
      </c>
      <c r="P187" s="141">
        <v>4</v>
      </c>
      <c r="Q187" s="145">
        <v>59.042445975474593</v>
      </c>
      <c r="R187" s="141">
        <v>4</v>
      </c>
      <c r="S187" s="140">
        <v>754</v>
      </c>
      <c r="T187" s="141">
        <v>4</v>
      </c>
      <c r="U187" s="140">
        <v>1043</v>
      </c>
      <c r="V187" s="141">
        <v>4</v>
      </c>
      <c r="W187" s="144">
        <v>0.72291466922339409</v>
      </c>
      <c r="X187" s="141">
        <v>4</v>
      </c>
      <c r="Y187" s="31">
        <f>F187*D187</f>
        <v>154.15341714801511</v>
      </c>
      <c r="Z187" s="31">
        <f>K187*D187</f>
        <v>77.646778282821671</v>
      </c>
      <c r="AA187" s="31">
        <f>M187*D187</f>
        <v>0.16608495826135178</v>
      </c>
      <c r="AB187" s="31">
        <f>O187*D187</f>
        <v>0.76220669297950239</v>
      </c>
      <c r="AC187" s="31">
        <f>Q187*D187</f>
        <v>19.456166746251562</v>
      </c>
    </row>
    <row r="188" spans="1:29" x14ac:dyDescent="0.25">
      <c r="A188" s="31" t="s">
        <v>144</v>
      </c>
      <c r="B188" s="31">
        <v>490300</v>
      </c>
      <c r="C188" s="31" t="s">
        <v>45</v>
      </c>
      <c r="D188" s="31">
        <v>1.868084966676516E-2</v>
      </c>
      <c r="E188" s="139" t="s">
        <v>46</v>
      </c>
      <c r="F188" s="140">
        <v>231.5</v>
      </c>
      <c r="G188" s="141">
        <v>4</v>
      </c>
      <c r="H188" s="142" t="s">
        <v>376</v>
      </c>
      <c r="I188" s="142" t="s">
        <v>46</v>
      </c>
      <c r="J188" s="141">
        <v>4</v>
      </c>
      <c r="K188" s="143">
        <v>78.157267684868572</v>
      </c>
      <c r="L188" s="141">
        <v>4</v>
      </c>
      <c r="M188" s="144">
        <v>0.33833447145244866</v>
      </c>
      <c r="N188" s="141">
        <v>4</v>
      </c>
      <c r="O188" s="145">
        <v>1.0307247409596925</v>
      </c>
      <c r="P188" s="141">
        <v>4</v>
      </c>
      <c r="Q188" s="145">
        <v>46.551412180007425</v>
      </c>
      <c r="R188" s="141">
        <v>4</v>
      </c>
      <c r="S188" s="140">
        <v>754</v>
      </c>
      <c r="T188" s="141">
        <v>4</v>
      </c>
      <c r="U188" s="140">
        <v>1043</v>
      </c>
      <c r="V188" s="141">
        <v>4</v>
      </c>
      <c r="W188" s="144">
        <v>0.72291466922339409</v>
      </c>
      <c r="X188" s="141">
        <v>4</v>
      </c>
      <c r="Y188" s="31">
        <f>F188*D188</f>
        <v>4.3246166978561345</v>
      </c>
      <c r="Z188" s="31">
        <f>K188*D188</f>
        <v>1.4600441679861524</v>
      </c>
      <c r="AA188" s="31">
        <f>M188*D188</f>
        <v>6.3203753982876421E-3</v>
      </c>
      <c r="AB188" s="31">
        <f>O188*D188</f>
        <v>1.9254813933683477E-2</v>
      </c>
      <c r="AC188" s="31">
        <f>Q188*D188</f>
        <v>0.86961993271033933</v>
      </c>
    </row>
    <row r="189" spans="1:29" x14ac:dyDescent="0.25">
      <c r="A189" s="31" t="s">
        <v>144</v>
      </c>
      <c r="B189" s="31">
        <v>490300</v>
      </c>
      <c r="C189" s="31" t="s">
        <v>221</v>
      </c>
      <c r="D189" s="31">
        <v>0.20151700085734672</v>
      </c>
      <c r="E189" s="139" t="s">
        <v>133</v>
      </c>
      <c r="F189" s="140">
        <v>322.25</v>
      </c>
      <c r="G189" s="141">
        <v>4</v>
      </c>
      <c r="H189" s="142" t="s">
        <v>376</v>
      </c>
      <c r="I189" s="142" t="s">
        <v>133</v>
      </c>
      <c r="J189" s="141">
        <v>4</v>
      </c>
      <c r="K189" s="143">
        <v>201.88667186572005</v>
      </c>
      <c r="L189" s="141">
        <v>4</v>
      </c>
      <c r="M189" s="144">
        <v>0.62647624556906845</v>
      </c>
      <c r="N189" s="141">
        <v>4</v>
      </c>
      <c r="O189" s="145">
        <v>7.9313317492152063E-2</v>
      </c>
      <c r="P189" s="141">
        <v>4</v>
      </c>
      <c r="Q189" s="145">
        <v>63.637514136305469</v>
      </c>
      <c r="R189" s="141">
        <v>4</v>
      </c>
      <c r="S189" s="140">
        <v>754</v>
      </c>
      <c r="T189" s="141">
        <v>4</v>
      </c>
      <c r="U189" s="140">
        <v>1043</v>
      </c>
      <c r="V189" s="141">
        <v>4</v>
      </c>
      <c r="W189" s="144">
        <v>0.72291466922339409</v>
      </c>
      <c r="X189" s="141">
        <v>4</v>
      </c>
      <c r="Y189" s="31">
        <f>F189*D189</f>
        <v>64.938853526279985</v>
      </c>
      <c r="Z189" s="31">
        <f>K189*D189</f>
        <v>40.68359662745118</v>
      </c>
      <c r="AA189" s="31">
        <f>M189*D189</f>
        <v>0.12624561411544932</v>
      </c>
      <c r="AB189" s="31">
        <f>O189*D189</f>
        <v>1.5982981869065022E-2</v>
      </c>
      <c r="AC189" s="31">
        <f>Q189*D189</f>
        <v>12.824040990765283</v>
      </c>
    </row>
    <row r="190" spans="1:29" x14ac:dyDescent="0.25">
      <c r="A190" s="31" t="s">
        <v>144</v>
      </c>
      <c r="B190" s="31">
        <v>490300</v>
      </c>
      <c r="C190" s="31" t="s">
        <v>172</v>
      </c>
      <c r="D190" s="31">
        <v>0.450273681865766</v>
      </c>
      <c r="E190" s="139" t="s">
        <v>336</v>
      </c>
      <c r="F190" s="140">
        <v>555.15000000000009</v>
      </c>
      <c r="G190" s="141">
        <v>4</v>
      </c>
      <c r="H190" s="142" t="s">
        <v>376</v>
      </c>
      <c r="I190" s="142" t="s">
        <v>336</v>
      </c>
      <c r="J190" s="141">
        <v>4</v>
      </c>
      <c r="K190" s="143">
        <v>191.37467819878393</v>
      </c>
      <c r="L190" s="141">
        <v>4</v>
      </c>
      <c r="M190" s="144">
        <v>0.34456191506699496</v>
      </c>
      <c r="N190" s="141">
        <v>4</v>
      </c>
      <c r="O190" s="145">
        <v>3.3190407196969698</v>
      </c>
      <c r="P190" s="141">
        <v>4</v>
      </c>
      <c r="Q190" s="145">
        <v>58.386552267709348</v>
      </c>
      <c r="R190" s="141">
        <v>4</v>
      </c>
      <c r="S190" s="140">
        <v>754</v>
      </c>
      <c r="T190" s="141">
        <v>4</v>
      </c>
      <c r="U190" s="140">
        <v>1043</v>
      </c>
      <c r="V190" s="141">
        <v>4</v>
      </c>
      <c r="W190" s="144">
        <v>0.72291466922339409</v>
      </c>
      <c r="X190" s="141">
        <v>4</v>
      </c>
      <c r="Y190" s="31">
        <f>F190*D190</f>
        <v>249.96943448778003</v>
      </c>
      <c r="Z190" s="31">
        <f>K190*D190</f>
        <v>86.170980968442578</v>
      </c>
      <c r="AA190" s="31">
        <f>M190*D190</f>
        <v>0.15514716212793517</v>
      </c>
      <c r="AB190" s="31">
        <f>O190*D190</f>
        <v>1.4944766851203564</v>
      </c>
      <c r="AC190" s="31">
        <f>Q190*D190</f>
        <v>26.289927861029476</v>
      </c>
    </row>
    <row r="191" spans="1:29" x14ac:dyDescent="0.25">
      <c r="E191" s="139"/>
      <c r="F191" s="140"/>
      <c r="G191" s="141"/>
      <c r="H191" s="142"/>
      <c r="I191" s="142"/>
      <c r="J191" s="141"/>
      <c r="K191" s="143"/>
      <c r="L191" s="141"/>
      <c r="M191" s="144"/>
      <c r="N191" s="141"/>
      <c r="O191" s="145"/>
      <c r="P191" s="141"/>
      <c r="Q191" s="145"/>
      <c r="R191" s="141"/>
      <c r="S191" s="140"/>
      <c r="T191" s="141"/>
      <c r="U191" s="140"/>
      <c r="V191" s="141"/>
      <c r="W191" s="144"/>
      <c r="X191" s="141"/>
      <c r="Y191" s="31">
        <f>SUM(Y187:Y190)</f>
        <v>473.38632185993129</v>
      </c>
      <c r="Z191" s="31">
        <f t="shared" ref="Z191:AC191" si="97">SUM(Z187:Z190)</f>
        <v>205.96140004670158</v>
      </c>
      <c r="AA191" s="31">
        <f t="shared" si="97"/>
        <v>0.45379810990302388</v>
      </c>
      <c r="AB191" s="31">
        <f t="shared" si="97"/>
        <v>2.2919211739026073</v>
      </c>
      <c r="AC191" s="31">
        <f t="shared" si="97"/>
        <v>59.439755530756663</v>
      </c>
    </row>
    <row r="192" spans="1:29" x14ac:dyDescent="0.25">
      <c r="A192" s="31" t="s">
        <v>144</v>
      </c>
      <c r="B192" s="31">
        <v>490525</v>
      </c>
      <c r="C192" s="31" t="s">
        <v>89</v>
      </c>
      <c r="D192" s="31">
        <v>8.0464090065977031E-2</v>
      </c>
      <c r="E192" s="139" t="s">
        <v>90</v>
      </c>
      <c r="F192" s="140">
        <v>195.15</v>
      </c>
      <c r="G192" s="141">
        <v>4</v>
      </c>
      <c r="H192" s="142" t="s">
        <v>377</v>
      </c>
      <c r="I192" s="142" t="s">
        <v>90</v>
      </c>
      <c r="J192" s="141">
        <v>4</v>
      </c>
      <c r="K192" s="143">
        <v>234.65394211862767</v>
      </c>
      <c r="L192" s="141">
        <v>4</v>
      </c>
      <c r="M192" s="144">
        <v>1.2200574734101781</v>
      </c>
      <c r="N192" s="141">
        <v>4</v>
      </c>
      <c r="O192" s="145">
        <v>0.92014384920634928</v>
      </c>
      <c r="P192" s="141">
        <v>4</v>
      </c>
      <c r="Q192" s="145">
        <v>67.426110405885296</v>
      </c>
      <c r="R192" s="141">
        <v>4</v>
      </c>
      <c r="S192" s="140">
        <v>761</v>
      </c>
      <c r="T192" s="141">
        <v>4</v>
      </c>
      <c r="U192" s="140">
        <v>1041</v>
      </c>
      <c r="V192" s="141">
        <v>4</v>
      </c>
      <c r="W192" s="144">
        <v>0.73102785782901059</v>
      </c>
      <c r="X192" s="141">
        <v>4</v>
      </c>
      <c r="Y192" s="31">
        <f>F192*D192</f>
        <v>15.702567176375418</v>
      </c>
      <c r="Z192" s="31">
        <f>K192*D192</f>
        <v>18.881215932969816</v>
      </c>
      <c r="AA192" s="31">
        <f>M192*D192</f>
        <v>9.8170814426144948E-2</v>
      </c>
      <c r="AB192" s="31">
        <f>O192*D192</f>
        <v>7.4038537556194481E-2</v>
      </c>
      <c r="AC192" s="31">
        <f>Q192*D192</f>
        <v>5.4253806204976653</v>
      </c>
    </row>
    <row r="193" spans="1:29" x14ac:dyDescent="0.25">
      <c r="A193" s="31" t="s">
        <v>144</v>
      </c>
      <c r="B193" s="31">
        <v>490525</v>
      </c>
      <c r="C193" s="31" t="s">
        <v>136</v>
      </c>
      <c r="D193" s="31">
        <v>0.13405637945358531</v>
      </c>
      <c r="E193" s="139" t="s">
        <v>58</v>
      </c>
      <c r="F193" s="140">
        <v>461.85</v>
      </c>
      <c r="G193" s="141">
        <v>4</v>
      </c>
      <c r="H193" s="142" t="s">
        <v>377</v>
      </c>
      <c r="I193" s="142" t="s">
        <v>58</v>
      </c>
      <c r="J193" s="141">
        <v>4</v>
      </c>
      <c r="K193" s="143">
        <v>286.00506544012728</v>
      </c>
      <c r="L193" s="141">
        <v>4</v>
      </c>
      <c r="M193" s="144">
        <v>0.61965639093327074</v>
      </c>
      <c r="N193" s="141">
        <v>4</v>
      </c>
      <c r="O193" s="145">
        <v>3.4366717541717544</v>
      </c>
      <c r="P193" s="141">
        <v>4</v>
      </c>
      <c r="Q193" s="145">
        <v>66.472784906048929</v>
      </c>
      <c r="R193" s="141">
        <v>4</v>
      </c>
      <c r="S193" s="140">
        <v>761</v>
      </c>
      <c r="T193" s="141">
        <v>4</v>
      </c>
      <c r="U193" s="140">
        <v>1041</v>
      </c>
      <c r="V193" s="141">
        <v>4</v>
      </c>
      <c r="W193" s="144">
        <v>0.73102785782901059</v>
      </c>
      <c r="X193" s="141">
        <v>4</v>
      </c>
      <c r="Y193" s="31">
        <f>F193*D193</f>
        <v>61.913938850638381</v>
      </c>
      <c r="Z193" s="31">
        <f>K193*D193</f>
        <v>38.340803578289204</v>
      </c>
      <c r="AA193" s="31">
        <f>M193*D193</f>
        <v>8.3068892273789746E-2</v>
      </c>
      <c r="AB193" s="31">
        <f>O193*D193</f>
        <v>0.46070777273466734</v>
      </c>
      <c r="AC193" s="31">
        <f>Q193*D193</f>
        <v>8.9111008767018536</v>
      </c>
    </row>
    <row r="194" spans="1:29" x14ac:dyDescent="0.25">
      <c r="A194" s="31" t="s">
        <v>144</v>
      </c>
      <c r="B194" s="31">
        <v>490525</v>
      </c>
      <c r="C194" s="31" t="s">
        <v>76</v>
      </c>
      <c r="D194" s="31">
        <v>0.66099025100734432</v>
      </c>
      <c r="E194" s="139" t="s">
        <v>77</v>
      </c>
      <c r="F194" s="140">
        <v>308.45</v>
      </c>
      <c r="G194" s="141">
        <v>4</v>
      </c>
      <c r="H194" s="142" t="s">
        <v>377</v>
      </c>
      <c r="I194" s="142" t="s">
        <v>77</v>
      </c>
      <c r="J194" s="141">
        <v>4</v>
      </c>
      <c r="K194" s="143">
        <v>174.58029586828752</v>
      </c>
      <c r="L194" s="141">
        <v>4</v>
      </c>
      <c r="M194" s="144">
        <v>0.57556929023525061</v>
      </c>
      <c r="N194" s="141">
        <v>4</v>
      </c>
      <c r="O194" s="145">
        <v>3.6872137404580146E-2</v>
      </c>
      <c r="P194" s="141">
        <v>4</v>
      </c>
      <c r="Q194" s="145">
        <v>68.774049120262688</v>
      </c>
      <c r="R194" s="141">
        <v>4</v>
      </c>
      <c r="S194" s="140">
        <v>761</v>
      </c>
      <c r="T194" s="141">
        <v>4</v>
      </c>
      <c r="U194" s="140">
        <v>1041</v>
      </c>
      <c r="V194" s="141">
        <v>4</v>
      </c>
      <c r="W194" s="144">
        <v>0.73102785782901059</v>
      </c>
      <c r="X194" s="141">
        <v>4</v>
      </c>
      <c r="Y194" s="31">
        <f>F194*D194</f>
        <v>203.88244292321534</v>
      </c>
      <c r="Z194" s="31">
        <f>K194*D194</f>
        <v>115.39587358691581</v>
      </c>
      <c r="AA194" s="31">
        <f>M194*D194</f>
        <v>0.38044568962471731</v>
      </c>
      <c r="AB194" s="31">
        <f>O194*D194</f>
        <v>2.4372123358230722E-2</v>
      </c>
      <c r="AC194" s="31">
        <f>Q194*D194</f>
        <v>45.45897599079386</v>
      </c>
    </row>
    <row r="195" spans="1:29" x14ac:dyDescent="0.25">
      <c r="A195" s="31" t="s">
        <v>144</v>
      </c>
      <c r="B195" s="31">
        <v>490525</v>
      </c>
      <c r="C195" s="31" t="s">
        <v>92</v>
      </c>
      <c r="D195" s="31">
        <v>0.11299502659953009</v>
      </c>
      <c r="E195" s="139" t="s">
        <v>133</v>
      </c>
      <c r="F195" s="140">
        <v>242.85</v>
      </c>
      <c r="G195" s="141">
        <v>4</v>
      </c>
      <c r="H195" s="142" t="s">
        <v>377</v>
      </c>
      <c r="I195" s="142" t="s">
        <v>133</v>
      </c>
      <c r="J195" s="141">
        <v>4</v>
      </c>
      <c r="K195" s="143">
        <v>127.62695972958763</v>
      </c>
      <c r="L195" s="141">
        <v>4</v>
      </c>
      <c r="M195" s="144">
        <v>0.52797277990893821</v>
      </c>
      <c r="N195" s="141">
        <v>4</v>
      </c>
      <c r="O195" s="145">
        <v>0.52364756969921944</v>
      </c>
      <c r="P195" s="141">
        <v>4</v>
      </c>
      <c r="Q195" s="145">
        <v>64.110731141808728</v>
      </c>
      <c r="R195" s="141">
        <v>4</v>
      </c>
      <c r="S195" s="140">
        <v>761</v>
      </c>
      <c r="T195" s="141">
        <v>4</v>
      </c>
      <c r="U195" s="140">
        <v>1041</v>
      </c>
      <c r="V195" s="141">
        <v>4</v>
      </c>
      <c r="W195" s="144">
        <v>0.73102785782901059</v>
      </c>
      <c r="X195" s="141">
        <v>4</v>
      </c>
      <c r="Y195" s="31">
        <f>F195*D195</f>
        <v>27.44084220969588</v>
      </c>
      <c r="Z195" s="31">
        <f>K195*D195</f>
        <v>14.421211709461909</v>
      </c>
      <c r="AA195" s="31">
        <f>M195*D195</f>
        <v>5.965829830963832E-2</v>
      </c>
      <c r="AB195" s="31">
        <f>O195*D195</f>
        <v>5.9169571066942588E-2</v>
      </c>
      <c r="AC195" s="31">
        <f>Q195*D195</f>
        <v>7.2441937706839994</v>
      </c>
    </row>
    <row r="196" spans="1:29" x14ac:dyDescent="0.25">
      <c r="A196" s="31" t="s">
        <v>144</v>
      </c>
      <c r="B196" s="31">
        <v>490525</v>
      </c>
      <c r="C196" s="31" t="s">
        <v>172</v>
      </c>
      <c r="D196" s="31">
        <v>1.1494252873563218E-2</v>
      </c>
      <c r="E196" s="139" t="s">
        <v>336</v>
      </c>
      <c r="F196" s="140">
        <v>332.90000000000003</v>
      </c>
      <c r="G196" s="141">
        <v>4</v>
      </c>
      <c r="H196" s="142" t="s">
        <v>377</v>
      </c>
      <c r="I196" s="142" t="s">
        <v>336</v>
      </c>
      <c r="J196" s="141">
        <v>4</v>
      </c>
      <c r="K196" s="143">
        <v>201.31848078995023</v>
      </c>
      <c r="L196" s="141">
        <v>4</v>
      </c>
      <c r="M196" s="144">
        <v>0.60730906926822903</v>
      </c>
      <c r="N196" s="141">
        <v>4</v>
      </c>
      <c r="O196" s="145">
        <v>3.4122282894736844</v>
      </c>
      <c r="P196" s="141">
        <v>4</v>
      </c>
      <c r="Q196" s="145">
        <v>60.692221042799979</v>
      </c>
      <c r="R196" s="141">
        <v>4</v>
      </c>
      <c r="S196" s="140">
        <v>761</v>
      </c>
      <c r="T196" s="141">
        <v>4</v>
      </c>
      <c r="U196" s="140">
        <v>1041</v>
      </c>
      <c r="V196" s="141">
        <v>4</v>
      </c>
      <c r="W196" s="144">
        <v>0.73102785782901059</v>
      </c>
      <c r="X196" s="141">
        <v>4</v>
      </c>
      <c r="Y196" s="31">
        <f>F196*D196</f>
        <v>3.8264367816091958</v>
      </c>
      <c r="Z196" s="31">
        <f>K196*D196</f>
        <v>2.3140055263212669</v>
      </c>
      <c r="AA196" s="31">
        <f>M196*D196</f>
        <v>6.9805640145773453E-3</v>
      </c>
      <c r="AB196" s="31">
        <f>O196*D196</f>
        <v>3.9221014821536601E-2</v>
      </c>
      <c r="AC196" s="31">
        <f>Q196*D196</f>
        <v>0.69761173612413763</v>
      </c>
    </row>
    <row r="197" spans="1:29" x14ac:dyDescent="0.25">
      <c r="E197" s="139"/>
      <c r="F197" s="140"/>
      <c r="G197" s="141"/>
      <c r="H197" s="142"/>
      <c r="I197" s="142"/>
      <c r="J197" s="141"/>
      <c r="K197" s="143"/>
      <c r="L197" s="141"/>
      <c r="M197" s="144"/>
      <c r="N197" s="141"/>
      <c r="O197" s="145"/>
      <c r="P197" s="141"/>
      <c r="Q197" s="145"/>
      <c r="R197" s="141"/>
      <c r="S197" s="140"/>
      <c r="T197" s="141"/>
      <c r="U197" s="140"/>
      <c r="V197" s="141"/>
      <c r="W197" s="144"/>
      <c r="X197" s="141"/>
      <c r="Y197" s="31">
        <f>SUM(Y192:Y196)</f>
        <v>312.76622794153417</v>
      </c>
      <c r="Z197" s="31">
        <f t="shared" ref="Z197:AC197" si="98">SUM(Z192:Z196)</f>
        <v>189.353110333958</v>
      </c>
      <c r="AA197" s="31">
        <f t="shared" si="98"/>
        <v>0.62832425864886765</v>
      </c>
      <c r="AB197" s="31">
        <f t="shared" si="98"/>
        <v>0.65750901953757168</v>
      </c>
      <c r="AC197" s="31">
        <f t="shared" si="98"/>
        <v>67.737262994801497</v>
      </c>
    </row>
    <row r="198" spans="1:29" x14ac:dyDescent="0.25">
      <c r="A198" s="31" t="s">
        <v>144</v>
      </c>
      <c r="B198" s="31">
        <v>490813</v>
      </c>
      <c r="C198" s="31" t="s">
        <v>136</v>
      </c>
      <c r="D198" s="31">
        <v>9.2198581560283696E-2</v>
      </c>
      <c r="E198" s="139" t="s">
        <v>58</v>
      </c>
      <c r="F198" s="140">
        <v>291.3</v>
      </c>
      <c r="G198" s="141">
        <v>4</v>
      </c>
      <c r="H198" s="142" t="s">
        <v>378</v>
      </c>
      <c r="I198" s="142" t="s">
        <v>58</v>
      </c>
      <c r="J198" s="141">
        <v>4</v>
      </c>
      <c r="K198" s="143">
        <v>141.33175570560013</v>
      </c>
      <c r="L198" s="141">
        <v>4</v>
      </c>
      <c r="M198" s="144">
        <v>0.49504296686079075</v>
      </c>
      <c r="N198" s="141">
        <v>4</v>
      </c>
      <c r="O198" s="145">
        <v>3.5697566287878786</v>
      </c>
      <c r="P198" s="141">
        <v>4</v>
      </c>
      <c r="Q198" s="145">
        <v>53.421128293165474</v>
      </c>
      <c r="R198" s="141">
        <v>4</v>
      </c>
      <c r="S198" s="140">
        <v>867</v>
      </c>
      <c r="T198" s="141">
        <v>4</v>
      </c>
      <c r="U198" s="140">
        <v>1064</v>
      </c>
      <c r="V198" s="141">
        <v>4</v>
      </c>
      <c r="W198" s="144">
        <v>0.81484962406015038</v>
      </c>
      <c r="X198" s="141">
        <v>4</v>
      </c>
      <c r="Y198" s="31">
        <f t="shared" ref="Y198:Y203" si="99">F198*D198</f>
        <v>26.857446808510641</v>
      </c>
      <c r="Z198" s="31">
        <f t="shared" ref="Z198:Z203" si="100">K198*D198</f>
        <v>13.030587405480864</v>
      </c>
      <c r="AA198" s="31">
        <f t="shared" ref="AA198:AA203" si="101">M198*D198</f>
        <v>4.5642259355959433E-2</v>
      </c>
      <c r="AB198" s="31">
        <f t="shared" ref="AB198:AB203" si="102">O198*D198</f>
        <v>0.32912649768966257</v>
      </c>
      <c r="AC198" s="31">
        <f t="shared" ref="AC198:AC203" si="103">Q198*D198</f>
        <v>4.9253522539797956</v>
      </c>
    </row>
    <row r="199" spans="1:29" x14ac:dyDescent="0.25">
      <c r="A199" s="31" t="s">
        <v>144</v>
      </c>
      <c r="B199" s="31">
        <v>490813</v>
      </c>
      <c r="C199" s="31" t="s">
        <v>45</v>
      </c>
      <c r="D199" s="31">
        <v>4.2553191489361701E-2</v>
      </c>
      <c r="E199" s="139" t="s">
        <v>46</v>
      </c>
      <c r="F199" s="140">
        <v>287.60000000000002</v>
      </c>
      <c r="G199" s="141">
        <v>4</v>
      </c>
      <c r="H199" s="142" t="s">
        <v>378</v>
      </c>
      <c r="I199" s="142" t="s">
        <v>46</v>
      </c>
      <c r="J199" s="141">
        <v>4</v>
      </c>
      <c r="K199" s="143">
        <v>68.991816720754187</v>
      </c>
      <c r="L199" s="141">
        <v>4</v>
      </c>
      <c r="M199" s="144">
        <v>0.24293872063862465</v>
      </c>
      <c r="N199" s="141">
        <v>4</v>
      </c>
      <c r="O199" s="145">
        <v>1.4046301567911923</v>
      </c>
      <c r="P199" s="141">
        <v>4</v>
      </c>
      <c r="Q199" s="145">
        <v>39.769479711367758</v>
      </c>
      <c r="R199" s="141">
        <v>4</v>
      </c>
      <c r="S199" s="140">
        <v>867</v>
      </c>
      <c r="T199" s="141">
        <v>4</v>
      </c>
      <c r="U199" s="140">
        <v>1064</v>
      </c>
      <c r="V199" s="141">
        <v>4</v>
      </c>
      <c r="W199" s="144">
        <v>0.81484962406015038</v>
      </c>
      <c r="X199" s="141">
        <v>4</v>
      </c>
      <c r="Y199" s="31">
        <f t="shared" si="99"/>
        <v>12.238297872340427</v>
      </c>
      <c r="Z199" s="31">
        <f t="shared" si="100"/>
        <v>2.9358219881171994</v>
      </c>
      <c r="AA199" s="31">
        <f t="shared" si="101"/>
        <v>1.0337817899515942E-2</v>
      </c>
      <c r="AB199" s="31">
        <f t="shared" si="102"/>
        <v>5.9771496033667756E-2</v>
      </c>
      <c r="AC199" s="31">
        <f t="shared" si="103"/>
        <v>1.6923182855901173</v>
      </c>
    </row>
    <row r="200" spans="1:29" x14ac:dyDescent="0.25">
      <c r="A200" s="31" t="s">
        <v>144</v>
      </c>
      <c r="B200" s="31">
        <v>490813</v>
      </c>
      <c r="C200" s="31" t="s">
        <v>220</v>
      </c>
      <c r="D200" s="31">
        <v>0.12956461443013029</v>
      </c>
      <c r="E200" s="139" t="s">
        <v>133</v>
      </c>
      <c r="F200" s="140">
        <v>450.65</v>
      </c>
      <c r="G200" s="141">
        <v>4</v>
      </c>
      <c r="H200" s="142" t="s">
        <v>378</v>
      </c>
      <c r="I200" s="142" t="s">
        <v>133</v>
      </c>
      <c r="J200" s="141">
        <v>4</v>
      </c>
      <c r="K200" s="143">
        <v>165.76677848164033</v>
      </c>
      <c r="L200" s="141">
        <v>4</v>
      </c>
      <c r="M200" s="144">
        <v>0.3676698773668351</v>
      </c>
      <c r="N200" s="141">
        <v>4</v>
      </c>
      <c r="O200" s="145">
        <v>0.15602392009435354</v>
      </c>
      <c r="P200" s="141">
        <v>4</v>
      </c>
      <c r="Q200" s="145">
        <v>61.915616870850059</v>
      </c>
      <c r="R200" s="141">
        <v>4</v>
      </c>
      <c r="S200" s="140">
        <v>867</v>
      </c>
      <c r="T200" s="141">
        <v>4</v>
      </c>
      <c r="U200" s="140">
        <v>1064</v>
      </c>
      <c r="V200" s="141">
        <v>4</v>
      </c>
      <c r="W200" s="144">
        <v>0.81484962406015038</v>
      </c>
      <c r="X200" s="141">
        <v>4</v>
      </c>
      <c r="Y200" s="31">
        <f t="shared" si="99"/>
        <v>58.38829349293821</v>
      </c>
      <c r="Z200" s="31">
        <f t="shared" si="100"/>
        <v>21.477508739298546</v>
      </c>
      <c r="AA200" s="31">
        <f t="shared" si="101"/>
        <v>4.7637005898607275E-2</v>
      </c>
      <c r="AB200" s="31">
        <f t="shared" si="102"/>
        <v>2.0215179048902372E-2</v>
      </c>
      <c r="AC200" s="31">
        <f t="shared" si="103"/>
        <v>8.0220730270753577</v>
      </c>
    </row>
    <row r="201" spans="1:29" x14ac:dyDescent="0.25">
      <c r="A201" s="31" t="s">
        <v>144</v>
      </c>
      <c r="B201" s="31">
        <v>490813</v>
      </c>
      <c r="C201" s="31" t="s">
        <v>134</v>
      </c>
      <c r="D201" s="31">
        <v>0.55968516964101067</v>
      </c>
      <c r="E201" s="139" t="s">
        <v>135</v>
      </c>
      <c r="F201" s="140">
        <v>767.5</v>
      </c>
      <c r="G201" s="141">
        <v>4</v>
      </c>
      <c r="H201" s="142" t="s">
        <v>378</v>
      </c>
      <c r="I201" s="142" t="s">
        <v>135</v>
      </c>
      <c r="J201" s="141">
        <v>4</v>
      </c>
      <c r="K201" s="143">
        <v>249.95439936394368</v>
      </c>
      <c r="L201" s="141">
        <v>4</v>
      </c>
      <c r="M201" s="144">
        <v>0.32565210341322814</v>
      </c>
      <c r="N201" s="141">
        <v>4</v>
      </c>
      <c r="O201" s="145">
        <v>1.4470860389610389</v>
      </c>
      <c r="P201" s="141">
        <v>4</v>
      </c>
      <c r="Q201" s="145">
        <v>52.585982293115855</v>
      </c>
      <c r="R201" s="141">
        <v>4</v>
      </c>
      <c r="S201" s="140">
        <v>867</v>
      </c>
      <c r="T201" s="141">
        <v>4</v>
      </c>
      <c r="U201" s="140">
        <v>1064</v>
      </c>
      <c r="V201" s="141">
        <v>4</v>
      </c>
      <c r="W201" s="144">
        <v>0.81484962406015038</v>
      </c>
      <c r="X201" s="141">
        <v>4</v>
      </c>
      <c r="Y201" s="31">
        <f t="shared" si="99"/>
        <v>429.5583676994757</v>
      </c>
      <c r="Z201" s="31">
        <f t="shared" si="100"/>
        <v>139.89577041052576</v>
      </c>
      <c r="AA201" s="31">
        <f t="shared" si="101"/>
        <v>0.18226265274278455</v>
      </c>
      <c r="AB201" s="31">
        <f t="shared" si="102"/>
        <v>0.8099125952010473</v>
      </c>
      <c r="AC201" s="31">
        <f t="shared" si="103"/>
        <v>29.431594420461732</v>
      </c>
    </row>
    <row r="202" spans="1:29" x14ac:dyDescent="0.25">
      <c r="A202" s="31" t="s">
        <v>144</v>
      </c>
      <c r="B202" s="31">
        <v>490813</v>
      </c>
      <c r="C202" s="31" t="s">
        <v>203</v>
      </c>
      <c r="D202" s="31">
        <v>0.14843253895843217</v>
      </c>
      <c r="E202" s="139" t="s">
        <v>62</v>
      </c>
      <c r="F202" s="140">
        <v>352.5</v>
      </c>
      <c r="G202" s="141">
        <v>4</v>
      </c>
      <c r="H202" s="142" t="s">
        <v>378</v>
      </c>
      <c r="I202" s="142" t="s">
        <v>62</v>
      </c>
      <c r="J202" s="141">
        <v>4</v>
      </c>
      <c r="K202" s="143">
        <v>104.41239975968598</v>
      </c>
      <c r="L202" s="141">
        <v>4</v>
      </c>
      <c r="M202" s="144">
        <v>0.29534411394452442</v>
      </c>
      <c r="N202" s="141">
        <v>4</v>
      </c>
      <c r="O202" s="145">
        <v>0.16927006123957344</v>
      </c>
      <c r="P202" s="141">
        <v>4</v>
      </c>
      <c r="Q202" s="145">
        <v>50.244603135536543</v>
      </c>
      <c r="R202" s="141">
        <v>4</v>
      </c>
      <c r="S202" s="140">
        <v>867</v>
      </c>
      <c r="T202" s="141">
        <v>4</v>
      </c>
      <c r="U202" s="140">
        <v>1064</v>
      </c>
      <c r="V202" s="141">
        <v>4</v>
      </c>
      <c r="W202" s="144">
        <v>0.81484962406015038</v>
      </c>
      <c r="X202" s="141">
        <v>4</v>
      </c>
      <c r="Y202" s="31">
        <f t="shared" si="99"/>
        <v>52.322469982847338</v>
      </c>
      <c r="Z202" s="31">
        <f t="shared" si="100"/>
        <v>15.498197595072984</v>
      </c>
      <c r="AA202" s="31">
        <f t="shared" si="101"/>
        <v>4.3838676699214249E-2</v>
      </c>
      <c r="AB202" s="31">
        <f t="shared" si="102"/>
        <v>2.5125184959439183E-2</v>
      </c>
      <c r="AC202" s="31">
        <f t="shared" si="103"/>
        <v>7.4579340123664908</v>
      </c>
    </row>
    <row r="203" spans="1:29" x14ac:dyDescent="0.25">
      <c r="A203" s="31" t="s">
        <v>144</v>
      </c>
      <c r="B203" s="31">
        <v>490813</v>
      </c>
      <c r="C203" s="31" t="s">
        <v>172</v>
      </c>
      <c r="D203" s="31">
        <v>2.7565903920781478E-2</v>
      </c>
      <c r="E203" s="139" t="s">
        <v>336</v>
      </c>
      <c r="F203" s="140">
        <v>327</v>
      </c>
      <c r="G203" s="141">
        <v>4</v>
      </c>
      <c r="H203" s="142" t="s">
        <v>378</v>
      </c>
      <c r="I203" s="142" t="s">
        <v>336</v>
      </c>
      <c r="J203" s="141">
        <v>4</v>
      </c>
      <c r="K203" s="143">
        <v>171.01608110576171</v>
      </c>
      <c r="L203" s="141">
        <v>4</v>
      </c>
      <c r="M203" s="144">
        <v>0.52199230988469947</v>
      </c>
      <c r="N203" s="141">
        <v>4</v>
      </c>
      <c r="O203" s="145">
        <v>4.3937720104489166</v>
      </c>
      <c r="P203" s="141">
        <v>4</v>
      </c>
      <c r="Q203" s="145">
        <v>53.941404921815327</v>
      </c>
      <c r="R203" s="141">
        <v>4</v>
      </c>
      <c r="S203" s="140">
        <v>867</v>
      </c>
      <c r="T203" s="141">
        <v>4</v>
      </c>
      <c r="U203" s="140">
        <v>1064</v>
      </c>
      <c r="V203" s="141">
        <v>4</v>
      </c>
      <c r="W203" s="144">
        <v>0.81484962406015038</v>
      </c>
      <c r="X203" s="141">
        <v>4</v>
      </c>
      <c r="Y203" s="31">
        <f t="shared" si="99"/>
        <v>9.0140505820955426</v>
      </c>
      <c r="Z203" s="31">
        <f t="shared" si="100"/>
        <v>4.71421286067</v>
      </c>
      <c r="AA203" s="31">
        <f t="shared" si="101"/>
        <v>1.4389189861668417E-2</v>
      </c>
      <c r="AB203" s="31">
        <f t="shared" si="102"/>
        <v>0.12111829708985371</v>
      </c>
      <c r="AC203" s="31">
        <f t="shared" si="103"/>
        <v>1.4869435854267303</v>
      </c>
    </row>
    <row r="204" spans="1:29" x14ac:dyDescent="0.25">
      <c r="Y204" s="31">
        <f>SUM(Y198:Y203)</f>
        <v>588.37892643820794</v>
      </c>
      <c r="Z204" s="31">
        <f t="shared" ref="Z204:AC204" si="104">SUM(Z198:Z203)</f>
        <v>197.55209899916534</v>
      </c>
      <c r="AA204" s="31">
        <f t="shared" si="104"/>
        <v>0.34410760245774991</v>
      </c>
      <c r="AB204" s="31">
        <f t="shared" si="104"/>
        <v>1.3652692500225727</v>
      </c>
      <c r="AC204" s="31">
        <f t="shared" si="104"/>
        <v>53.016215584900223</v>
      </c>
    </row>
  </sheetData>
  <sortState xmlns:xlrd2="http://schemas.microsoft.com/office/spreadsheetml/2017/richdata2" ref="C127:D131">
    <sortCondition ref="C126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30"/>
  <sheetViews>
    <sheetView workbookViewId="0">
      <selection activeCell="L5" sqref="L5"/>
    </sheetView>
  </sheetViews>
  <sheetFormatPr defaultColWidth="11.42578125" defaultRowHeight="15" x14ac:dyDescent="0.25"/>
  <sheetData>
    <row r="1" spans="1:10" ht="60.75" thickBot="1" x14ac:dyDescent="0.3">
      <c r="A1" s="68" t="s">
        <v>335</v>
      </c>
      <c r="B1" s="69" t="s">
        <v>17</v>
      </c>
      <c r="C1" s="69" t="s">
        <v>18</v>
      </c>
      <c r="D1" s="69" t="s">
        <v>19</v>
      </c>
      <c r="E1" s="69" t="s">
        <v>20</v>
      </c>
      <c r="F1" s="69" t="s">
        <v>21</v>
      </c>
      <c r="G1" s="69" t="s">
        <v>22</v>
      </c>
      <c r="H1" s="69" t="s">
        <v>23</v>
      </c>
      <c r="I1" s="69" t="s">
        <v>24</v>
      </c>
      <c r="J1" s="70" t="s">
        <v>25</v>
      </c>
    </row>
    <row r="2" spans="1:10" x14ac:dyDescent="0.25">
      <c r="A2" s="71">
        <v>454.58741582491581</v>
      </c>
      <c r="B2" s="57">
        <v>159.72223704825802</v>
      </c>
      <c r="C2" s="57">
        <v>0.36827477280374399</v>
      </c>
      <c r="D2" s="57">
        <v>5.9271617939628385</v>
      </c>
      <c r="E2" s="57">
        <v>56.132550452039844</v>
      </c>
      <c r="F2" s="57">
        <v>0.60340723938795771</v>
      </c>
      <c r="G2" s="57">
        <v>0.96209284338482881</v>
      </c>
      <c r="H2" s="57">
        <v>729</v>
      </c>
      <c r="I2" s="57">
        <v>1154</v>
      </c>
      <c r="J2" s="72">
        <v>0.6317157712305026</v>
      </c>
    </row>
    <row r="3" spans="1:10" x14ac:dyDescent="0.25">
      <c r="A3" s="58">
        <v>565.08237500507505</v>
      </c>
      <c r="B3" s="55">
        <v>141.90400111573439</v>
      </c>
      <c r="C3" s="55">
        <v>0.26660660988024543</v>
      </c>
      <c r="D3" s="55">
        <v>2.0276892897502323</v>
      </c>
      <c r="E3" s="55">
        <v>56.671637171089543</v>
      </c>
      <c r="F3" s="55">
        <v>0.69230794140463481</v>
      </c>
      <c r="G3" s="55">
        <v>0.66023460988112381</v>
      </c>
      <c r="H3" s="55">
        <v>709</v>
      </c>
      <c r="I3" s="55">
        <v>1139.9999999999998</v>
      </c>
      <c r="J3" s="59">
        <v>0.62192982456140367</v>
      </c>
    </row>
    <row r="4" spans="1:10" x14ac:dyDescent="0.25">
      <c r="A4" s="58">
        <v>326.94639362354911</v>
      </c>
      <c r="B4" s="55">
        <v>131.8660749415873</v>
      </c>
      <c r="C4" s="55">
        <v>0.4133664267180307</v>
      </c>
      <c r="D4" s="55">
        <v>3.471288705005005</v>
      </c>
      <c r="E4" s="55">
        <v>54.305326891598312</v>
      </c>
      <c r="F4" s="55">
        <v>0.63926194475488229</v>
      </c>
      <c r="G4" s="55">
        <v>1.7343447965620207</v>
      </c>
      <c r="H4" s="55">
        <v>748</v>
      </c>
      <c r="I4" s="55">
        <v>1139</v>
      </c>
      <c r="J4" s="59">
        <v>0.65671641791044788</v>
      </c>
    </row>
    <row r="5" spans="1:10" x14ac:dyDescent="0.25">
      <c r="A5" s="58">
        <v>437.31100700991692</v>
      </c>
      <c r="B5" s="55">
        <v>167.85185131766741</v>
      </c>
      <c r="C5" s="55">
        <v>0.41282222766724935</v>
      </c>
      <c r="D5" s="55">
        <v>5.6389903159874324</v>
      </c>
      <c r="E5" s="55">
        <v>57.223667187852769</v>
      </c>
      <c r="F5" s="55">
        <v>0.56724894227302847</v>
      </c>
      <c r="G5" s="55">
        <v>1.5496239341085272</v>
      </c>
      <c r="H5" s="55">
        <v>714</v>
      </c>
      <c r="I5" s="55">
        <v>1145</v>
      </c>
      <c r="J5" s="59">
        <v>0.62358078602620104</v>
      </c>
    </row>
    <row r="6" spans="1:10" x14ac:dyDescent="0.25">
      <c r="A6" s="58">
        <v>310.63895602298174</v>
      </c>
      <c r="B6" s="55">
        <v>141.49022118200443</v>
      </c>
      <c r="C6" s="55">
        <v>0.48568391691916235</v>
      </c>
      <c r="D6" s="55">
        <v>5.4763666680223926</v>
      </c>
      <c r="E6" s="55">
        <v>58.930097969645253</v>
      </c>
      <c r="F6" s="55">
        <v>0.672656647504843</v>
      </c>
      <c r="G6" s="55">
        <v>1.0483077324569092</v>
      </c>
      <c r="H6" s="55">
        <v>727</v>
      </c>
      <c r="I6" s="55">
        <v>1061</v>
      </c>
      <c r="J6" s="59">
        <v>0.68520263901979261</v>
      </c>
    </row>
    <row r="7" spans="1:10" x14ac:dyDescent="0.25">
      <c r="A7" s="58">
        <v>417.88343253968253</v>
      </c>
      <c r="B7" s="55">
        <v>128.4480512495098</v>
      </c>
      <c r="C7" s="55">
        <v>0.30427208267347217</v>
      </c>
      <c r="D7" s="55">
        <v>2.2426598327826892</v>
      </c>
      <c r="E7" s="55">
        <v>56.162572234857748</v>
      </c>
      <c r="F7" s="55">
        <v>0.63454217142491509</v>
      </c>
      <c r="G7" s="55">
        <v>0.54032511574074071</v>
      </c>
      <c r="H7" s="55">
        <v>591.99999999999989</v>
      </c>
      <c r="I7" s="55">
        <v>1305.9999999999998</v>
      </c>
      <c r="J7" s="59">
        <v>0.45329249617151601</v>
      </c>
    </row>
    <row r="8" spans="1:10" x14ac:dyDescent="0.25">
      <c r="A8" s="58">
        <v>404.98372975708497</v>
      </c>
      <c r="B8" s="55">
        <v>127.46061335249848</v>
      </c>
      <c r="C8" s="55">
        <v>0.33157915887290568</v>
      </c>
      <c r="D8" s="55">
        <v>7.4204813266301297</v>
      </c>
      <c r="E8" s="55">
        <v>50.494218669742359</v>
      </c>
      <c r="F8" s="55">
        <v>0.59174039226620057</v>
      </c>
      <c r="G8" s="55">
        <v>0.52605611364147542</v>
      </c>
      <c r="H8" s="55">
        <v>554</v>
      </c>
      <c r="I8" s="55">
        <v>1317.0000000000002</v>
      </c>
      <c r="J8" s="59">
        <v>0.42065299924069849</v>
      </c>
    </row>
    <row r="9" spans="1:10" x14ac:dyDescent="0.25">
      <c r="A9" s="58">
        <v>371.51285688544817</v>
      </c>
      <c r="B9" s="55">
        <v>115.0477372228073</v>
      </c>
      <c r="C9" s="55">
        <v>0.32432399194710049</v>
      </c>
      <c r="D9" s="55">
        <v>3.2650924370446259</v>
      </c>
      <c r="E9" s="55">
        <v>54.317227223991523</v>
      </c>
      <c r="F9" s="55">
        <v>0.6203962374337737</v>
      </c>
      <c r="G9" s="55">
        <v>0.49218976931406166</v>
      </c>
      <c r="H9" s="55">
        <v>549</v>
      </c>
      <c r="I9" s="55">
        <v>1320</v>
      </c>
      <c r="J9" s="59">
        <v>0.41590909090909089</v>
      </c>
    </row>
    <row r="10" spans="1:10" x14ac:dyDescent="0.25">
      <c r="A10" s="58">
        <v>478.8564156579946</v>
      </c>
      <c r="B10" s="55">
        <v>146.46382357106913</v>
      </c>
      <c r="C10" s="55">
        <v>0.33566499616932538</v>
      </c>
      <c r="D10" s="55">
        <v>3.6275233544793131</v>
      </c>
      <c r="E10" s="55">
        <v>44.926859128897206</v>
      </c>
      <c r="F10" s="55">
        <v>0.43018155422147442</v>
      </c>
      <c r="G10" s="55">
        <v>0.94306306521385475</v>
      </c>
      <c r="H10" s="55">
        <v>541</v>
      </c>
      <c r="I10" s="55">
        <v>1333.9999999999998</v>
      </c>
      <c r="J10" s="59">
        <v>0.40554722638680651</v>
      </c>
    </row>
    <row r="11" spans="1:10" x14ac:dyDescent="0.25">
      <c r="A11" s="58">
        <v>271.5343296977959</v>
      </c>
      <c r="B11" s="55">
        <v>107.80548209398613</v>
      </c>
      <c r="C11" s="55">
        <v>0.45749578447249434</v>
      </c>
      <c r="D11" s="55">
        <v>0.72071763642953968</v>
      </c>
      <c r="E11" s="55">
        <v>52.496761932653349</v>
      </c>
      <c r="F11" s="55">
        <v>0.59802240113398086</v>
      </c>
      <c r="G11" s="55">
        <v>0.66506617061463302</v>
      </c>
      <c r="H11" s="55">
        <v>1514.4342933424225</v>
      </c>
      <c r="I11" s="55">
        <v>936.23055555555561</v>
      </c>
      <c r="J11" s="59">
        <v>1.5485013224360142</v>
      </c>
    </row>
    <row r="12" spans="1:10" x14ac:dyDescent="0.25">
      <c r="A12" s="58">
        <v>246.60083878398947</v>
      </c>
      <c r="B12" s="55">
        <v>104.47711158948256</v>
      </c>
      <c r="C12" s="55">
        <v>0.43480277252380717</v>
      </c>
      <c r="D12" s="55">
        <v>6.184767950766954</v>
      </c>
      <c r="E12" s="55">
        <v>52.688566567591522</v>
      </c>
      <c r="F12" s="55">
        <v>0.59902846888721639</v>
      </c>
      <c r="G12" s="55">
        <v>1.1428690817529861</v>
      </c>
      <c r="H12" s="55">
        <v>1542.9999999999998</v>
      </c>
      <c r="I12" s="55">
        <v>990</v>
      </c>
      <c r="J12" s="59">
        <v>1.5585858585858583</v>
      </c>
    </row>
    <row r="13" spans="1:10" x14ac:dyDescent="0.25">
      <c r="A13" s="58">
        <v>272.2668510360952</v>
      </c>
      <c r="B13" s="55">
        <v>71.892247480895662</v>
      </c>
      <c r="C13" s="55">
        <v>0.27415204903328039</v>
      </c>
      <c r="D13" s="55">
        <v>4.709345978351271</v>
      </c>
      <c r="E13" s="55">
        <v>37.244536698470661</v>
      </c>
      <c r="F13" s="55">
        <v>0.39406216943622152</v>
      </c>
      <c r="G13" s="55">
        <v>0.67939565050805328</v>
      </c>
      <c r="H13" s="55">
        <v>1252</v>
      </c>
      <c r="I13" s="55">
        <v>985</v>
      </c>
      <c r="J13" s="59">
        <v>1.2710659898477157</v>
      </c>
    </row>
    <row r="14" spans="1:10" x14ac:dyDescent="0.25">
      <c r="A14" s="58">
        <v>391.75959877304706</v>
      </c>
      <c r="B14" s="55">
        <v>152.49738370317223</v>
      </c>
      <c r="C14" s="55">
        <v>0.47937110559924823</v>
      </c>
      <c r="D14" s="55">
        <v>1.17842229974167</v>
      </c>
      <c r="E14" s="55">
        <v>56.651736196374543</v>
      </c>
      <c r="F14" s="55">
        <v>0.63820419298112985</v>
      </c>
      <c r="G14" s="55">
        <v>0.74855816069120018</v>
      </c>
      <c r="H14" s="55">
        <v>1469.999995476923</v>
      </c>
      <c r="I14" s="55">
        <v>991.99999694769213</v>
      </c>
      <c r="J14" s="59">
        <v>1.4818548341501239</v>
      </c>
    </row>
    <row r="15" spans="1:10" x14ac:dyDescent="0.25">
      <c r="A15" s="58">
        <v>232.09760035383954</v>
      </c>
      <c r="B15" s="55">
        <v>118.40759649742688</v>
      </c>
      <c r="C15" s="55">
        <v>0.55948797765341562</v>
      </c>
      <c r="D15" s="55">
        <v>1.7516110620618899</v>
      </c>
      <c r="E15" s="55">
        <v>54.120898850622581</v>
      </c>
      <c r="F15" s="55">
        <v>0.63015832056113696</v>
      </c>
      <c r="G15" s="55">
        <v>1.0892947443142753</v>
      </c>
      <c r="H15" s="55">
        <v>1475.0000000000002</v>
      </c>
      <c r="I15" s="55">
        <v>1003.0000000000001</v>
      </c>
      <c r="J15" s="59">
        <v>1.4705882352941178</v>
      </c>
    </row>
    <row r="16" spans="1:10" x14ac:dyDescent="0.25">
      <c r="A16" s="58">
        <v>340.36191131720039</v>
      </c>
      <c r="B16" s="55">
        <v>110.81795263184078</v>
      </c>
      <c r="C16" s="55">
        <v>0.32407849772160913</v>
      </c>
      <c r="D16" s="55">
        <v>3.3588884004484711</v>
      </c>
      <c r="E16" s="55">
        <v>54.586162961040259</v>
      </c>
      <c r="F16" s="55">
        <v>0.64863498859328261</v>
      </c>
      <c r="G16" s="55">
        <v>0.75605833333333328</v>
      </c>
      <c r="H16" s="55">
        <v>662</v>
      </c>
      <c r="I16" s="55">
        <v>1250.9999999999998</v>
      </c>
      <c r="J16" s="59">
        <v>0.52917665867306152</v>
      </c>
    </row>
    <row r="17" spans="1:10" x14ac:dyDescent="0.25">
      <c r="A17" s="58">
        <v>330.90152754197317</v>
      </c>
      <c r="B17" s="55">
        <v>93.365435689161032</v>
      </c>
      <c r="C17" s="55">
        <v>0.2948066347928433</v>
      </c>
      <c r="D17" s="55">
        <v>11.228153853581935</v>
      </c>
      <c r="E17" s="55">
        <v>51.042283451587018</v>
      </c>
      <c r="F17" s="55">
        <v>0.5646520875883847</v>
      </c>
      <c r="G17" s="55">
        <v>0.65318950198075842</v>
      </c>
      <c r="H17" s="55">
        <v>664</v>
      </c>
      <c r="I17" s="55">
        <v>1244.9999999999998</v>
      </c>
      <c r="J17" s="59">
        <v>0.53333333333333333</v>
      </c>
    </row>
    <row r="18" spans="1:10" x14ac:dyDescent="0.25">
      <c r="A18" s="58">
        <v>304.1868490009594</v>
      </c>
      <c r="B18" s="55">
        <v>96.57770344163049</v>
      </c>
      <c r="C18" s="55">
        <v>0.3272575719162259</v>
      </c>
      <c r="D18" s="55">
        <v>5.6329002653808233</v>
      </c>
      <c r="E18" s="55">
        <v>51.317879572250149</v>
      </c>
      <c r="F18" s="55">
        <v>0.5889529265129948</v>
      </c>
      <c r="G18" s="55">
        <v>0.91058652242615445</v>
      </c>
      <c r="H18" s="55">
        <v>654</v>
      </c>
      <c r="I18" s="55">
        <v>1280</v>
      </c>
      <c r="J18" s="59">
        <v>0.41301416639031674</v>
      </c>
    </row>
    <row r="19" spans="1:10" x14ac:dyDescent="0.25">
      <c r="A19" s="58">
        <v>653.01207729468592</v>
      </c>
      <c r="B19" s="55">
        <v>101.62568012110265</v>
      </c>
      <c r="C19" s="55">
        <v>0.17434299286492147</v>
      </c>
      <c r="D19" s="55">
        <v>14.908183543350576</v>
      </c>
      <c r="E19" s="55">
        <v>49.316324163702866</v>
      </c>
      <c r="F19" s="55">
        <v>0.28042949655203847</v>
      </c>
      <c r="G19" s="55">
        <v>1.5676287439613523</v>
      </c>
      <c r="H19" s="55">
        <v>666</v>
      </c>
      <c r="I19" s="55">
        <v>1270</v>
      </c>
      <c r="J19" s="59">
        <v>0.52440944881889762</v>
      </c>
    </row>
    <row r="20" spans="1:10" x14ac:dyDescent="0.25">
      <c r="A20" s="58">
        <v>318.10090196950603</v>
      </c>
      <c r="B20" s="55">
        <v>68.776050368270276</v>
      </c>
      <c r="C20" s="55">
        <v>0.21345403231428975</v>
      </c>
      <c r="D20" s="55">
        <v>5.5080977573334167</v>
      </c>
      <c r="E20" s="55">
        <v>49.298641389024723</v>
      </c>
      <c r="F20" s="55">
        <v>0.55651748384471322</v>
      </c>
      <c r="G20" s="55">
        <v>1.0706349343292065</v>
      </c>
      <c r="H20" s="55">
        <v>685</v>
      </c>
      <c r="I20" s="55">
        <v>1253</v>
      </c>
      <c r="J20" s="59">
        <v>0.54668794892258588</v>
      </c>
    </row>
    <row r="21" spans="1:10" x14ac:dyDescent="0.25">
      <c r="A21" s="58">
        <v>527.72139127545745</v>
      </c>
      <c r="B21" s="55">
        <v>170.46039020922308</v>
      </c>
      <c r="C21" s="55">
        <v>0.31742466991809271</v>
      </c>
      <c r="D21" s="55">
        <v>0.35483327811617255</v>
      </c>
      <c r="E21" s="55">
        <v>66.635420126444103</v>
      </c>
      <c r="F21" s="55">
        <v>0.72518782345156718</v>
      </c>
      <c r="G21" s="55">
        <v>0.86570843450708357</v>
      </c>
      <c r="H21" s="55">
        <v>360</v>
      </c>
      <c r="I21" s="55">
        <v>1127</v>
      </c>
      <c r="J21" s="59">
        <v>0.31943212067435667</v>
      </c>
    </row>
    <row r="22" spans="1:10" x14ac:dyDescent="0.25">
      <c r="A22" s="58">
        <v>640.59711051132115</v>
      </c>
      <c r="B22" s="55">
        <v>226.33484710720791</v>
      </c>
      <c r="C22" s="55">
        <v>0.39710721906800828</v>
      </c>
      <c r="D22" s="55">
        <v>0.40876400147152264</v>
      </c>
      <c r="E22" s="55">
        <v>59.086376223023194</v>
      </c>
      <c r="F22" s="55">
        <v>0.64915857229183238</v>
      </c>
      <c r="G22" s="55">
        <v>0.39407694931773873</v>
      </c>
      <c r="H22" s="55">
        <v>320.99999999999994</v>
      </c>
      <c r="I22" s="55">
        <v>1166.9999999999998</v>
      </c>
      <c r="J22" s="59">
        <v>0.27506426735218509</v>
      </c>
    </row>
    <row r="23" spans="1:10" x14ac:dyDescent="0.25">
      <c r="A23" s="58">
        <v>462.28486486486486</v>
      </c>
      <c r="B23" s="55">
        <v>209.88887291553743</v>
      </c>
      <c r="C23" s="55">
        <v>0.45542415577505946</v>
      </c>
      <c r="D23" s="55">
        <v>2.5519767045287236</v>
      </c>
      <c r="E23" s="55">
        <v>64.867813042271933</v>
      </c>
      <c r="F23" s="55">
        <v>0.71784909091940374</v>
      </c>
      <c r="G23" s="55">
        <v>2.0607395675675675</v>
      </c>
      <c r="H23" s="55">
        <v>370</v>
      </c>
      <c r="I23" s="55">
        <v>1202</v>
      </c>
      <c r="J23" s="59">
        <v>0.30782029950083195</v>
      </c>
    </row>
    <row r="24" spans="1:10" x14ac:dyDescent="0.25">
      <c r="A24" s="58"/>
      <c r="B24" s="55">
        <v>209.39736474456811</v>
      </c>
      <c r="C24" s="55">
        <v>0.47340942720647</v>
      </c>
      <c r="D24" s="55">
        <v>4.2064668182058993</v>
      </c>
      <c r="E24" s="55">
        <v>64.729265955149543</v>
      </c>
      <c r="F24" s="55">
        <v>0.73673584189834251</v>
      </c>
      <c r="G24" s="55">
        <v>1.593392828282828</v>
      </c>
      <c r="H24" s="55">
        <v>370</v>
      </c>
      <c r="I24" s="55">
        <v>1167</v>
      </c>
      <c r="J24" s="59">
        <v>0.31705227077977716</v>
      </c>
    </row>
    <row r="25" spans="1:10" x14ac:dyDescent="0.25">
      <c r="A25" s="58">
        <v>373.95977290234953</v>
      </c>
      <c r="B25" s="55">
        <v>188.19821515470136</v>
      </c>
      <c r="C25" s="55">
        <v>0.50182096983435864</v>
      </c>
      <c r="D25" s="55">
        <v>2.4788161612968604</v>
      </c>
      <c r="E25" s="55">
        <v>64.008032625925708</v>
      </c>
      <c r="F25" s="55">
        <v>0.72308910459008402</v>
      </c>
      <c r="G25" s="55">
        <v>0.82924556604634192</v>
      </c>
      <c r="H25" s="55">
        <v>413</v>
      </c>
      <c r="I25" s="55">
        <v>1197</v>
      </c>
      <c r="J25" s="59">
        <v>0.3450292397660818</v>
      </c>
    </row>
    <row r="26" spans="1:10" x14ac:dyDescent="0.25">
      <c r="A26" s="58">
        <v>326.11277388822623</v>
      </c>
      <c r="B26" s="55">
        <v>159.27155455880765</v>
      </c>
      <c r="C26" s="55">
        <v>0.49155715587876309</v>
      </c>
      <c r="D26" s="55">
        <v>1.1052777957221103</v>
      </c>
      <c r="E26" s="55">
        <v>62.000964723613976</v>
      </c>
      <c r="F26" s="55">
        <v>0.72529165677834462</v>
      </c>
      <c r="G26" s="55">
        <v>1.4004212967355849</v>
      </c>
      <c r="H26" s="55">
        <v>812</v>
      </c>
      <c r="I26" s="55">
        <v>1016</v>
      </c>
      <c r="J26" s="59">
        <v>0.79921259842519699</v>
      </c>
    </row>
    <row r="27" spans="1:10" x14ac:dyDescent="0.25">
      <c r="A27" s="58">
        <v>407.76964304085828</v>
      </c>
      <c r="B27" s="55">
        <v>250.22616276798641</v>
      </c>
      <c r="C27" s="55">
        <v>0.62993325897424124</v>
      </c>
      <c r="D27" s="55">
        <v>1.9773294537092327</v>
      </c>
      <c r="E27" s="55">
        <v>55.964963961176025</v>
      </c>
      <c r="F27" s="55">
        <v>0.67932369162180783</v>
      </c>
      <c r="G27" s="55">
        <v>1.1671017792842446</v>
      </c>
      <c r="H27" s="55">
        <v>768</v>
      </c>
      <c r="I27" s="55">
        <v>1038</v>
      </c>
      <c r="J27" s="59">
        <v>0.73988439306358378</v>
      </c>
    </row>
    <row r="28" spans="1:10" x14ac:dyDescent="0.25">
      <c r="A28" s="58">
        <v>473.38632185993129</v>
      </c>
      <c r="B28" s="55">
        <v>205.96140004670158</v>
      </c>
      <c r="C28" s="55">
        <v>0.45379810990302388</v>
      </c>
      <c r="D28" s="55">
        <v>2.2919211739026073</v>
      </c>
      <c r="E28" s="55">
        <v>59.439755530756663</v>
      </c>
      <c r="F28" s="55">
        <v>0.66374086317166725</v>
      </c>
      <c r="G28" s="55">
        <v>1.6528881081426743</v>
      </c>
      <c r="H28" s="55">
        <v>754</v>
      </c>
      <c r="I28" s="55">
        <v>1043</v>
      </c>
      <c r="J28" s="59">
        <v>0.72291466922339409</v>
      </c>
    </row>
    <row r="29" spans="1:10" x14ac:dyDescent="0.25">
      <c r="A29" s="58">
        <v>312.76622794153417</v>
      </c>
      <c r="B29" s="55">
        <v>189.353110333958</v>
      </c>
      <c r="C29" s="55">
        <v>0.62832425864886765</v>
      </c>
      <c r="D29" s="55">
        <v>0.65750901953757168</v>
      </c>
      <c r="E29" s="55">
        <v>67.737262994801497</v>
      </c>
      <c r="F29" s="55">
        <v>0.77323954573027398</v>
      </c>
      <c r="G29" s="55">
        <v>0.96283691780702008</v>
      </c>
      <c r="H29" s="55">
        <v>761</v>
      </c>
      <c r="I29" s="55">
        <v>1041</v>
      </c>
      <c r="J29" s="59">
        <v>0.73102785782901059</v>
      </c>
    </row>
    <row r="30" spans="1:10" ht="15.75" thickBot="1" x14ac:dyDescent="0.3">
      <c r="A30" s="73">
        <v>588.37892643820794</v>
      </c>
      <c r="B30" s="56">
        <v>197.55209899916534</v>
      </c>
      <c r="C30" s="56">
        <v>0.34410760245774991</v>
      </c>
      <c r="D30" s="56">
        <v>1.3652692500225727</v>
      </c>
      <c r="E30" s="56">
        <v>53.016215584900223</v>
      </c>
      <c r="F30" s="56">
        <v>0.59682601478312114</v>
      </c>
      <c r="G30" s="56">
        <v>0.74587787976107922</v>
      </c>
      <c r="H30" s="56">
        <v>867</v>
      </c>
      <c r="I30" s="56">
        <v>1064</v>
      </c>
      <c r="J30" s="74">
        <v>0.81484962406015027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205"/>
  <sheetViews>
    <sheetView topLeftCell="A146" workbookViewId="0">
      <selection activeCell="L15" sqref="L15"/>
    </sheetView>
  </sheetViews>
  <sheetFormatPr defaultColWidth="11.42578125" defaultRowHeight="15" x14ac:dyDescent="0.25"/>
  <cols>
    <col min="5" max="5" width="11.42578125" style="62"/>
    <col min="6" max="6" width="11.42578125" style="32"/>
    <col min="7" max="7" width="16.28515625" style="83" customWidth="1"/>
  </cols>
  <sheetData>
    <row r="1" spans="1:8" s="79" customFormat="1" ht="43.5" customHeight="1" thickBot="1" x14ac:dyDescent="0.3">
      <c r="A1" s="64" t="s">
        <v>0</v>
      </c>
      <c r="B1" s="65" t="s">
        <v>1</v>
      </c>
      <c r="C1" s="65" t="s">
        <v>2</v>
      </c>
      <c r="D1" s="80" t="s">
        <v>346</v>
      </c>
      <c r="E1" s="64" t="s">
        <v>381</v>
      </c>
      <c r="F1" s="79" t="s">
        <v>382</v>
      </c>
      <c r="G1" s="82" t="s">
        <v>383</v>
      </c>
      <c r="H1" s="81"/>
    </row>
    <row r="2" spans="1:8" x14ac:dyDescent="0.25">
      <c r="A2" s="39" t="s">
        <v>55</v>
      </c>
      <c r="B2" s="33">
        <v>141372</v>
      </c>
      <c r="C2" s="33" t="s">
        <v>35</v>
      </c>
      <c r="D2" s="33">
        <v>9.2230923809871176E-2</v>
      </c>
      <c r="E2" s="62">
        <f>(LN(D2))*D2</f>
        <v>-0.21982869971702501</v>
      </c>
    </row>
    <row r="3" spans="1:8" x14ac:dyDescent="0.25">
      <c r="A3" s="39" t="s">
        <v>55</v>
      </c>
      <c r="B3" s="33">
        <v>141372</v>
      </c>
      <c r="C3" s="33" t="s">
        <v>27</v>
      </c>
      <c r="D3" s="33">
        <v>0.19751527119948173</v>
      </c>
      <c r="E3" s="62">
        <f t="shared" ref="E3:E76" si="0">(LN(D3))*D3</f>
        <v>-0.32035779554222588</v>
      </c>
    </row>
    <row r="4" spans="1:8" x14ac:dyDescent="0.25">
      <c r="A4" s="39" t="s">
        <v>55</v>
      </c>
      <c r="B4" s="33">
        <v>141372</v>
      </c>
      <c r="C4" s="33" t="s">
        <v>31</v>
      </c>
      <c r="D4" s="33">
        <v>0.23972671341092391</v>
      </c>
      <c r="E4" s="62">
        <f t="shared" si="0"/>
        <v>-0.34239104452765529</v>
      </c>
    </row>
    <row r="5" spans="1:8" x14ac:dyDescent="0.25">
      <c r="A5" s="39" t="s">
        <v>55</v>
      </c>
      <c r="B5" s="33">
        <v>141372</v>
      </c>
      <c r="C5" s="33" t="s">
        <v>202</v>
      </c>
      <c r="D5" s="33">
        <v>6.9300069300069307E-3</v>
      </c>
      <c r="E5" s="62">
        <f t="shared" si="0"/>
        <v>-3.4455263103117292E-2</v>
      </c>
    </row>
    <row r="6" spans="1:8" x14ac:dyDescent="0.25">
      <c r="A6" s="39" t="s">
        <v>55</v>
      </c>
      <c r="B6" s="33">
        <v>141372</v>
      </c>
      <c r="C6" s="33" t="s">
        <v>203</v>
      </c>
      <c r="D6" s="33">
        <v>9.2400092400092403E-3</v>
      </c>
      <c r="E6" s="62">
        <f t="shared" si="0"/>
        <v>-4.3282165796516926E-2</v>
      </c>
    </row>
    <row r="7" spans="1:8" x14ac:dyDescent="0.25">
      <c r="A7" s="39" t="s">
        <v>55</v>
      </c>
      <c r="B7" s="33">
        <v>141372</v>
      </c>
      <c r="C7" s="33" t="s">
        <v>39</v>
      </c>
      <c r="D7" s="33">
        <v>0.36193926720242509</v>
      </c>
      <c r="E7" s="62">
        <f t="shared" si="0"/>
        <v>-0.36783122274556374</v>
      </c>
    </row>
    <row r="8" spans="1:8" x14ac:dyDescent="0.25">
      <c r="A8" s="39" t="s">
        <v>55</v>
      </c>
      <c r="B8" s="33">
        <v>141372</v>
      </c>
      <c r="C8" s="33" t="s">
        <v>67</v>
      </c>
      <c r="D8" s="33">
        <v>3.2935769777875039E-2</v>
      </c>
      <c r="E8" s="62">
        <f t="shared" si="0"/>
        <v>-0.1124162371530278</v>
      </c>
    </row>
    <row r="9" spans="1:8" x14ac:dyDescent="0.25">
      <c r="A9" s="39" t="s">
        <v>55</v>
      </c>
      <c r="B9" s="33">
        <v>141372</v>
      </c>
      <c r="C9" s="33" t="s">
        <v>205</v>
      </c>
      <c r="D9" s="33">
        <v>4.1826789195210247E-2</v>
      </c>
      <c r="E9" s="62">
        <f t="shared" si="0"/>
        <v>-0.13276735780712517</v>
      </c>
    </row>
    <row r="10" spans="1:8" ht="15.75" thickBot="1" x14ac:dyDescent="0.3">
      <c r="A10" s="39" t="s">
        <v>55</v>
      </c>
      <c r="B10" s="33">
        <v>141372</v>
      </c>
      <c r="C10" s="33" t="s">
        <v>65</v>
      </c>
      <c r="D10" s="33">
        <v>1.7655249234196601E-2</v>
      </c>
      <c r="E10" s="62">
        <f t="shared" si="0"/>
        <v>-7.1269335343479817E-2</v>
      </c>
    </row>
    <row r="11" spans="1:8" s="63" customFormat="1" ht="15.75" thickBot="1" x14ac:dyDescent="0.3">
      <c r="A11" s="52"/>
      <c r="B11" s="53"/>
      <c r="C11" s="53">
        <v>10</v>
      </c>
      <c r="D11" s="53"/>
      <c r="E11" s="66">
        <f>SUM(E2:E10)*-1</f>
        <v>1.644599121735737</v>
      </c>
      <c r="F11" s="67">
        <f>LN(C11)</f>
        <v>2.3025850929940459</v>
      </c>
      <c r="G11" s="84">
        <f>E11/F11</f>
        <v>0.71424032351276479</v>
      </c>
    </row>
    <row r="12" spans="1:8" x14ac:dyDescent="0.25">
      <c r="A12" s="39" t="s">
        <v>55</v>
      </c>
      <c r="B12" s="33">
        <v>141353</v>
      </c>
      <c r="C12" s="33" t="s">
        <v>27</v>
      </c>
      <c r="D12" s="33">
        <v>0.26602564102564102</v>
      </c>
      <c r="E12" s="62">
        <f t="shared" si="0"/>
        <v>-0.35226119917009424</v>
      </c>
    </row>
    <row r="13" spans="1:8" x14ac:dyDescent="0.25">
      <c r="A13" s="39" t="s">
        <v>55</v>
      </c>
      <c r="B13" s="33">
        <v>141353</v>
      </c>
      <c r="C13" s="33" t="s">
        <v>31</v>
      </c>
      <c r="D13" s="33">
        <v>0.15603913630229418</v>
      </c>
      <c r="E13" s="62">
        <f t="shared" si="0"/>
        <v>-0.28986585648679741</v>
      </c>
    </row>
    <row r="14" spans="1:8" x14ac:dyDescent="0.25">
      <c r="A14" s="39" t="s">
        <v>55</v>
      </c>
      <c r="B14" s="33">
        <v>141353</v>
      </c>
      <c r="C14" s="33" t="s">
        <v>35</v>
      </c>
      <c r="D14" s="33">
        <v>6.1403508771929821E-2</v>
      </c>
      <c r="E14" s="62">
        <f t="shared" si="0"/>
        <v>-0.17133349206468662</v>
      </c>
    </row>
    <row r="15" spans="1:8" x14ac:dyDescent="0.25">
      <c r="A15" s="39" t="s">
        <v>55</v>
      </c>
      <c r="B15" s="33">
        <v>141353</v>
      </c>
      <c r="C15" s="33" t="s">
        <v>172</v>
      </c>
      <c r="D15" s="33">
        <v>0.25877192982456138</v>
      </c>
      <c r="E15" s="62">
        <f t="shared" si="0"/>
        <v>-0.34981001279769541</v>
      </c>
    </row>
    <row r="16" spans="1:8" x14ac:dyDescent="0.25">
      <c r="A16" s="39" t="s">
        <v>55</v>
      </c>
      <c r="B16" s="33">
        <v>141353</v>
      </c>
      <c r="C16" s="33" t="s">
        <v>39</v>
      </c>
      <c r="D16" s="33">
        <v>0.11403508771929825</v>
      </c>
      <c r="E16" s="62">
        <f t="shared" si="0"/>
        <v>-0.24759858054498651</v>
      </c>
    </row>
    <row r="17" spans="1:7" x14ac:dyDescent="0.25">
      <c r="A17" s="39" t="s">
        <v>55</v>
      </c>
      <c r="B17" s="33">
        <v>141353</v>
      </c>
      <c r="C17" s="33" t="s">
        <v>207</v>
      </c>
      <c r="D17" s="33">
        <v>6.9163292847503374E-2</v>
      </c>
      <c r="E17" s="62">
        <f t="shared" si="0"/>
        <v>-0.18475486723748372</v>
      </c>
    </row>
    <row r="18" spans="1:7" x14ac:dyDescent="0.25">
      <c r="A18" s="39" t="s">
        <v>55</v>
      </c>
      <c r="B18" s="33">
        <v>141353</v>
      </c>
      <c r="C18" s="33" t="s">
        <v>208</v>
      </c>
      <c r="D18" s="33">
        <v>4.8245614035087724E-2</v>
      </c>
      <c r="E18" s="62">
        <f t="shared" si="0"/>
        <v>-0.14625418384963496</v>
      </c>
    </row>
    <row r="19" spans="1:7" ht="15.75" thickBot="1" x14ac:dyDescent="0.3">
      <c r="A19" s="39" t="s">
        <v>55</v>
      </c>
      <c r="B19" s="33">
        <v>141353</v>
      </c>
      <c r="C19" s="33" t="s">
        <v>209</v>
      </c>
      <c r="D19" s="33">
        <v>2.6315789473684209E-2</v>
      </c>
      <c r="E19" s="62">
        <f t="shared" si="0"/>
        <v>-9.5725951571746987E-2</v>
      </c>
    </row>
    <row r="20" spans="1:7" s="63" customFormat="1" ht="15.75" thickBot="1" x14ac:dyDescent="0.3">
      <c r="A20" s="52"/>
      <c r="B20" s="53"/>
      <c r="C20" s="53">
        <v>8</v>
      </c>
      <c r="D20" s="53"/>
      <c r="E20" s="66">
        <f>SUM(E12:E19)*-1</f>
        <v>1.8376041437231259</v>
      </c>
      <c r="F20" s="67">
        <f>LN(C20)</f>
        <v>2.0794415416798357</v>
      </c>
      <c r="G20" s="84">
        <f>E20/F20</f>
        <v>0.88370079508878796</v>
      </c>
    </row>
    <row r="21" spans="1:7" x14ac:dyDescent="0.25">
      <c r="A21" s="39" t="s">
        <v>55</v>
      </c>
      <c r="B21" s="33">
        <v>141364</v>
      </c>
      <c r="C21" s="33" t="s">
        <v>203</v>
      </c>
      <c r="D21" s="33">
        <v>8.1080120252391474E-2</v>
      </c>
      <c r="E21" s="62">
        <f t="shared" si="0"/>
        <v>-0.20369900292573934</v>
      </c>
    </row>
    <row r="22" spans="1:7" x14ac:dyDescent="0.25">
      <c r="A22" s="39" t="s">
        <v>55</v>
      </c>
      <c r="B22" s="33">
        <v>141364</v>
      </c>
      <c r="C22" s="33" t="s">
        <v>31</v>
      </c>
      <c r="D22" s="33">
        <v>0.12028837258389703</v>
      </c>
      <c r="E22" s="62">
        <f t="shared" si="0"/>
        <v>-0.25475433141703224</v>
      </c>
    </row>
    <row r="23" spans="1:7" x14ac:dyDescent="0.25">
      <c r="A23" s="39" t="s">
        <v>55</v>
      </c>
      <c r="B23" s="33">
        <v>141364</v>
      </c>
      <c r="C23" s="33" t="s">
        <v>27</v>
      </c>
      <c r="D23" s="33">
        <v>0.2007614982081859</v>
      </c>
      <c r="E23" s="62">
        <f t="shared" si="0"/>
        <v>-0.32235022050274686</v>
      </c>
    </row>
    <row r="24" spans="1:7" x14ac:dyDescent="0.25">
      <c r="A24" s="39" t="s">
        <v>55</v>
      </c>
      <c r="B24" s="33">
        <v>141364</v>
      </c>
      <c r="C24" s="33" t="s">
        <v>56</v>
      </c>
      <c r="D24" s="33">
        <v>0.38730721362422887</v>
      </c>
      <c r="E24" s="62">
        <f t="shared" si="0"/>
        <v>-0.36737524852323078</v>
      </c>
    </row>
    <row r="25" spans="1:7" x14ac:dyDescent="0.25">
      <c r="A25" s="39" t="s">
        <v>55</v>
      </c>
      <c r="B25" s="33">
        <v>141364</v>
      </c>
      <c r="C25" s="33" t="s">
        <v>209</v>
      </c>
      <c r="D25" s="33">
        <v>7.1283330264430067E-2</v>
      </c>
      <c r="E25" s="62">
        <f t="shared" si="0"/>
        <v>-0.18826588861271237</v>
      </c>
    </row>
    <row r="26" spans="1:7" x14ac:dyDescent="0.25">
      <c r="A26" s="39" t="s">
        <v>55</v>
      </c>
      <c r="B26" s="33">
        <v>141364</v>
      </c>
      <c r="C26" s="33" t="s">
        <v>172</v>
      </c>
      <c r="D26" s="33">
        <v>2.1825396825396828E-2</v>
      </c>
      <c r="E26" s="62">
        <f t="shared" si="0"/>
        <v>-8.3475180452386874E-2</v>
      </c>
    </row>
    <row r="27" spans="1:7" x14ac:dyDescent="0.25">
      <c r="A27" s="39" t="s">
        <v>55</v>
      </c>
      <c r="B27" s="33">
        <v>141364</v>
      </c>
      <c r="C27" s="33" t="s">
        <v>205</v>
      </c>
      <c r="D27" s="33">
        <v>2.3809523809523808E-2</v>
      </c>
      <c r="E27" s="62">
        <f t="shared" si="0"/>
        <v>-8.8992133768651629E-2</v>
      </c>
    </row>
    <row r="28" spans="1:7" ht="15.75" thickBot="1" x14ac:dyDescent="0.3">
      <c r="A28" s="39" t="s">
        <v>55</v>
      </c>
      <c r="B28" s="33">
        <v>141364</v>
      </c>
      <c r="C28" s="33" t="s">
        <v>39</v>
      </c>
      <c r="D28" s="33">
        <v>9.3644544431946017E-2</v>
      </c>
      <c r="E28" s="62">
        <f t="shared" si="0"/>
        <v>-0.22177360869391619</v>
      </c>
    </row>
    <row r="29" spans="1:7" s="63" customFormat="1" ht="15.75" thickBot="1" x14ac:dyDescent="0.3">
      <c r="A29" s="52"/>
      <c r="B29" s="53"/>
      <c r="C29" s="53">
        <v>8</v>
      </c>
      <c r="D29" s="53"/>
      <c r="E29" s="66">
        <f>SUM(E21:E28)*-1</f>
        <v>1.7306856148964163</v>
      </c>
      <c r="F29" s="67">
        <f>LN(C29)</f>
        <v>2.0794415416798357</v>
      </c>
      <c r="G29" s="84">
        <f>E29/F29</f>
        <v>0.83228385131630878</v>
      </c>
    </row>
    <row r="30" spans="1:7" x14ac:dyDescent="0.25">
      <c r="A30" s="39" t="s">
        <v>55</v>
      </c>
      <c r="B30" s="33">
        <v>140933</v>
      </c>
      <c r="C30" s="33" t="s">
        <v>136</v>
      </c>
      <c r="D30" s="33">
        <v>7.7380952380952384E-2</v>
      </c>
      <c r="E30" s="62">
        <f t="shared" si="0"/>
        <v>-0.19801898860263326</v>
      </c>
    </row>
    <row r="31" spans="1:7" x14ac:dyDescent="0.25">
      <c r="A31" s="39" t="s">
        <v>55</v>
      </c>
      <c r="B31" s="33">
        <v>140933</v>
      </c>
      <c r="C31" s="33" t="s">
        <v>56</v>
      </c>
      <c r="D31" s="33">
        <v>0.81812169312169303</v>
      </c>
      <c r="E31" s="62">
        <f t="shared" si="0"/>
        <v>-0.16423317198229315</v>
      </c>
    </row>
    <row r="32" spans="1:7" x14ac:dyDescent="0.25">
      <c r="A32" s="39" t="s">
        <v>55</v>
      </c>
      <c r="B32" s="33">
        <v>140933</v>
      </c>
      <c r="C32" s="33" t="s">
        <v>205</v>
      </c>
      <c r="D32" s="33">
        <v>1.5873015873015872E-2</v>
      </c>
      <c r="E32" s="62">
        <f t="shared" si="0"/>
        <v>-6.5764043276056075E-2</v>
      </c>
    </row>
    <row r="33" spans="1:7" x14ac:dyDescent="0.25">
      <c r="A33" s="39" t="s">
        <v>55</v>
      </c>
      <c r="B33" s="33">
        <v>140933</v>
      </c>
      <c r="C33" s="33" t="s">
        <v>27</v>
      </c>
      <c r="D33" s="33">
        <v>5.2910052910052907E-2</v>
      </c>
      <c r="E33" s="62">
        <f t="shared" si="0"/>
        <v>-0.15551121280770352</v>
      </c>
    </row>
    <row r="34" spans="1:7" x14ac:dyDescent="0.25">
      <c r="A34" s="39" t="s">
        <v>55</v>
      </c>
      <c r="B34" s="33">
        <v>140933</v>
      </c>
      <c r="C34" s="33" t="s">
        <v>203</v>
      </c>
      <c r="D34" s="33">
        <v>2.3809523809523808E-2</v>
      </c>
      <c r="E34" s="62">
        <f t="shared" si="0"/>
        <v>-8.8992133768651629E-2</v>
      </c>
    </row>
    <row r="35" spans="1:7" ht="15.75" thickBot="1" x14ac:dyDescent="0.3">
      <c r="A35" s="39" t="s">
        <v>55</v>
      </c>
      <c r="B35" s="33">
        <v>140933</v>
      </c>
      <c r="C35" s="33" t="s">
        <v>35</v>
      </c>
      <c r="D35" s="33">
        <v>1.1904761904761904E-2</v>
      </c>
      <c r="E35" s="62">
        <f t="shared" si="0"/>
        <v>-5.2747819033848967E-2</v>
      </c>
    </row>
    <row r="36" spans="1:7" s="63" customFormat="1" ht="15.75" thickBot="1" x14ac:dyDescent="0.3">
      <c r="A36" s="52"/>
      <c r="B36" s="53"/>
      <c r="C36" s="53">
        <v>6</v>
      </c>
      <c r="D36" s="53"/>
      <c r="E36" s="66">
        <f>SUM(E30:E35)*-1</f>
        <v>0.72526736947118653</v>
      </c>
      <c r="F36" s="67">
        <f>LN(C36)</f>
        <v>1.791759469228055</v>
      </c>
      <c r="G36" s="84">
        <f>E36/F36</f>
        <v>0.40477942599273886</v>
      </c>
    </row>
    <row r="37" spans="1:7" x14ac:dyDescent="0.25">
      <c r="A37" s="39" t="s">
        <v>120</v>
      </c>
      <c r="B37" s="33">
        <v>410162</v>
      </c>
      <c r="C37" s="33" t="s">
        <v>172</v>
      </c>
      <c r="D37" s="33">
        <v>0.27559894359554804</v>
      </c>
      <c r="E37" s="62">
        <f t="shared" si="0"/>
        <v>-0.35519428120399221</v>
      </c>
    </row>
    <row r="38" spans="1:7" x14ac:dyDescent="0.25">
      <c r="A38" s="39" t="s">
        <v>120</v>
      </c>
      <c r="B38" s="33">
        <v>410162</v>
      </c>
      <c r="C38" s="33" t="s">
        <v>27</v>
      </c>
      <c r="D38" s="33">
        <v>0.53677372193925665</v>
      </c>
      <c r="E38" s="62">
        <f t="shared" si="0"/>
        <v>-0.33396914843234449</v>
      </c>
    </row>
    <row r="39" spans="1:7" x14ac:dyDescent="0.25">
      <c r="A39" s="39" t="s">
        <v>120</v>
      </c>
      <c r="B39" s="33">
        <v>410162</v>
      </c>
      <c r="C39" s="33" t="s">
        <v>150</v>
      </c>
      <c r="D39" s="33">
        <v>9.7057159026598741E-2</v>
      </c>
      <c r="E39" s="62">
        <f t="shared" si="0"/>
        <v>-0.22638147582337287</v>
      </c>
    </row>
    <row r="40" spans="1:7" x14ac:dyDescent="0.25">
      <c r="A40" s="39" t="s">
        <v>120</v>
      </c>
      <c r="B40" s="33">
        <v>410162</v>
      </c>
      <c r="C40" s="33" t="s">
        <v>210</v>
      </c>
      <c r="D40" s="33">
        <v>6.9517543859649131E-2</v>
      </c>
      <c r="E40" s="62">
        <f t="shared" si="0"/>
        <v>-0.18534601595966557</v>
      </c>
    </row>
    <row r="41" spans="1:7" ht="15.75" thickBot="1" x14ac:dyDescent="0.3">
      <c r="A41" s="39" t="s">
        <v>120</v>
      </c>
      <c r="B41" s="33">
        <v>410162</v>
      </c>
      <c r="C41" s="33" t="s">
        <v>211</v>
      </c>
      <c r="D41" s="33">
        <v>2.1052631578947368E-2</v>
      </c>
      <c r="E41" s="62">
        <f t="shared" si="0"/>
        <v>-8.1278520232433579E-2</v>
      </c>
    </row>
    <row r="42" spans="1:7" s="63" customFormat="1" ht="15.75" thickBot="1" x14ac:dyDescent="0.3">
      <c r="A42" s="52"/>
      <c r="B42" s="53"/>
      <c r="C42" s="53">
        <v>5</v>
      </c>
      <c r="D42" s="53"/>
      <c r="E42" s="66">
        <f>SUM(E37:E41)*-1</f>
        <v>1.1821694416518087</v>
      </c>
      <c r="F42" s="67">
        <f>LN(C42)</f>
        <v>1.6094379124341003</v>
      </c>
      <c r="G42" s="84">
        <f>E42/F42</f>
        <v>0.73452317266709943</v>
      </c>
    </row>
    <row r="43" spans="1:7" x14ac:dyDescent="0.25">
      <c r="A43" s="39" t="s">
        <v>120</v>
      </c>
      <c r="B43" s="33">
        <v>410273</v>
      </c>
      <c r="C43" s="33" t="s">
        <v>129</v>
      </c>
      <c r="D43" s="33">
        <v>0.10256410256410257</v>
      </c>
      <c r="E43" s="62">
        <f t="shared" si="0"/>
        <v>-0.23356587538561596</v>
      </c>
    </row>
    <row r="44" spans="1:7" x14ac:dyDescent="0.25">
      <c r="A44" s="39" t="s">
        <v>120</v>
      </c>
      <c r="B44" s="33">
        <v>410273</v>
      </c>
      <c r="C44" s="33" t="s">
        <v>205</v>
      </c>
      <c r="D44" s="33">
        <v>0.16791718570859673</v>
      </c>
      <c r="E44" s="62">
        <f t="shared" si="0"/>
        <v>-0.29961200879348421</v>
      </c>
    </row>
    <row r="45" spans="1:7" x14ac:dyDescent="0.25">
      <c r="A45" s="39" t="s">
        <v>120</v>
      </c>
      <c r="B45" s="33">
        <v>410273</v>
      </c>
      <c r="C45" s="33" t="s">
        <v>27</v>
      </c>
      <c r="D45" s="33">
        <v>0.33793519805789746</v>
      </c>
      <c r="E45" s="62">
        <f t="shared" si="0"/>
        <v>-0.36662627607776993</v>
      </c>
    </row>
    <row r="46" spans="1:7" x14ac:dyDescent="0.25">
      <c r="A46" s="39" t="s">
        <v>120</v>
      </c>
      <c r="B46" s="33">
        <v>410273</v>
      </c>
      <c r="C46" s="33" t="s">
        <v>203</v>
      </c>
      <c r="D46" s="33">
        <v>4.2735042735042731E-3</v>
      </c>
      <c r="E46" s="62">
        <f t="shared" si="0"/>
        <v>-2.3313338099819236E-2</v>
      </c>
    </row>
    <row r="47" spans="1:7" x14ac:dyDescent="0.25">
      <c r="A47" s="39" t="s">
        <v>120</v>
      </c>
      <c r="B47" s="33">
        <v>410273</v>
      </c>
      <c r="C47" s="33" t="s">
        <v>210</v>
      </c>
      <c r="D47" s="33">
        <v>0.10790913612999503</v>
      </c>
      <c r="E47" s="62">
        <f t="shared" si="0"/>
        <v>-0.24025599442206144</v>
      </c>
    </row>
    <row r="48" spans="1:7" x14ac:dyDescent="0.25">
      <c r="A48" s="39" t="s">
        <v>120</v>
      </c>
      <c r="B48" s="33">
        <v>410273</v>
      </c>
      <c r="C48" s="33" t="s">
        <v>172</v>
      </c>
      <c r="D48" s="33">
        <v>0.1916542309180346</v>
      </c>
      <c r="E48" s="62">
        <f t="shared" si="0"/>
        <v>-0.31662475083268127</v>
      </c>
    </row>
    <row r="49" spans="1:7" ht="15.75" thickBot="1" x14ac:dyDescent="0.3">
      <c r="A49" s="39" t="s">
        <v>120</v>
      </c>
      <c r="B49" s="33">
        <v>410273</v>
      </c>
      <c r="C49" s="33" t="s">
        <v>45</v>
      </c>
      <c r="D49" s="33">
        <v>8.7746642347869344E-2</v>
      </c>
      <c r="E49" s="62">
        <f t="shared" si="0"/>
        <v>-0.2135140523456194</v>
      </c>
    </row>
    <row r="50" spans="1:7" s="63" customFormat="1" ht="15.75" thickBot="1" x14ac:dyDescent="0.3">
      <c r="A50" s="52"/>
      <c r="B50" s="53"/>
      <c r="C50" s="53">
        <v>7</v>
      </c>
      <c r="D50" s="53"/>
      <c r="E50" s="66">
        <f>SUM(E43:E49)*-1</f>
        <v>1.6935122959570514</v>
      </c>
      <c r="F50" s="67">
        <f>LN(C50)</f>
        <v>1.9459101490553132</v>
      </c>
      <c r="G50" s="84">
        <f>E50/F50</f>
        <v>0.87029316167511939</v>
      </c>
    </row>
    <row r="51" spans="1:7" x14ac:dyDescent="0.25">
      <c r="A51" s="39" t="s">
        <v>120</v>
      </c>
      <c r="B51" s="33">
        <v>410283</v>
      </c>
      <c r="C51" s="33" t="s">
        <v>31</v>
      </c>
      <c r="D51" s="33">
        <v>0.92138779095300827</v>
      </c>
      <c r="E51" s="62">
        <f t="shared" si="0"/>
        <v>-7.5437959319951314E-2</v>
      </c>
    </row>
    <row r="52" spans="1:7" x14ac:dyDescent="0.25">
      <c r="A52" s="39" t="s">
        <v>120</v>
      </c>
      <c r="B52" s="33">
        <v>410283</v>
      </c>
      <c r="C52" s="33" t="s">
        <v>35</v>
      </c>
      <c r="D52" s="33">
        <v>4.8309178743961352E-2</v>
      </c>
      <c r="E52" s="62">
        <f t="shared" si="0"/>
        <v>-0.14638327054450836</v>
      </c>
    </row>
    <row r="53" spans="1:7" x14ac:dyDescent="0.25">
      <c r="A53" s="39" t="s">
        <v>120</v>
      </c>
      <c r="B53" s="33">
        <v>410283</v>
      </c>
      <c r="C53" s="33" t="s">
        <v>206</v>
      </c>
      <c r="D53" s="33">
        <v>1.8181818181818181E-2</v>
      </c>
      <c r="E53" s="62">
        <f t="shared" si="0"/>
        <v>-7.2860603367863111E-2</v>
      </c>
    </row>
    <row r="54" spans="1:7" ht="15.75" thickBot="1" x14ac:dyDescent="0.3">
      <c r="A54" s="39" t="s">
        <v>120</v>
      </c>
      <c r="B54" s="33">
        <v>410283</v>
      </c>
      <c r="C54" s="33" t="s">
        <v>172</v>
      </c>
      <c r="D54" s="33">
        <v>1.2121212121212121E-2</v>
      </c>
      <c r="E54" s="62">
        <f t="shared" si="0"/>
        <v>-5.3488464161704663E-2</v>
      </c>
    </row>
    <row r="55" spans="1:7" s="63" customFormat="1" ht="15.75" thickBot="1" x14ac:dyDescent="0.3">
      <c r="A55" s="52"/>
      <c r="B55" s="53"/>
      <c r="C55" s="53">
        <v>4</v>
      </c>
      <c r="D55" s="53"/>
      <c r="E55" s="66">
        <f>SUM(E51:E54)*-1</f>
        <v>0.34817029739402744</v>
      </c>
      <c r="F55" s="67">
        <f>LN(C55)</f>
        <v>1.3862943611198906</v>
      </c>
      <c r="G55" s="84">
        <f>E55/F55</f>
        <v>0.25115178071759947</v>
      </c>
    </row>
    <row r="56" spans="1:7" x14ac:dyDescent="0.25">
      <c r="A56" s="39" t="s">
        <v>120</v>
      </c>
      <c r="B56" s="33">
        <v>410296</v>
      </c>
      <c r="C56" s="33" t="s">
        <v>205</v>
      </c>
      <c r="D56" s="33">
        <v>0.80553290335334971</v>
      </c>
      <c r="E56" s="62">
        <f t="shared" si="0"/>
        <v>-0.17419748022134532</v>
      </c>
    </row>
    <row r="57" spans="1:7" x14ac:dyDescent="0.25">
      <c r="A57" s="39" t="s">
        <v>120</v>
      </c>
      <c r="B57" s="33">
        <v>410296</v>
      </c>
      <c r="C57" s="33" t="s">
        <v>172</v>
      </c>
      <c r="D57" s="33">
        <v>4.5666839647119872E-2</v>
      </c>
      <c r="E57" s="62">
        <f t="shared" si="0"/>
        <v>-0.14094535088032281</v>
      </c>
    </row>
    <row r="58" spans="1:7" ht="15.75" thickBot="1" x14ac:dyDescent="0.3">
      <c r="A58" s="39" t="s">
        <v>120</v>
      </c>
      <c r="B58" s="33">
        <v>410296</v>
      </c>
      <c r="C58" s="33" t="s">
        <v>129</v>
      </c>
      <c r="D58" s="33">
        <v>0.14880025699953048</v>
      </c>
      <c r="E58" s="62">
        <f t="shared" si="0"/>
        <v>-0.28348687352302937</v>
      </c>
    </row>
    <row r="59" spans="1:7" s="63" customFormat="1" ht="15.75" thickBot="1" x14ac:dyDescent="0.3">
      <c r="A59" s="52"/>
      <c r="B59" s="53"/>
      <c r="C59" s="53">
        <v>3</v>
      </c>
      <c r="D59" s="53"/>
      <c r="E59" s="66">
        <f>SUM(E56:E58)*-1</f>
        <v>0.59862970462469756</v>
      </c>
      <c r="F59" s="67">
        <f>LN(C59)</f>
        <v>1.0986122886681098</v>
      </c>
      <c r="G59" s="84">
        <f>E59/F59</f>
        <v>0.54489623937343679</v>
      </c>
    </row>
    <row r="60" spans="1:7" x14ac:dyDescent="0.25">
      <c r="A60" s="39" t="s">
        <v>120</v>
      </c>
      <c r="B60" s="33">
        <v>410143</v>
      </c>
      <c r="C60" s="33" t="s">
        <v>203</v>
      </c>
      <c r="D60" s="33">
        <v>0.22511230256484568</v>
      </c>
      <c r="E60" s="62">
        <f t="shared" si="0"/>
        <v>-0.33567753335695999</v>
      </c>
    </row>
    <row r="61" spans="1:7" x14ac:dyDescent="0.25">
      <c r="A61" s="39" t="s">
        <v>120</v>
      </c>
      <c r="B61" s="33">
        <v>410143</v>
      </c>
      <c r="C61" s="33" t="s">
        <v>205</v>
      </c>
      <c r="D61" s="33">
        <v>0.52999565280394145</v>
      </c>
      <c r="E61" s="62">
        <f t="shared" si="0"/>
        <v>-0.33648707162897035</v>
      </c>
    </row>
    <row r="62" spans="1:7" x14ac:dyDescent="0.25">
      <c r="A62" s="39" t="s">
        <v>120</v>
      </c>
      <c r="B62" s="33">
        <v>410143</v>
      </c>
      <c r="C62" s="33" t="s">
        <v>136</v>
      </c>
      <c r="D62" s="33">
        <v>0.11544220644351059</v>
      </c>
      <c r="E62" s="62">
        <f t="shared" si="0"/>
        <v>-0.24923802109635998</v>
      </c>
    </row>
    <row r="63" spans="1:7" x14ac:dyDescent="0.25">
      <c r="A63" s="39" t="s">
        <v>120</v>
      </c>
      <c r="B63" s="33">
        <v>410143</v>
      </c>
      <c r="C63" s="33" t="s">
        <v>27</v>
      </c>
      <c r="D63" s="33">
        <v>6.4724919093851127E-3</v>
      </c>
      <c r="E63" s="62">
        <f t="shared" si="0"/>
        <v>-3.2622615510277023E-2</v>
      </c>
    </row>
    <row r="64" spans="1:7" x14ac:dyDescent="0.25">
      <c r="A64" s="39" t="s">
        <v>120</v>
      </c>
      <c r="B64" s="33">
        <v>410143</v>
      </c>
      <c r="C64" s="33" t="s">
        <v>172</v>
      </c>
      <c r="D64" s="33">
        <v>0.10032362459546924</v>
      </c>
      <c r="E64" s="62">
        <f t="shared" si="0"/>
        <v>-0.23067953477278499</v>
      </c>
    </row>
    <row r="65" spans="1:7" ht="15.75" thickBot="1" x14ac:dyDescent="0.3">
      <c r="A65" s="39" t="s">
        <v>120</v>
      </c>
      <c r="B65" s="33">
        <v>410143</v>
      </c>
      <c r="C65" s="33" t="s">
        <v>121</v>
      </c>
      <c r="D65" s="33">
        <v>2.2653721682847894E-2</v>
      </c>
      <c r="E65" s="62">
        <f t="shared" si="0"/>
        <v>-8.5799410663097167E-2</v>
      </c>
    </row>
    <row r="66" spans="1:7" s="63" customFormat="1" ht="15.75" thickBot="1" x14ac:dyDescent="0.3">
      <c r="A66" s="52"/>
      <c r="B66" s="53"/>
      <c r="C66" s="53">
        <v>6</v>
      </c>
      <c r="D66" s="53"/>
      <c r="E66" s="66">
        <f>SUM(E60:E65)*-1</f>
        <v>1.2705041870284495</v>
      </c>
      <c r="F66" s="67">
        <f>LN(C66)</f>
        <v>1.791759469228055</v>
      </c>
      <c r="G66" s="84">
        <f>E66/F66</f>
        <v>0.70908188785843096</v>
      </c>
    </row>
    <row r="67" spans="1:7" x14ac:dyDescent="0.25">
      <c r="A67" s="39" t="s">
        <v>26</v>
      </c>
      <c r="B67" s="33">
        <v>110094</v>
      </c>
      <c r="C67" s="33" t="s">
        <v>212</v>
      </c>
      <c r="D67" s="33">
        <v>0.66017631032949919</v>
      </c>
      <c r="E67" s="62">
        <f t="shared" si="0"/>
        <v>-0.27413711880263969</v>
      </c>
    </row>
    <row r="68" spans="1:7" x14ac:dyDescent="0.25">
      <c r="A68" s="39" t="s">
        <v>26</v>
      </c>
      <c r="B68" s="33">
        <v>110094</v>
      </c>
      <c r="C68" s="33" t="s">
        <v>27</v>
      </c>
      <c r="D68" s="33">
        <v>0.17190569437807823</v>
      </c>
      <c r="E68" s="62">
        <f t="shared" si="0"/>
        <v>-0.30269313524717212</v>
      </c>
    </row>
    <row r="69" spans="1:7" x14ac:dyDescent="0.25">
      <c r="A69" s="39" t="s">
        <v>26</v>
      </c>
      <c r="B69" s="33">
        <v>110094</v>
      </c>
      <c r="C69" s="33" t="s">
        <v>39</v>
      </c>
      <c r="D69" s="33">
        <v>6.3751133430982765E-2</v>
      </c>
      <c r="E69" s="62">
        <f t="shared" si="0"/>
        <v>-0.17549210020464501</v>
      </c>
    </row>
    <row r="70" spans="1:7" x14ac:dyDescent="0.25">
      <c r="A70" s="39" t="s">
        <v>26</v>
      </c>
      <c r="B70" s="33">
        <v>110094</v>
      </c>
      <c r="C70" s="33" t="s">
        <v>172</v>
      </c>
      <c r="D70" s="33">
        <v>4.446536932412639E-2</v>
      </c>
      <c r="E70" s="62">
        <f t="shared" si="0"/>
        <v>-0.13842267831563265</v>
      </c>
    </row>
    <row r="71" spans="1:7" ht="15.75" thickBot="1" x14ac:dyDescent="0.3">
      <c r="A71" s="39" t="s">
        <v>26</v>
      </c>
      <c r="B71" s="33">
        <v>110094</v>
      </c>
      <c r="C71" s="33" t="s">
        <v>213</v>
      </c>
      <c r="D71" s="33">
        <v>5.9701492537313432E-2</v>
      </c>
      <c r="E71" s="62">
        <f t="shared" si="0"/>
        <v>-0.16826258258334778</v>
      </c>
    </row>
    <row r="72" spans="1:7" s="63" customFormat="1" ht="15.75" thickBot="1" x14ac:dyDescent="0.3">
      <c r="A72" s="52"/>
      <c r="B72" s="53"/>
      <c r="C72" s="53">
        <v>5</v>
      </c>
      <c r="D72" s="53"/>
      <c r="E72" s="66">
        <f>SUM(E67:E71)*-1</f>
        <v>1.0590076151534371</v>
      </c>
      <c r="F72" s="67">
        <f>LN(C72)</f>
        <v>1.6094379124341003</v>
      </c>
      <c r="G72" s="84">
        <f>E72/F72</f>
        <v>0.65799842725949143</v>
      </c>
    </row>
    <row r="73" spans="1:7" x14ac:dyDescent="0.25">
      <c r="A73" s="39" t="s">
        <v>26</v>
      </c>
      <c r="B73" s="33">
        <v>110160</v>
      </c>
      <c r="C73" s="33" t="s">
        <v>39</v>
      </c>
      <c r="D73" s="33">
        <v>0.60992678725236871</v>
      </c>
      <c r="E73" s="62">
        <f t="shared" si="0"/>
        <v>-0.30155777586907739</v>
      </c>
    </row>
    <row r="74" spans="1:7" x14ac:dyDescent="0.25">
      <c r="A74" s="39" t="s">
        <v>26</v>
      </c>
      <c r="B74" s="33">
        <v>110160</v>
      </c>
      <c r="C74" s="33" t="s">
        <v>27</v>
      </c>
      <c r="D74" s="33">
        <v>0.24276165700584307</v>
      </c>
      <c r="E74" s="62">
        <f t="shared" si="0"/>
        <v>-0.34367164576460713</v>
      </c>
    </row>
    <row r="75" spans="1:7" x14ac:dyDescent="0.25">
      <c r="A75" s="39" t="s">
        <v>26</v>
      </c>
      <c r="B75" s="33">
        <v>110160</v>
      </c>
      <c r="C75" s="33" t="s">
        <v>31</v>
      </c>
      <c r="D75" s="33">
        <v>0.12898072491095747</v>
      </c>
      <c r="E75" s="62">
        <f t="shared" si="0"/>
        <v>-0.26416443019371338</v>
      </c>
    </row>
    <row r="76" spans="1:7" ht="15.75" thickBot="1" x14ac:dyDescent="0.3">
      <c r="A76" s="39" t="s">
        <v>26</v>
      </c>
      <c r="B76" s="33">
        <v>110160</v>
      </c>
      <c r="C76" s="33" t="s">
        <v>45</v>
      </c>
      <c r="D76" s="33">
        <v>1.8330830830830831E-2</v>
      </c>
      <c r="E76" s="62">
        <f t="shared" si="0"/>
        <v>-7.3308125082475056E-2</v>
      </c>
    </row>
    <row r="77" spans="1:7" s="63" customFormat="1" ht="15.75" thickBot="1" x14ac:dyDescent="0.3">
      <c r="A77" s="52"/>
      <c r="B77" s="53"/>
      <c r="C77" s="53">
        <v>4</v>
      </c>
      <c r="D77" s="53"/>
      <c r="E77" s="66">
        <f>SUM(E73:E76)*-1</f>
        <v>0.98270197690987293</v>
      </c>
      <c r="F77" s="67">
        <f>LN(C77)</f>
        <v>1.3862943611198906</v>
      </c>
      <c r="G77" s="84">
        <f>E77/F77</f>
        <v>0.7088696343798272</v>
      </c>
    </row>
    <row r="78" spans="1:7" x14ac:dyDescent="0.25">
      <c r="A78" s="39" t="s">
        <v>26</v>
      </c>
      <c r="B78" s="33">
        <v>110158</v>
      </c>
      <c r="C78" s="33" t="s">
        <v>39</v>
      </c>
      <c r="D78" s="33">
        <v>0.53996099620697058</v>
      </c>
      <c r="E78" s="62">
        <f t="shared" ref="E78:E153" si="1">(LN(D78))*D78</f>
        <v>-0.33275548407659972</v>
      </c>
    </row>
    <row r="79" spans="1:7" x14ac:dyDescent="0.25">
      <c r="A79" s="39" t="s">
        <v>26</v>
      </c>
      <c r="B79" s="33">
        <v>110158</v>
      </c>
      <c r="C79" s="33" t="s">
        <v>27</v>
      </c>
      <c r="D79" s="33">
        <v>0.17380410898266763</v>
      </c>
      <c r="E79" s="62">
        <f t="shared" si="1"/>
        <v>-0.30412702256937013</v>
      </c>
    </row>
    <row r="80" spans="1:7" x14ac:dyDescent="0.25">
      <c r="A80" s="39" t="s">
        <v>26</v>
      </c>
      <c r="B80" s="33">
        <v>110158</v>
      </c>
      <c r="C80" s="33" t="s">
        <v>45</v>
      </c>
      <c r="D80" s="33">
        <v>0.10270965698397173</v>
      </c>
      <c r="E80" s="62">
        <f t="shared" si="1"/>
        <v>-0.23375168405094204</v>
      </c>
    </row>
    <row r="81" spans="1:7" x14ac:dyDescent="0.25">
      <c r="A81" s="39" t="s">
        <v>26</v>
      </c>
      <c r="B81" s="33">
        <v>110158</v>
      </c>
      <c r="C81" s="33" t="s">
        <v>43</v>
      </c>
      <c r="D81" s="33">
        <v>6.7527718801604145E-2</v>
      </c>
      <c r="E81" s="62">
        <f t="shared" si="1"/>
        <v>-0.18200186355121462</v>
      </c>
    </row>
    <row r="82" spans="1:7" x14ac:dyDescent="0.25">
      <c r="A82" s="39" t="s">
        <v>26</v>
      </c>
      <c r="B82" s="33">
        <v>110158</v>
      </c>
      <c r="C82" s="33" t="s">
        <v>212</v>
      </c>
      <c r="D82" s="33">
        <v>4.6709129511677279E-2</v>
      </c>
      <c r="E82" s="62">
        <f t="shared" si="1"/>
        <v>-0.14310816155940179</v>
      </c>
    </row>
    <row r="83" spans="1:7" ht="15.75" thickBot="1" x14ac:dyDescent="0.3">
      <c r="A83" s="39" t="s">
        <v>26</v>
      </c>
      <c r="B83" s="33">
        <v>110158</v>
      </c>
      <c r="C83" s="33" t="s">
        <v>213</v>
      </c>
      <c r="D83" s="33">
        <v>6.9288389513108617E-2</v>
      </c>
      <c r="E83" s="62">
        <f t="shared" si="1"/>
        <v>-0.1849638263552264</v>
      </c>
    </row>
    <row r="84" spans="1:7" s="63" customFormat="1" ht="15.75" thickBot="1" x14ac:dyDescent="0.3">
      <c r="A84" s="52"/>
      <c r="B84" s="53"/>
      <c r="C84" s="53">
        <v>6</v>
      </c>
      <c r="D84" s="53"/>
      <c r="E84" s="66">
        <f>SUM(E78:E83)*-1</f>
        <v>1.3807080421627549</v>
      </c>
      <c r="F84" s="67">
        <f>LN(C84)</f>
        <v>1.791759469228055</v>
      </c>
      <c r="G84" s="84">
        <f>E84/F84</f>
        <v>0.77058783049580104</v>
      </c>
    </row>
    <row r="85" spans="1:7" x14ac:dyDescent="0.25">
      <c r="A85" s="39" t="s">
        <v>26</v>
      </c>
      <c r="B85" s="33">
        <v>110397</v>
      </c>
      <c r="C85" s="33" t="s">
        <v>207</v>
      </c>
      <c r="D85" s="33">
        <v>0.56543266140812154</v>
      </c>
      <c r="E85" s="62">
        <f t="shared" si="1"/>
        <v>-0.32238938668333811</v>
      </c>
    </row>
    <row r="86" spans="1:7" x14ac:dyDescent="0.25">
      <c r="A86" s="39" t="s">
        <v>26</v>
      </c>
      <c r="B86" s="33">
        <v>110397</v>
      </c>
      <c r="C86" s="33" t="s">
        <v>214</v>
      </c>
      <c r="D86" s="33">
        <v>2.6097964748271498E-2</v>
      </c>
      <c r="E86" s="62">
        <f t="shared" si="1"/>
        <v>-9.5150516088444201E-2</v>
      </c>
    </row>
    <row r="87" spans="1:7" x14ac:dyDescent="0.25">
      <c r="A87" s="39" t="s">
        <v>26</v>
      </c>
      <c r="B87" s="33">
        <v>110397</v>
      </c>
      <c r="C87" s="33" t="s">
        <v>27</v>
      </c>
      <c r="D87" s="33">
        <v>7.2865128055312103E-2</v>
      </c>
      <c r="E87" s="62">
        <f t="shared" si="1"/>
        <v>-0.1908443436582129</v>
      </c>
    </row>
    <row r="88" spans="1:7" x14ac:dyDescent="0.25">
      <c r="A88" s="39" t="s">
        <v>26</v>
      </c>
      <c r="B88" s="33">
        <v>110397</v>
      </c>
      <c r="C88" s="33" t="s">
        <v>53</v>
      </c>
      <c r="D88" s="33">
        <v>9.0592657512902908E-2</v>
      </c>
      <c r="E88" s="62">
        <f t="shared" si="1"/>
        <v>-0.21754758724101619</v>
      </c>
    </row>
    <row r="89" spans="1:7" x14ac:dyDescent="0.25">
      <c r="A89" s="39" t="s">
        <v>26</v>
      </c>
      <c r="B89" s="33">
        <v>110397</v>
      </c>
      <c r="C89" s="33" t="s">
        <v>31</v>
      </c>
      <c r="D89" s="33">
        <v>6.2875839906514755E-2</v>
      </c>
      <c r="E89" s="62">
        <f t="shared" si="1"/>
        <v>-0.17395187693292541</v>
      </c>
    </row>
    <row r="90" spans="1:7" x14ac:dyDescent="0.25">
      <c r="A90" s="39" t="s">
        <v>26</v>
      </c>
      <c r="B90" s="33">
        <v>110397</v>
      </c>
      <c r="C90" s="33" t="s">
        <v>39</v>
      </c>
      <c r="D90" s="33">
        <v>0.16943733567046451</v>
      </c>
      <c r="E90" s="62">
        <f t="shared" si="1"/>
        <v>-0.30079737837008069</v>
      </c>
    </row>
    <row r="91" spans="1:7" ht="15.75" thickBot="1" x14ac:dyDescent="0.3">
      <c r="A91" s="39" t="s">
        <v>26</v>
      </c>
      <c r="B91" s="33">
        <v>110397</v>
      </c>
      <c r="C91" s="33" t="s">
        <v>215</v>
      </c>
      <c r="D91" s="33">
        <v>1.26984126984127E-2</v>
      </c>
      <c r="E91" s="62">
        <f t="shared" si="1"/>
        <v>-5.5444803526422129E-2</v>
      </c>
    </row>
    <row r="92" spans="1:7" s="63" customFormat="1" ht="15.75" thickBot="1" x14ac:dyDescent="0.3">
      <c r="A92" s="52"/>
      <c r="B92" s="53"/>
      <c r="C92" s="53">
        <v>7</v>
      </c>
      <c r="D92" s="53"/>
      <c r="E92" s="66">
        <f>SUM(E85:E91)*-1</f>
        <v>1.3561258925004396</v>
      </c>
      <c r="F92" s="67">
        <f>LN(C92)</f>
        <v>1.9459101490553132</v>
      </c>
      <c r="G92" s="84">
        <f>E92/F92</f>
        <v>0.69691084820067462</v>
      </c>
    </row>
    <row r="93" spans="1:7" x14ac:dyDescent="0.25">
      <c r="A93" s="39" t="s">
        <v>26</v>
      </c>
      <c r="B93" s="33">
        <v>110085</v>
      </c>
      <c r="C93" s="33" t="s">
        <v>31</v>
      </c>
      <c r="D93" s="33">
        <v>0.19204793028322439</v>
      </c>
      <c r="E93" s="62">
        <f t="shared" si="1"/>
        <v>-0.31688106329466037</v>
      </c>
    </row>
    <row r="94" spans="1:7" x14ac:dyDescent="0.25">
      <c r="A94" s="39" t="s">
        <v>26</v>
      </c>
      <c r="B94" s="33">
        <v>110085</v>
      </c>
      <c r="C94" s="33" t="s">
        <v>35</v>
      </c>
      <c r="D94" s="33">
        <v>4.8148148148148141E-2</v>
      </c>
      <c r="E94" s="62">
        <f t="shared" si="1"/>
        <v>-0.14605608822214405</v>
      </c>
    </row>
    <row r="95" spans="1:7" x14ac:dyDescent="0.25">
      <c r="A95" s="39" t="s">
        <v>26</v>
      </c>
      <c r="B95" s="33">
        <v>110085</v>
      </c>
      <c r="C95" s="33" t="s">
        <v>172</v>
      </c>
      <c r="D95" s="33">
        <v>0.51681521093285798</v>
      </c>
      <c r="E95" s="62">
        <f t="shared" si="1"/>
        <v>-0.34113416151213172</v>
      </c>
    </row>
    <row r="96" spans="1:7" ht="15.75" thickBot="1" x14ac:dyDescent="0.3">
      <c r="A96" s="39" t="s">
        <v>26</v>
      </c>
      <c r="B96" s="33">
        <v>110085</v>
      </c>
      <c r="C96" s="33" t="s">
        <v>27</v>
      </c>
      <c r="D96" s="33">
        <v>0.24298871063576946</v>
      </c>
      <c r="E96" s="62">
        <f t="shared" si="1"/>
        <v>-0.343765920168905</v>
      </c>
    </row>
    <row r="97" spans="1:7" s="63" customFormat="1" ht="15.75" thickBot="1" x14ac:dyDescent="0.3">
      <c r="A97" s="52"/>
      <c r="B97" s="53"/>
      <c r="C97" s="53">
        <v>4</v>
      </c>
      <c r="D97" s="53"/>
      <c r="E97" s="66">
        <f>SUM(E93:E96)*-1</f>
        <v>1.147837233197841</v>
      </c>
      <c r="F97" s="67">
        <f>LN(C97)</f>
        <v>1.3862943611198906</v>
      </c>
      <c r="G97" s="84">
        <f>E97/F97</f>
        <v>0.82798954204111697</v>
      </c>
    </row>
    <row r="98" spans="1:7" x14ac:dyDescent="0.25">
      <c r="A98" s="39" t="s">
        <v>131</v>
      </c>
      <c r="B98" s="33">
        <v>451383</v>
      </c>
      <c r="C98" s="33" t="s">
        <v>172</v>
      </c>
      <c r="D98" s="33">
        <v>0.29683857365849703</v>
      </c>
      <c r="E98" s="62">
        <f t="shared" si="1"/>
        <v>-0.36053027978335905</v>
      </c>
    </row>
    <row r="99" spans="1:7" x14ac:dyDescent="0.25">
      <c r="A99" s="39" t="s">
        <v>131</v>
      </c>
      <c r="B99" s="33">
        <v>451383</v>
      </c>
      <c r="C99" s="33" t="s">
        <v>137</v>
      </c>
      <c r="D99" s="33">
        <v>0.24058464594863063</v>
      </c>
      <c r="E99" s="62">
        <f t="shared" si="1"/>
        <v>-0.34275692567207566</v>
      </c>
    </row>
    <row r="100" spans="1:7" x14ac:dyDescent="0.25">
      <c r="A100" s="39" t="s">
        <v>131</v>
      </c>
      <c r="B100" s="33">
        <v>451383</v>
      </c>
      <c r="C100" s="33" t="s">
        <v>136</v>
      </c>
      <c r="D100" s="33">
        <v>5.2873563218390811E-2</v>
      </c>
      <c r="E100" s="62">
        <f t="shared" si="1"/>
        <v>-0.1554404408015386</v>
      </c>
    </row>
    <row r="101" spans="1:7" x14ac:dyDescent="0.25">
      <c r="A101" s="39" t="s">
        <v>131</v>
      </c>
      <c r="B101" s="33">
        <v>451383</v>
      </c>
      <c r="C101" s="33" t="s">
        <v>207</v>
      </c>
      <c r="D101" s="33">
        <v>0.22181171319102352</v>
      </c>
      <c r="E101" s="62">
        <f t="shared" si="1"/>
        <v>-0.33403211378360159</v>
      </c>
    </row>
    <row r="102" spans="1:7" x14ac:dyDescent="0.25">
      <c r="A102" s="39" t="s">
        <v>131</v>
      </c>
      <c r="B102" s="33">
        <v>451383</v>
      </c>
      <c r="C102" s="33" t="s">
        <v>216</v>
      </c>
      <c r="D102" s="33">
        <v>0.11237000547345376</v>
      </c>
      <c r="E102" s="62">
        <f t="shared" si="1"/>
        <v>-0.24563613853426125</v>
      </c>
    </row>
    <row r="103" spans="1:7" x14ac:dyDescent="0.25">
      <c r="A103" s="39" t="s">
        <v>131</v>
      </c>
      <c r="B103" s="33">
        <v>451383</v>
      </c>
      <c r="C103" s="33" t="s">
        <v>206</v>
      </c>
      <c r="D103" s="33">
        <v>1.3793103448275862E-2</v>
      </c>
      <c r="E103" s="62">
        <f t="shared" si="1"/>
        <v>-5.908395257738798E-2</v>
      </c>
    </row>
    <row r="104" spans="1:7" ht="15.75" thickBot="1" x14ac:dyDescent="0.3">
      <c r="A104" s="39" t="s">
        <v>131</v>
      </c>
      <c r="B104" s="33">
        <v>451383</v>
      </c>
      <c r="C104" s="33" t="s">
        <v>27</v>
      </c>
      <c r="D104" s="33">
        <v>6.1728395061728392E-2</v>
      </c>
      <c r="E104" s="62">
        <f t="shared" si="1"/>
        <v>-0.17191427421224312</v>
      </c>
    </row>
    <row r="105" spans="1:7" s="63" customFormat="1" ht="15.75" thickBot="1" x14ac:dyDescent="0.3">
      <c r="A105" s="52"/>
      <c r="B105" s="53"/>
      <c r="C105" s="53">
        <v>7</v>
      </c>
      <c r="D105" s="53"/>
      <c r="E105" s="66">
        <f>SUM(E98:E104)*-1</f>
        <v>1.6693941253644673</v>
      </c>
      <c r="F105" s="67">
        <f>LN(C105)</f>
        <v>1.9459101490553132</v>
      </c>
      <c r="G105" s="84">
        <f>E105/F105</f>
        <v>0.85789887378659957</v>
      </c>
    </row>
    <row r="106" spans="1:7" x14ac:dyDescent="0.25">
      <c r="A106" s="39" t="s">
        <v>131</v>
      </c>
      <c r="B106" s="33">
        <v>450176</v>
      </c>
      <c r="C106" s="33" t="s">
        <v>203</v>
      </c>
      <c r="D106" s="33">
        <v>0.36701154595891433</v>
      </c>
      <c r="E106" s="62">
        <f t="shared" si="1"/>
        <v>-0.36787841660325393</v>
      </c>
    </row>
    <row r="107" spans="1:7" x14ac:dyDescent="0.25">
      <c r="A107" s="39" t="s">
        <v>131</v>
      </c>
      <c r="B107" s="33">
        <v>450176</v>
      </c>
      <c r="C107" s="33" t="s">
        <v>206</v>
      </c>
      <c r="D107" s="33">
        <v>0.12280701754385964</v>
      </c>
      <c r="E107" s="62">
        <f t="shared" si="1"/>
        <v>-0.25754364616587117</v>
      </c>
    </row>
    <row r="108" spans="1:7" x14ac:dyDescent="0.25">
      <c r="A108" s="39" t="s">
        <v>131</v>
      </c>
      <c r="B108" s="33">
        <v>450176</v>
      </c>
      <c r="C108" s="33" t="s">
        <v>172</v>
      </c>
      <c r="D108" s="33">
        <v>8.771929824561403E-2</v>
      </c>
      <c r="E108" s="62">
        <f t="shared" si="1"/>
        <v>-0.21347485573688155</v>
      </c>
    </row>
    <row r="109" spans="1:7" x14ac:dyDescent="0.25">
      <c r="A109" s="39" t="s">
        <v>131</v>
      </c>
      <c r="B109" s="33">
        <v>450176</v>
      </c>
      <c r="C109" s="33" t="s">
        <v>217</v>
      </c>
      <c r="D109" s="33">
        <v>3.8596491228070177E-2</v>
      </c>
      <c r="E109" s="62">
        <f t="shared" si="1"/>
        <v>-0.12561590520060731</v>
      </c>
    </row>
    <row r="110" spans="1:7" x14ac:dyDescent="0.25">
      <c r="A110" s="39" t="s">
        <v>131</v>
      </c>
      <c r="B110" s="33">
        <v>450176</v>
      </c>
      <c r="C110" s="33" t="s">
        <v>72</v>
      </c>
      <c r="D110" s="33">
        <v>0.37645823961613428</v>
      </c>
      <c r="E110" s="62">
        <f t="shared" si="1"/>
        <v>-0.36778018272096663</v>
      </c>
    </row>
    <row r="111" spans="1:7" ht="15.75" thickBot="1" x14ac:dyDescent="0.3">
      <c r="A111" s="39" t="s">
        <v>131</v>
      </c>
      <c r="B111" s="33">
        <v>450176</v>
      </c>
      <c r="C111" s="33" t="s">
        <v>35</v>
      </c>
      <c r="D111" s="33">
        <v>7.4074074074074077E-3</v>
      </c>
      <c r="E111" s="62">
        <f t="shared" si="1"/>
        <v>-3.6335368729173555E-2</v>
      </c>
    </row>
    <row r="112" spans="1:7" s="63" customFormat="1" ht="15.75" thickBot="1" x14ac:dyDescent="0.3">
      <c r="A112" s="52"/>
      <c r="B112" s="53"/>
      <c r="C112" s="53">
        <v>6</v>
      </c>
      <c r="D112" s="53"/>
      <c r="E112" s="66">
        <f>SUM(E106:E111)*-1</f>
        <v>1.3686283751567543</v>
      </c>
      <c r="F112" s="67">
        <f>LN(C112)</f>
        <v>1.791759469228055</v>
      </c>
      <c r="G112" s="84">
        <f>E112/F112</f>
        <v>0.76384603997455158</v>
      </c>
    </row>
    <row r="113" spans="1:7" x14ac:dyDescent="0.25">
      <c r="A113" s="39" t="s">
        <v>131</v>
      </c>
      <c r="B113" s="33">
        <v>450101</v>
      </c>
      <c r="C113" s="33" t="s">
        <v>203</v>
      </c>
      <c r="D113" s="33">
        <v>0.69296509888730329</v>
      </c>
      <c r="E113" s="62">
        <f t="shared" si="1"/>
        <v>-0.25416272000953011</v>
      </c>
    </row>
    <row r="114" spans="1:7" x14ac:dyDescent="0.25">
      <c r="A114" s="39" t="s">
        <v>131</v>
      </c>
      <c r="B114" s="33">
        <v>450101</v>
      </c>
      <c r="C114" s="33" t="s">
        <v>218</v>
      </c>
      <c r="D114" s="33">
        <v>4.95049504950495E-2</v>
      </c>
      <c r="E114" s="62">
        <f t="shared" si="1"/>
        <v>-0.14879616853500788</v>
      </c>
    </row>
    <row r="115" spans="1:7" x14ac:dyDescent="0.25">
      <c r="A115" s="39" t="s">
        <v>131</v>
      </c>
      <c r="B115" s="33">
        <v>450101</v>
      </c>
      <c r="C115" s="33" t="s">
        <v>136</v>
      </c>
      <c r="D115" s="33">
        <v>7.9223858492832935E-2</v>
      </c>
      <c r="E115" s="62">
        <f t="shared" si="1"/>
        <v>-0.20087033300735399</v>
      </c>
    </row>
    <row r="116" spans="1:7" x14ac:dyDescent="0.25">
      <c r="A116" s="39" t="s">
        <v>131</v>
      </c>
      <c r="B116" s="33">
        <v>450101</v>
      </c>
      <c r="C116" s="33" t="s">
        <v>72</v>
      </c>
      <c r="D116" s="33">
        <v>0.158494304110946</v>
      </c>
      <c r="E116" s="62">
        <f t="shared" si="1"/>
        <v>-0.29195231263303661</v>
      </c>
    </row>
    <row r="117" spans="1:7" ht="15.75" thickBot="1" x14ac:dyDescent="0.3">
      <c r="A117" s="39" t="s">
        <v>131</v>
      </c>
      <c r="B117" s="33">
        <v>450101</v>
      </c>
      <c r="C117" s="33" t="s">
        <v>219</v>
      </c>
      <c r="D117" s="33">
        <v>1.9811788013868251E-2</v>
      </c>
      <c r="E117" s="62">
        <f t="shared" si="1"/>
        <v>-7.7691494090121868E-2</v>
      </c>
    </row>
    <row r="118" spans="1:7" s="63" customFormat="1" ht="15.75" thickBot="1" x14ac:dyDescent="0.3">
      <c r="A118" s="52"/>
      <c r="B118" s="53"/>
      <c r="C118" s="53">
        <v>5</v>
      </c>
      <c r="D118" s="53"/>
      <c r="E118" s="66">
        <f>SUM(E113:E117)*-1</f>
        <v>0.97347302827505056</v>
      </c>
      <c r="F118" s="67">
        <f>LN(C118)</f>
        <v>1.6094379124341003</v>
      </c>
      <c r="G118" s="84">
        <f>E118/F118</f>
        <v>0.60485280031882571</v>
      </c>
    </row>
    <row r="119" spans="1:7" x14ac:dyDescent="0.25">
      <c r="A119" s="39" t="s">
        <v>131</v>
      </c>
      <c r="B119" s="33">
        <v>450265</v>
      </c>
      <c r="C119" s="33" t="s">
        <v>172</v>
      </c>
      <c r="D119" s="33">
        <v>7.8787878787878782E-2</v>
      </c>
      <c r="E119" s="62">
        <f t="shared" si="1"/>
        <v>-0.20019969402247012</v>
      </c>
    </row>
    <row r="120" spans="1:7" x14ac:dyDescent="0.25">
      <c r="A120" s="39" t="s">
        <v>131</v>
      </c>
      <c r="B120" s="33">
        <v>450265</v>
      </c>
      <c r="C120" s="33" t="s">
        <v>203</v>
      </c>
      <c r="D120" s="33">
        <v>8.8888888888888892E-2</v>
      </c>
      <c r="E120" s="62">
        <f t="shared" si="1"/>
        <v>-0.21514383365781595</v>
      </c>
    </row>
    <row r="121" spans="1:7" x14ac:dyDescent="0.25">
      <c r="A121" s="39" t="s">
        <v>131</v>
      </c>
      <c r="B121" s="33">
        <v>450265</v>
      </c>
      <c r="C121" s="33" t="s">
        <v>136</v>
      </c>
      <c r="D121" s="33">
        <v>0.75151515151515147</v>
      </c>
      <c r="E121" s="62">
        <f t="shared" si="1"/>
        <v>-0.21468075532513595</v>
      </c>
    </row>
    <row r="122" spans="1:7" ht="15.75" thickBot="1" x14ac:dyDescent="0.3">
      <c r="A122" s="39" t="s">
        <v>131</v>
      </c>
      <c r="B122" s="33">
        <v>450265</v>
      </c>
      <c r="C122" s="33" t="s">
        <v>137</v>
      </c>
      <c r="D122" s="33">
        <v>8.0808080808080815E-2</v>
      </c>
      <c r="E122" s="62">
        <f t="shared" si="1"/>
        <v>-0.20328713603674781</v>
      </c>
    </row>
    <row r="123" spans="1:7" s="63" customFormat="1" ht="15.75" thickBot="1" x14ac:dyDescent="0.3">
      <c r="A123" s="52"/>
      <c r="B123" s="53"/>
      <c r="C123" s="53">
        <v>4</v>
      </c>
      <c r="D123" s="53"/>
      <c r="E123" s="66">
        <f>SUM(E119:E122)*-1</f>
        <v>0.83331141904216977</v>
      </c>
      <c r="F123" s="67">
        <f>LN(C123)</f>
        <v>1.3862943611198906</v>
      </c>
      <c r="G123" s="84">
        <f>E123/F123</f>
        <v>0.60110712588414161</v>
      </c>
    </row>
    <row r="124" spans="1:7" x14ac:dyDescent="0.25">
      <c r="A124" s="39" t="s">
        <v>131</v>
      </c>
      <c r="B124" s="33">
        <v>450203</v>
      </c>
      <c r="C124" s="33" t="s">
        <v>136</v>
      </c>
      <c r="D124" s="33">
        <v>0.41972972972972972</v>
      </c>
      <c r="E124" s="62">
        <f t="shared" si="1"/>
        <v>-0.36438596211515556</v>
      </c>
    </row>
    <row r="125" spans="1:7" x14ac:dyDescent="0.25">
      <c r="A125" s="39" t="s">
        <v>131</v>
      </c>
      <c r="B125" s="33">
        <v>450203</v>
      </c>
      <c r="C125" s="33" t="s">
        <v>137</v>
      </c>
      <c r="D125" s="33">
        <v>0.4962162162162162</v>
      </c>
      <c r="E125" s="62">
        <f t="shared" si="1"/>
        <v>-0.34772030173017615</v>
      </c>
    </row>
    <row r="126" spans="1:7" ht="15.75" thickBot="1" x14ac:dyDescent="0.3">
      <c r="A126" s="39" t="s">
        <v>131</v>
      </c>
      <c r="B126" s="33">
        <v>450203</v>
      </c>
      <c r="C126" s="33" t="s">
        <v>172</v>
      </c>
      <c r="D126" s="33">
        <v>8.4054054054054042E-2</v>
      </c>
      <c r="E126" s="62">
        <f t="shared" si="1"/>
        <v>-0.20814264945592117</v>
      </c>
    </row>
    <row r="127" spans="1:7" s="63" customFormat="1" ht="15.75" thickBot="1" x14ac:dyDescent="0.3">
      <c r="A127" s="52"/>
      <c r="B127" s="53"/>
      <c r="C127" s="53">
        <v>3</v>
      </c>
      <c r="D127" s="53"/>
      <c r="E127" s="66">
        <f>SUM(E124:E126)*-1</f>
        <v>0.92024891330125291</v>
      </c>
      <c r="F127" s="67">
        <f>LN(C127)</f>
        <v>1.0986122886681098</v>
      </c>
      <c r="G127" s="84">
        <f>E127/F127</f>
        <v>0.8376466591475199</v>
      </c>
    </row>
    <row r="128" spans="1:7" x14ac:dyDescent="0.25">
      <c r="A128" s="39" t="s">
        <v>144</v>
      </c>
      <c r="B128" s="33">
        <v>490813</v>
      </c>
      <c r="C128" s="33" t="s">
        <v>203</v>
      </c>
      <c r="D128" s="33">
        <v>0.14843253895843217</v>
      </c>
      <c r="E128" s="62">
        <f t="shared" si="1"/>
        <v>-0.28315357864955509</v>
      </c>
    </row>
    <row r="129" spans="1:7" x14ac:dyDescent="0.25">
      <c r="A129" s="39" t="s">
        <v>144</v>
      </c>
      <c r="B129" s="33">
        <v>490813</v>
      </c>
      <c r="C129" s="33" t="s">
        <v>134</v>
      </c>
      <c r="D129" s="33">
        <v>0.55968516964101067</v>
      </c>
      <c r="E129" s="62">
        <f t="shared" si="1"/>
        <v>-0.324830554720686</v>
      </c>
    </row>
    <row r="130" spans="1:7" x14ac:dyDescent="0.25">
      <c r="A130" s="39" t="s">
        <v>144</v>
      </c>
      <c r="B130" s="33">
        <v>490813</v>
      </c>
      <c r="C130" s="33" t="s">
        <v>220</v>
      </c>
      <c r="D130" s="33">
        <v>0.12956461443013029</v>
      </c>
      <c r="E130" s="62">
        <f t="shared" si="1"/>
        <v>-0.26477508067573402</v>
      </c>
    </row>
    <row r="131" spans="1:7" x14ac:dyDescent="0.25">
      <c r="A131" s="39" t="s">
        <v>144</v>
      </c>
      <c r="B131" s="33">
        <v>490813</v>
      </c>
      <c r="C131" s="33" t="s">
        <v>136</v>
      </c>
      <c r="D131" s="33">
        <v>9.2198581560283696E-2</v>
      </c>
      <c r="E131" s="62">
        <f t="shared" si="1"/>
        <v>-0.21978394984337737</v>
      </c>
    </row>
    <row r="132" spans="1:7" x14ac:dyDescent="0.25">
      <c r="A132" s="39" t="s">
        <v>144</v>
      </c>
      <c r="B132" s="33">
        <v>490813</v>
      </c>
      <c r="C132" s="33" t="s">
        <v>172</v>
      </c>
      <c r="D132" s="33">
        <v>2.7565903920781478E-2</v>
      </c>
      <c r="E132" s="62">
        <f t="shared" si="1"/>
        <v>-9.8994002520940191E-2</v>
      </c>
    </row>
    <row r="133" spans="1:7" ht="15.75" thickBot="1" x14ac:dyDescent="0.3">
      <c r="A133" s="39" t="s">
        <v>144</v>
      </c>
      <c r="B133" s="33">
        <v>490813</v>
      </c>
      <c r="C133" s="33" t="s">
        <v>45</v>
      </c>
      <c r="D133" s="33">
        <v>4.2553191489361701E-2</v>
      </c>
      <c r="E133" s="62">
        <f t="shared" si="1"/>
        <v>-0.13434044345319632</v>
      </c>
    </row>
    <row r="134" spans="1:7" s="63" customFormat="1" ht="15.75" thickBot="1" x14ac:dyDescent="0.3">
      <c r="A134" s="52"/>
      <c r="B134" s="53"/>
      <c r="C134" s="53">
        <v>6</v>
      </c>
      <c r="D134" s="53"/>
      <c r="E134" s="66">
        <f>SUM(E128:E133)*-1</f>
        <v>1.325877609863489</v>
      </c>
      <c r="F134" s="67">
        <f>LN(C134)</f>
        <v>1.791759469228055</v>
      </c>
      <c r="G134" s="84">
        <f>E134/F134</f>
        <v>0.73998638357118207</v>
      </c>
    </row>
    <row r="135" spans="1:7" x14ac:dyDescent="0.25">
      <c r="A135" s="39" t="s">
        <v>144</v>
      </c>
      <c r="B135" s="33">
        <v>490299</v>
      </c>
      <c r="C135" s="33" t="s">
        <v>203</v>
      </c>
      <c r="D135" s="33">
        <v>4.1229423868312756E-2</v>
      </c>
      <c r="E135" s="62">
        <f t="shared" si="1"/>
        <v>-0.13146426900364225</v>
      </c>
    </row>
    <row r="136" spans="1:7" x14ac:dyDescent="0.25">
      <c r="A136" s="39" t="s">
        <v>144</v>
      </c>
      <c r="B136" s="33">
        <v>490299</v>
      </c>
      <c r="C136" s="33" t="s">
        <v>89</v>
      </c>
      <c r="D136" s="33">
        <v>0.28971560846560845</v>
      </c>
      <c r="E136" s="62">
        <f t="shared" si="1"/>
        <v>-0.35891577429600102</v>
      </c>
    </row>
    <row r="137" spans="1:7" x14ac:dyDescent="0.25">
      <c r="A137" s="39" t="s">
        <v>144</v>
      </c>
      <c r="B137" s="33">
        <v>490299</v>
      </c>
      <c r="C137" s="33" t="s">
        <v>136</v>
      </c>
      <c r="D137" s="33">
        <v>0.48815402704291594</v>
      </c>
      <c r="E137" s="62">
        <f t="shared" si="1"/>
        <v>-0.35006711188100104</v>
      </c>
    </row>
    <row r="138" spans="1:7" x14ac:dyDescent="0.25">
      <c r="A138" s="39" t="s">
        <v>144</v>
      </c>
      <c r="B138" s="33">
        <v>490299</v>
      </c>
      <c r="C138" s="33" t="s">
        <v>92</v>
      </c>
      <c r="D138" s="33">
        <v>0.16006760728982952</v>
      </c>
      <c r="E138" s="62">
        <f t="shared" si="1"/>
        <v>-0.29326930849448724</v>
      </c>
    </row>
    <row r="139" spans="1:7" ht="15.75" thickBot="1" x14ac:dyDescent="0.3">
      <c r="A139" s="39" t="s">
        <v>144</v>
      </c>
      <c r="B139" s="33">
        <v>490299</v>
      </c>
      <c r="C139" s="33" t="s">
        <v>221</v>
      </c>
      <c r="D139" s="33">
        <v>2.0833333333333332E-2</v>
      </c>
      <c r="E139" s="62">
        <f t="shared" si="1"/>
        <v>-8.0650021060581056E-2</v>
      </c>
    </row>
    <row r="140" spans="1:7" s="63" customFormat="1" ht="15.75" thickBot="1" x14ac:dyDescent="0.3">
      <c r="A140" s="52"/>
      <c r="B140" s="53"/>
      <c r="C140" s="53">
        <v>5</v>
      </c>
      <c r="D140" s="53"/>
      <c r="E140" s="66">
        <f>SUM(E135:E139)*-1</f>
        <v>1.2143664847357125</v>
      </c>
      <c r="F140" s="67">
        <f>LN(C140)</f>
        <v>1.6094379124341003</v>
      </c>
      <c r="G140" s="84">
        <f>E140/F140</f>
        <v>0.75452832032464978</v>
      </c>
    </row>
    <row r="141" spans="1:7" x14ac:dyDescent="0.25">
      <c r="A141" s="39" t="s">
        <v>144</v>
      </c>
      <c r="B141" s="33">
        <v>490300</v>
      </c>
      <c r="C141" s="33" t="s">
        <v>136</v>
      </c>
      <c r="D141" s="33">
        <v>0.32952846761012206</v>
      </c>
      <c r="E141" s="62">
        <f t="shared" si="1"/>
        <v>-0.36580709110150778</v>
      </c>
    </row>
    <row r="142" spans="1:7" x14ac:dyDescent="0.25">
      <c r="A142" s="39" t="s">
        <v>144</v>
      </c>
      <c r="B142" s="33">
        <v>490300</v>
      </c>
      <c r="C142" s="33" t="s">
        <v>221</v>
      </c>
      <c r="D142" s="33">
        <v>0.20151700085734672</v>
      </c>
      <c r="E142" s="62">
        <f t="shared" si="1"/>
        <v>-0.32280636158465187</v>
      </c>
    </row>
    <row r="143" spans="1:7" x14ac:dyDescent="0.25">
      <c r="A143" s="39" t="s">
        <v>144</v>
      </c>
      <c r="B143" s="33">
        <v>490300</v>
      </c>
      <c r="C143" s="33" t="s">
        <v>172</v>
      </c>
      <c r="D143" s="33">
        <v>0.450273681865766</v>
      </c>
      <c r="E143" s="62">
        <f t="shared" si="1"/>
        <v>-0.35927323530104549</v>
      </c>
    </row>
    <row r="144" spans="1:7" ht="15.75" thickBot="1" x14ac:dyDescent="0.3">
      <c r="A144" s="39" t="s">
        <v>144</v>
      </c>
      <c r="B144" s="33">
        <v>490300</v>
      </c>
      <c r="C144" s="33" t="s">
        <v>45</v>
      </c>
      <c r="D144" s="33">
        <v>1.868084966676516E-2</v>
      </c>
      <c r="E144" s="62">
        <f t="shared" si="1"/>
        <v>-7.4354570730774741E-2</v>
      </c>
    </row>
    <row r="145" spans="1:7" s="63" customFormat="1" ht="15.75" thickBot="1" x14ac:dyDescent="0.3">
      <c r="A145" s="52"/>
      <c r="B145" s="53"/>
      <c r="C145" s="53">
        <v>4</v>
      </c>
      <c r="D145" s="53"/>
      <c r="E145" s="66">
        <f>SUM(E141:E144)*-1</f>
        <v>1.1222412587179798</v>
      </c>
      <c r="F145" s="67">
        <f>LN(C145)</f>
        <v>1.3862943611198906</v>
      </c>
      <c r="G145" s="84">
        <f>E145/F145</f>
        <v>0.80952594931670885</v>
      </c>
    </row>
    <row r="146" spans="1:7" x14ac:dyDescent="0.25">
      <c r="A146" s="39" t="s">
        <v>144</v>
      </c>
      <c r="B146" s="33">
        <v>490125</v>
      </c>
      <c r="C146" s="33" t="s">
        <v>172</v>
      </c>
      <c r="D146" s="33">
        <v>4.1447001843041446E-2</v>
      </c>
      <c r="E146" s="62">
        <f t="shared" si="1"/>
        <v>-0.13193988773549084</v>
      </c>
    </row>
    <row r="147" spans="1:7" x14ac:dyDescent="0.25">
      <c r="A147" s="39" t="s">
        <v>144</v>
      </c>
      <c r="B147" s="33">
        <v>490125</v>
      </c>
      <c r="C147" s="33" t="s">
        <v>76</v>
      </c>
      <c r="D147" s="33">
        <v>0.79035440489861797</v>
      </c>
      <c r="E147" s="62">
        <f t="shared" si="1"/>
        <v>-0.18594970024916227</v>
      </c>
    </row>
    <row r="148" spans="1:7" x14ac:dyDescent="0.25">
      <c r="A148" s="39" t="s">
        <v>144</v>
      </c>
      <c r="B148" s="33">
        <v>490125</v>
      </c>
      <c r="C148" s="33" t="s">
        <v>145</v>
      </c>
      <c r="D148" s="33">
        <v>0.13219055895737358</v>
      </c>
      <c r="E148" s="62">
        <f t="shared" si="1"/>
        <v>-0.26748901960516669</v>
      </c>
    </row>
    <row r="149" spans="1:7" ht="15.75" thickBot="1" x14ac:dyDescent="0.3">
      <c r="A149" s="39" t="s">
        <v>144</v>
      </c>
      <c r="B149" s="33">
        <v>490125</v>
      </c>
      <c r="C149" s="33" t="s">
        <v>203</v>
      </c>
      <c r="D149" s="33">
        <v>3.6008034300967044E-2</v>
      </c>
      <c r="E149" s="62">
        <f t="shared" si="1"/>
        <v>-0.11969118097675431</v>
      </c>
    </row>
    <row r="150" spans="1:7" s="63" customFormat="1" ht="15.75" thickBot="1" x14ac:dyDescent="0.3">
      <c r="A150" s="52"/>
      <c r="B150" s="53"/>
      <c r="C150" s="53">
        <v>4</v>
      </c>
      <c r="D150" s="53"/>
      <c r="E150" s="66">
        <f>SUM(E146:E149)*-1</f>
        <v>0.7050697885665741</v>
      </c>
      <c r="F150" s="67">
        <f>LN(C150)</f>
        <v>1.3862943611198906</v>
      </c>
      <c r="G150" s="84">
        <f>E150/F150</f>
        <v>0.50860034372281326</v>
      </c>
    </row>
    <row r="151" spans="1:7" x14ac:dyDescent="0.25">
      <c r="A151" s="39" t="s">
        <v>144</v>
      </c>
      <c r="B151" s="33">
        <v>490525</v>
      </c>
      <c r="C151" s="33" t="s">
        <v>76</v>
      </c>
      <c r="D151" s="33">
        <v>0.66099025100734432</v>
      </c>
      <c r="E151" s="62">
        <f t="shared" si="1"/>
        <v>-0.27366066408900053</v>
      </c>
    </row>
    <row r="152" spans="1:7" x14ac:dyDescent="0.25">
      <c r="A152" s="39" t="s">
        <v>144</v>
      </c>
      <c r="B152" s="33">
        <v>490525</v>
      </c>
      <c r="C152" s="33" t="s">
        <v>136</v>
      </c>
      <c r="D152" s="33">
        <v>0.13405637945358531</v>
      </c>
      <c r="E152" s="62">
        <f t="shared" si="1"/>
        <v>-0.26938560081411506</v>
      </c>
    </row>
    <row r="153" spans="1:7" x14ac:dyDescent="0.25">
      <c r="A153" s="39" t="s">
        <v>144</v>
      </c>
      <c r="B153" s="33">
        <v>490525</v>
      </c>
      <c r="C153" s="33" t="s">
        <v>92</v>
      </c>
      <c r="D153" s="33">
        <v>0.11299502659953009</v>
      </c>
      <c r="E153" s="62">
        <f t="shared" si="1"/>
        <v>-0.24637565246095816</v>
      </c>
    </row>
    <row r="154" spans="1:7" x14ac:dyDescent="0.25">
      <c r="A154" s="39" t="s">
        <v>144</v>
      </c>
      <c r="B154" s="33">
        <v>490525</v>
      </c>
      <c r="C154" s="33" t="s">
        <v>89</v>
      </c>
      <c r="D154" s="33">
        <v>8.0464090065977031E-2</v>
      </c>
      <c r="E154" s="62">
        <f t="shared" ref="E154:E204" si="2">(LN(D154))*D154</f>
        <v>-0.20276502352491166</v>
      </c>
    </row>
    <row r="155" spans="1:7" ht="15.75" thickBot="1" x14ac:dyDescent="0.3">
      <c r="A155" s="39" t="s">
        <v>144</v>
      </c>
      <c r="B155" s="33">
        <v>490525</v>
      </c>
      <c r="C155" s="33" t="s">
        <v>172</v>
      </c>
      <c r="D155" s="33">
        <v>1.1494252873563218E-2</v>
      </c>
      <c r="E155" s="62">
        <f t="shared" si="2"/>
        <v>-5.1332277225914755E-2</v>
      </c>
    </row>
    <row r="156" spans="1:7" s="63" customFormat="1" ht="15.75" thickBot="1" x14ac:dyDescent="0.3">
      <c r="A156" s="52"/>
      <c r="B156" s="53"/>
      <c r="C156" s="53">
        <v>5</v>
      </c>
      <c r="D156" s="53"/>
      <c r="E156" s="66">
        <f>SUM(E151:E155)*-1</f>
        <v>1.0435192181149002</v>
      </c>
      <c r="F156" s="67">
        <f>LN(C156)</f>
        <v>1.6094379124341003</v>
      </c>
      <c r="G156" s="84">
        <f>E156/F156</f>
        <v>0.64837494509911886</v>
      </c>
    </row>
    <row r="157" spans="1:7" x14ac:dyDescent="0.25">
      <c r="A157" s="39" t="s">
        <v>192</v>
      </c>
      <c r="B157" s="33">
        <v>320580</v>
      </c>
      <c r="C157" s="33" t="s">
        <v>212</v>
      </c>
      <c r="D157" s="33">
        <v>5.7542129058775177E-2</v>
      </c>
      <c r="E157" s="62">
        <f t="shared" si="2"/>
        <v>-0.16429646889617369</v>
      </c>
    </row>
    <row r="158" spans="1:7" x14ac:dyDescent="0.25">
      <c r="A158" s="39" t="s">
        <v>192</v>
      </c>
      <c r="B158" s="33">
        <v>320580</v>
      </c>
      <c r="C158" s="33" t="s">
        <v>172</v>
      </c>
      <c r="D158" s="33">
        <v>0.29466070827408614</v>
      </c>
      <c r="E158" s="62">
        <f t="shared" si="2"/>
        <v>-0.36005497318689839</v>
      </c>
    </row>
    <row r="159" spans="1:7" x14ac:dyDescent="0.25">
      <c r="A159" s="39" t="s">
        <v>192</v>
      </c>
      <c r="B159" s="33">
        <v>320580</v>
      </c>
      <c r="C159" s="33" t="s">
        <v>106</v>
      </c>
      <c r="D159" s="33">
        <v>8.2203041512535963E-2</v>
      </c>
      <c r="E159" s="62">
        <f t="shared" si="2"/>
        <v>-0.20538947605717106</v>
      </c>
    </row>
    <row r="160" spans="1:7" x14ac:dyDescent="0.25">
      <c r="A160" s="39" t="s">
        <v>192</v>
      </c>
      <c r="B160" s="33">
        <v>320580</v>
      </c>
      <c r="C160" s="33" t="s">
        <v>45</v>
      </c>
      <c r="D160" s="33">
        <v>2.3016851623510068E-2</v>
      </c>
      <c r="E160" s="62">
        <f t="shared" si="2"/>
        <v>-8.6808715378014337E-2</v>
      </c>
    </row>
    <row r="161" spans="1:7" x14ac:dyDescent="0.25">
      <c r="A161" s="39" t="s">
        <v>192</v>
      </c>
      <c r="B161" s="33">
        <v>320580</v>
      </c>
      <c r="C161" s="33" t="s">
        <v>222</v>
      </c>
      <c r="D161" s="33">
        <v>0.19601818034769447</v>
      </c>
      <c r="E161" s="62">
        <f t="shared" si="2"/>
        <v>-0.31942100771355708</v>
      </c>
    </row>
    <row r="162" spans="1:7" x14ac:dyDescent="0.25">
      <c r="A162" s="39" t="s">
        <v>192</v>
      </c>
      <c r="B162" s="33">
        <v>320580</v>
      </c>
      <c r="C162" s="33" t="s">
        <v>223</v>
      </c>
      <c r="D162" s="33">
        <v>1.2330456226880395E-2</v>
      </c>
      <c r="E162" s="62">
        <f t="shared" si="2"/>
        <v>-5.4200776339351012E-2</v>
      </c>
    </row>
    <row r="163" spans="1:7" x14ac:dyDescent="0.25">
      <c r="A163" s="39" t="s">
        <v>192</v>
      </c>
      <c r="B163" s="33">
        <v>320580</v>
      </c>
      <c r="C163" s="33" t="s">
        <v>203</v>
      </c>
      <c r="D163" s="33">
        <v>1.0003789080805943E-2</v>
      </c>
      <c r="E163" s="62">
        <f t="shared" si="2"/>
        <v>-4.6065361423268773E-2</v>
      </c>
    </row>
    <row r="164" spans="1:7" ht="15.75" thickBot="1" x14ac:dyDescent="0.3">
      <c r="A164" s="39" t="s">
        <v>192</v>
      </c>
      <c r="B164" s="33">
        <v>320580</v>
      </c>
      <c r="C164" s="33" t="s">
        <v>43</v>
      </c>
      <c r="D164" s="33">
        <v>5.8936370051791429E-3</v>
      </c>
      <c r="E164" s="62">
        <f t="shared" si="2"/>
        <v>-3.0257236839593384E-2</v>
      </c>
    </row>
    <row r="165" spans="1:7" s="63" customFormat="1" ht="15.75" thickBot="1" x14ac:dyDescent="0.3">
      <c r="A165" s="52"/>
      <c r="B165" s="53"/>
      <c r="C165" s="53">
        <v>8</v>
      </c>
      <c r="D165" s="53"/>
      <c r="E165" s="66">
        <f>SUM(E157:E164)*-1</f>
        <v>1.2664940158340279</v>
      </c>
      <c r="F165" s="67">
        <f>LN(C165)</f>
        <v>2.0794415416798357</v>
      </c>
      <c r="G165" s="84">
        <f>E165/F165</f>
        <v>0.60905487865310015</v>
      </c>
    </row>
    <row r="166" spans="1:7" x14ac:dyDescent="0.25">
      <c r="A166" s="39" t="s">
        <v>192</v>
      </c>
      <c r="B166" s="33">
        <v>320580</v>
      </c>
      <c r="C166" s="33" t="s">
        <v>59</v>
      </c>
      <c r="D166" s="33">
        <v>5.3504547886570357E-3</v>
      </c>
      <c r="E166" s="62">
        <f t="shared" si="2"/>
        <v>-2.7985948177964244E-2</v>
      </c>
    </row>
    <row r="167" spans="1:7" x14ac:dyDescent="0.25">
      <c r="A167" s="39" t="s">
        <v>192</v>
      </c>
      <c r="B167" s="33">
        <v>320580</v>
      </c>
      <c r="C167" s="33" t="s">
        <v>78</v>
      </c>
      <c r="D167" s="33">
        <v>7.1339397182093806E-3</v>
      </c>
      <c r="E167" s="62">
        <f t="shared" si="2"/>
        <v>-3.5262291007738443E-2</v>
      </c>
    </row>
    <row r="168" spans="1:7" x14ac:dyDescent="0.25">
      <c r="A168" s="39" t="s">
        <v>192</v>
      </c>
      <c r="B168" s="33">
        <v>320580</v>
      </c>
      <c r="C168" s="33" t="s">
        <v>76</v>
      </c>
      <c r="D168" s="33">
        <v>0.22125968912485763</v>
      </c>
      <c r="E168" s="62">
        <f t="shared" si="2"/>
        <v>-0.33375214275417192</v>
      </c>
    </row>
    <row r="169" spans="1:7" x14ac:dyDescent="0.25">
      <c r="A169" s="39" t="s">
        <v>192</v>
      </c>
      <c r="B169" s="33">
        <v>320580</v>
      </c>
      <c r="C169" s="33" t="s">
        <v>224</v>
      </c>
      <c r="D169" s="33">
        <v>7.3305071956757353E-2</v>
      </c>
      <c r="E169" s="62">
        <f t="shared" si="2"/>
        <v>-0.19155535119569883</v>
      </c>
    </row>
    <row r="170" spans="1:7" x14ac:dyDescent="0.25">
      <c r="A170" s="39" t="s">
        <v>192</v>
      </c>
      <c r="B170" s="33">
        <v>320580</v>
      </c>
      <c r="C170" s="33" t="s">
        <v>225</v>
      </c>
      <c r="D170" s="33">
        <v>3.0769230769230774E-3</v>
      </c>
      <c r="E170" s="62">
        <f t="shared" si="2"/>
        <v>-1.7796385176399195E-2</v>
      </c>
    </row>
    <row r="171" spans="1:7" ht="15.75" thickBot="1" x14ac:dyDescent="0.3">
      <c r="A171" s="39" t="s">
        <v>192</v>
      </c>
      <c r="B171" s="33">
        <v>320580</v>
      </c>
      <c r="C171" s="33" t="s">
        <v>108</v>
      </c>
      <c r="D171" s="33">
        <v>8.2051282051282051E-3</v>
      </c>
      <c r="E171" s="62">
        <f t="shared" si="2"/>
        <v>-3.9409197368763166E-2</v>
      </c>
    </row>
    <row r="172" spans="1:7" s="63" customFormat="1" ht="15.75" thickBot="1" x14ac:dyDescent="0.3">
      <c r="A172" s="52"/>
      <c r="B172" s="53"/>
      <c r="C172" s="53">
        <v>6</v>
      </c>
      <c r="D172" s="53"/>
      <c r="E172" s="66">
        <f>SUM(E166:E171)*-1</f>
        <v>0.6457613156807358</v>
      </c>
      <c r="F172" s="67">
        <f>LN(C172)</f>
        <v>1.791759469228055</v>
      </c>
      <c r="G172" s="84">
        <f>E172/F172</f>
        <v>0.36040625249713326</v>
      </c>
    </row>
    <row r="173" spans="1:7" x14ac:dyDescent="0.25">
      <c r="A173" s="39" t="s">
        <v>192</v>
      </c>
      <c r="B173" s="33">
        <v>320602</v>
      </c>
      <c r="C173" s="33" t="s">
        <v>172</v>
      </c>
      <c r="D173" s="33">
        <v>0.12753882915173237</v>
      </c>
      <c r="E173" s="62">
        <f t="shared" si="2"/>
        <v>-0.26264510055214352</v>
      </c>
    </row>
    <row r="174" spans="1:7" x14ac:dyDescent="0.25">
      <c r="A174" s="39" t="s">
        <v>192</v>
      </c>
      <c r="B174" s="33">
        <v>320602</v>
      </c>
      <c r="C174" s="33" t="s">
        <v>86</v>
      </c>
      <c r="D174" s="33">
        <v>6.0386473429951688E-2</v>
      </c>
      <c r="E174" s="62">
        <f t="shared" si="2"/>
        <v>-0.16950423604813489</v>
      </c>
    </row>
    <row r="175" spans="1:7" x14ac:dyDescent="0.25">
      <c r="A175" s="39" t="s">
        <v>192</v>
      </c>
      <c r="B175" s="33">
        <v>320602</v>
      </c>
      <c r="C175" s="33" t="s">
        <v>98</v>
      </c>
      <c r="D175" s="33">
        <v>0.12996880223181684</v>
      </c>
      <c r="E175" s="62">
        <f t="shared" si="2"/>
        <v>-0.26519625139642056</v>
      </c>
    </row>
    <row r="176" spans="1:7" x14ac:dyDescent="0.25">
      <c r="A176" s="39" t="s">
        <v>192</v>
      </c>
      <c r="B176" s="33">
        <v>320602</v>
      </c>
      <c r="C176" s="33" t="s">
        <v>223</v>
      </c>
      <c r="D176" s="33">
        <v>2.2970540873354175E-2</v>
      </c>
      <c r="E176" s="62">
        <f t="shared" si="2"/>
        <v>-8.6680317186316969E-2</v>
      </c>
    </row>
    <row r="177" spans="1:7" x14ac:dyDescent="0.25">
      <c r="A177" s="39" t="s">
        <v>192</v>
      </c>
      <c r="B177" s="33">
        <v>320602</v>
      </c>
      <c r="C177" s="33" t="s">
        <v>76</v>
      </c>
      <c r="D177" s="33">
        <v>0.63810665297753821</v>
      </c>
      <c r="E177" s="62">
        <f t="shared" si="2"/>
        <v>-0.28666931298586174</v>
      </c>
    </row>
    <row r="178" spans="1:7" ht="15.75" thickBot="1" x14ac:dyDescent="0.3">
      <c r="A178" s="39" t="s">
        <v>192</v>
      </c>
      <c r="B178" s="33">
        <v>320602</v>
      </c>
      <c r="C178" s="33" t="s">
        <v>203</v>
      </c>
      <c r="D178" s="33">
        <v>2.1028701335606706E-2</v>
      </c>
      <c r="E178" s="62">
        <f t="shared" si="2"/>
        <v>-8.1210048668567417E-2</v>
      </c>
    </row>
    <row r="179" spans="1:7" s="63" customFormat="1" ht="15.75" thickBot="1" x14ac:dyDescent="0.3">
      <c r="A179" s="52"/>
      <c r="B179" s="53"/>
      <c r="C179" s="53">
        <v>6</v>
      </c>
      <c r="D179" s="53"/>
      <c r="E179" s="66">
        <f>SUM(E173:E178)*-1</f>
        <v>1.1519052668374452</v>
      </c>
      <c r="F179" s="67">
        <f>LN(C179)</f>
        <v>1.791759469228055</v>
      </c>
      <c r="G179" s="84">
        <f>E179/F179</f>
        <v>0.6428905702023282</v>
      </c>
    </row>
    <row r="180" spans="1:7" x14ac:dyDescent="0.25">
      <c r="A180" s="39" t="s">
        <v>192</v>
      </c>
      <c r="B180" s="33">
        <v>320575</v>
      </c>
      <c r="C180" s="33" t="s">
        <v>223</v>
      </c>
      <c r="D180" s="33">
        <v>0.72358018867030827</v>
      </c>
      <c r="E180" s="62">
        <f t="shared" si="2"/>
        <v>-0.23410995958951442</v>
      </c>
    </row>
    <row r="181" spans="1:7" x14ac:dyDescent="0.25">
      <c r="A181" s="39" t="s">
        <v>192</v>
      </c>
      <c r="B181" s="33">
        <v>320575</v>
      </c>
      <c r="C181" s="33" t="s">
        <v>86</v>
      </c>
      <c r="D181" s="33">
        <v>4.3562985151544435E-2</v>
      </c>
      <c r="E181" s="62">
        <f t="shared" si="2"/>
        <v>-0.13650668119351828</v>
      </c>
    </row>
    <row r="182" spans="1:7" x14ac:dyDescent="0.25">
      <c r="A182" s="39" t="s">
        <v>192</v>
      </c>
      <c r="B182" s="33">
        <v>320575</v>
      </c>
      <c r="C182" s="33" t="s">
        <v>226</v>
      </c>
      <c r="D182" s="33">
        <v>0.21758965060562829</v>
      </c>
      <c r="E182" s="62">
        <f t="shared" si="2"/>
        <v>-0.33185562116686151</v>
      </c>
    </row>
    <row r="183" spans="1:7" ht="15.75" thickBot="1" x14ac:dyDescent="0.3">
      <c r="A183" s="39" t="s">
        <v>192</v>
      </c>
      <c r="B183" s="33">
        <v>320575</v>
      </c>
      <c r="C183" s="33" t="s">
        <v>172</v>
      </c>
      <c r="D183" s="33">
        <v>1.5267175572519083E-2</v>
      </c>
      <c r="E183" s="62">
        <f t="shared" si="2"/>
        <v>-6.3848093780781781E-2</v>
      </c>
    </row>
    <row r="184" spans="1:7" s="63" customFormat="1" ht="15.75" thickBot="1" x14ac:dyDescent="0.3">
      <c r="A184" s="52"/>
      <c r="B184" s="53"/>
      <c r="C184" s="53">
        <v>4</v>
      </c>
      <c r="D184" s="53"/>
      <c r="E184" s="66">
        <f>SUM(E180:E183)*-1</f>
        <v>0.76632035573067603</v>
      </c>
      <c r="F184" s="67">
        <f>LN(C184)</f>
        <v>1.3862943611198906</v>
      </c>
      <c r="G184" s="84">
        <f>E184/F184</f>
        <v>0.55278328847245639</v>
      </c>
    </row>
    <row r="185" spans="1:7" x14ac:dyDescent="0.25">
      <c r="A185" s="39" t="s">
        <v>197</v>
      </c>
      <c r="B185" s="33">
        <v>272894</v>
      </c>
      <c r="C185" s="33" t="s">
        <v>76</v>
      </c>
      <c r="D185" s="33">
        <v>0.29705733130390666</v>
      </c>
      <c r="E185" s="62">
        <f t="shared" si="2"/>
        <v>-0.36057713732587626</v>
      </c>
    </row>
    <row r="186" spans="1:7" x14ac:dyDescent="0.25">
      <c r="A186" s="39" t="s">
        <v>197</v>
      </c>
      <c r="B186" s="33">
        <v>272894</v>
      </c>
      <c r="C186" s="33" t="s">
        <v>86</v>
      </c>
      <c r="D186" s="33">
        <v>0.21728440769536661</v>
      </c>
      <c r="E186" s="62">
        <f t="shared" si="2"/>
        <v>-0.33169511038099614</v>
      </c>
    </row>
    <row r="187" spans="1:7" x14ac:dyDescent="0.25">
      <c r="A187" s="39" t="s">
        <v>197</v>
      </c>
      <c r="B187" s="33">
        <v>272894</v>
      </c>
      <c r="C187" s="33" t="s">
        <v>89</v>
      </c>
      <c r="D187" s="33">
        <v>0.19964485032978185</v>
      </c>
      <c r="E187" s="62">
        <f t="shared" si="2"/>
        <v>-0.32167082529816626</v>
      </c>
    </row>
    <row r="188" spans="1:7" x14ac:dyDescent="0.25">
      <c r="A188" s="39" t="s">
        <v>197</v>
      </c>
      <c r="B188" s="33">
        <v>272894</v>
      </c>
      <c r="C188" s="33" t="s">
        <v>98</v>
      </c>
      <c r="D188" s="33">
        <v>0.13933933933933934</v>
      </c>
      <c r="E188" s="62">
        <f t="shared" si="2"/>
        <v>-0.27461596584600023</v>
      </c>
    </row>
    <row r="189" spans="1:7" x14ac:dyDescent="0.25">
      <c r="A189" s="39" t="s">
        <v>197</v>
      </c>
      <c r="B189" s="33">
        <v>272894</v>
      </c>
      <c r="C189" s="33" t="s">
        <v>172</v>
      </c>
      <c r="D189" s="33">
        <v>4.2885351104529186E-2</v>
      </c>
      <c r="E189" s="62">
        <f t="shared" si="2"/>
        <v>-0.13505561886534834</v>
      </c>
    </row>
    <row r="190" spans="1:7" x14ac:dyDescent="0.25">
      <c r="A190" s="39" t="s">
        <v>197</v>
      </c>
      <c r="B190" s="33">
        <v>272894</v>
      </c>
      <c r="C190" s="33" t="s">
        <v>227</v>
      </c>
      <c r="D190" s="33">
        <v>6.8493150684931503E-3</v>
      </c>
      <c r="E190" s="62">
        <f t="shared" si="2"/>
        <v>-3.4134291929509154E-2</v>
      </c>
    </row>
    <row r="191" spans="1:7" x14ac:dyDescent="0.25">
      <c r="A191" s="39" t="s">
        <v>197</v>
      </c>
      <c r="B191" s="33">
        <v>272894</v>
      </c>
      <c r="C191" s="33" t="s">
        <v>205</v>
      </c>
      <c r="D191" s="33">
        <v>6.8493150684931503E-3</v>
      </c>
      <c r="E191" s="62">
        <f t="shared" si="2"/>
        <v>-3.4134291929509154E-2</v>
      </c>
    </row>
    <row r="192" spans="1:7" x14ac:dyDescent="0.25">
      <c r="A192" s="39" t="s">
        <v>197</v>
      </c>
      <c r="B192" s="33">
        <v>272894</v>
      </c>
      <c r="C192" s="33" t="s">
        <v>67</v>
      </c>
      <c r="D192" s="33">
        <v>6.7567567567567571E-2</v>
      </c>
      <c r="E192" s="62">
        <f t="shared" si="2"/>
        <v>-0.18206940410608577</v>
      </c>
    </row>
    <row r="193" spans="1:7" ht="15.75" thickBot="1" x14ac:dyDescent="0.3">
      <c r="A193" s="39" t="s">
        <v>197</v>
      </c>
      <c r="B193" s="33">
        <v>272894</v>
      </c>
      <c r="C193" s="33" t="s">
        <v>96</v>
      </c>
      <c r="D193" s="33">
        <v>2.2522522522522525E-2</v>
      </c>
      <c r="E193" s="62">
        <f t="shared" si="2"/>
        <v>-8.543332138374278E-2</v>
      </c>
    </row>
    <row r="194" spans="1:7" s="63" customFormat="1" ht="15.75" thickBot="1" x14ac:dyDescent="0.3">
      <c r="A194" s="52"/>
      <c r="B194" s="53"/>
      <c r="C194" s="53">
        <v>9</v>
      </c>
      <c r="D194" s="53"/>
      <c r="E194" s="66">
        <f>SUM(E185:E193)*-1</f>
        <v>1.7593859670652341</v>
      </c>
      <c r="F194" s="67">
        <f>LN(C194)</f>
        <v>2.1972245773362196</v>
      </c>
      <c r="G194" s="84">
        <f>E194/F194</f>
        <v>0.80073106099978453</v>
      </c>
    </row>
    <row r="195" spans="1:7" x14ac:dyDescent="0.25">
      <c r="A195" s="39" t="s">
        <v>197</v>
      </c>
      <c r="B195" s="33">
        <v>272850</v>
      </c>
      <c r="C195" s="33" t="s">
        <v>74</v>
      </c>
      <c r="D195" s="33">
        <v>0.15236593955919109</v>
      </c>
      <c r="E195" s="62">
        <f t="shared" si="2"/>
        <v>-0.28667196782988469</v>
      </c>
    </row>
    <row r="196" spans="1:7" x14ac:dyDescent="0.25">
      <c r="A196" s="39" t="s">
        <v>197</v>
      </c>
      <c r="B196" s="33">
        <v>272850</v>
      </c>
      <c r="C196" s="33" t="s">
        <v>76</v>
      </c>
      <c r="D196" s="33">
        <v>0.19673085662349465</v>
      </c>
      <c r="E196" s="62">
        <f t="shared" si="2"/>
        <v>-0.31986837754808767</v>
      </c>
    </row>
    <row r="197" spans="1:7" x14ac:dyDescent="0.25">
      <c r="A197" s="39" t="s">
        <v>197</v>
      </c>
      <c r="B197" s="33">
        <v>272850</v>
      </c>
      <c r="C197" s="33" t="s">
        <v>72</v>
      </c>
      <c r="D197" s="33">
        <v>8.5571461031583737E-2</v>
      </c>
      <c r="E197" s="62">
        <f t="shared" si="2"/>
        <v>-0.21036917507190542</v>
      </c>
    </row>
    <row r="198" spans="1:7" x14ac:dyDescent="0.25">
      <c r="A198" s="39" t="s">
        <v>197</v>
      </c>
      <c r="B198" s="33">
        <v>272850</v>
      </c>
      <c r="C198" s="33" t="s">
        <v>78</v>
      </c>
      <c r="D198" s="33">
        <v>0.35533685526016817</v>
      </c>
      <c r="E198" s="62">
        <f t="shared" si="2"/>
        <v>-0.36766315368224511</v>
      </c>
    </row>
    <row r="199" spans="1:7" x14ac:dyDescent="0.25">
      <c r="A199" s="39" t="s">
        <v>197</v>
      </c>
      <c r="B199" s="33">
        <v>272850</v>
      </c>
      <c r="C199" s="33" t="s">
        <v>203</v>
      </c>
      <c r="D199" s="33">
        <v>3.2407407407407406E-2</v>
      </c>
      <c r="E199" s="62">
        <f t="shared" si="2"/>
        <v>-0.11113693430741649</v>
      </c>
    </row>
    <row r="200" spans="1:7" x14ac:dyDescent="0.25">
      <c r="A200" s="39" t="s">
        <v>197</v>
      </c>
      <c r="B200" s="33">
        <v>272850</v>
      </c>
      <c r="C200" s="33" t="s">
        <v>172</v>
      </c>
      <c r="D200" s="33">
        <v>7.6775164735287435E-2</v>
      </c>
      <c r="E200" s="62">
        <f t="shared" si="2"/>
        <v>-0.19707217934623342</v>
      </c>
    </row>
    <row r="201" spans="1:7" x14ac:dyDescent="0.25">
      <c r="A201" s="39" t="s">
        <v>197</v>
      </c>
      <c r="B201" s="33">
        <v>272850</v>
      </c>
      <c r="C201" s="33" t="s">
        <v>70</v>
      </c>
      <c r="D201" s="33">
        <v>4.2709043399227452E-2</v>
      </c>
      <c r="E201" s="62">
        <f t="shared" si="2"/>
        <v>-0.13467633103085211</v>
      </c>
    </row>
    <row r="202" spans="1:7" x14ac:dyDescent="0.25">
      <c r="A202" s="39" t="s">
        <v>197</v>
      </c>
      <c r="B202" s="33">
        <v>272850</v>
      </c>
      <c r="C202" s="33" t="s">
        <v>225</v>
      </c>
      <c r="D202" s="33">
        <v>3.0092592592592591E-2</v>
      </c>
      <c r="E202" s="62">
        <f t="shared" si="2"/>
        <v>-0.10542868287077188</v>
      </c>
    </row>
    <row r="203" spans="1:7" x14ac:dyDescent="0.25">
      <c r="A203" s="39" t="s">
        <v>197</v>
      </c>
      <c r="B203" s="33">
        <v>272850</v>
      </c>
      <c r="C203" s="33" t="s">
        <v>226</v>
      </c>
      <c r="D203" s="33">
        <v>4.6296296296296294E-3</v>
      </c>
      <c r="E203" s="62">
        <f t="shared" si="2"/>
        <v>-2.4885548183722985E-2</v>
      </c>
    </row>
    <row r="204" spans="1:7" ht="15.75" thickBot="1" x14ac:dyDescent="0.3">
      <c r="A204" s="39" t="s">
        <v>197</v>
      </c>
      <c r="B204" s="33">
        <v>272850</v>
      </c>
      <c r="C204" s="33" t="s">
        <v>35</v>
      </c>
      <c r="D204" s="33">
        <v>2.338104976141786E-2</v>
      </c>
      <c r="E204" s="62">
        <f t="shared" si="2"/>
        <v>-8.7815234657265373E-2</v>
      </c>
    </row>
    <row r="205" spans="1:7" s="63" customFormat="1" ht="15.75" thickBot="1" x14ac:dyDescent="0.3">
      <c r="A205" s="76"/>
      <c r="C205" s="63">
        <v>10</v>
      </c>
      <c r="E205" s="66">
        <f>SUM(E195:E204)*-1</f>
        <v>1.8455875845283847</v>
      </c>
      <c r="F205" s="67">
        <f>LN(C205)</f>
        <v>2.3025850929940459</v>
      </c>
      <c r="G205" s="84">
        <f>E205/F205</f>
        <v>0.80152850382982876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53"/>
  <sheetViews>
    <sheetView workbookViewId="0">
      <selection activeCell="G53" sqref="G53"/>
    </sheetView>
  </sheetViews>
  <sheetFormatPr defaultColWidth="11.42578125" defaultRowHeight="15" x14ac:dyDescent="0.25"/>
  <cols>
    <col min="1" max="1" width="11.42578125" style="39"/>
    <col min="2" max="3" width="11.42578125" style="33"/>
    <col min="4" max="4" width="11.42578125" style="48"/>
  </cols>
  <sheetData>
    <row r="1" spans="1:7" s="63" customFormat="1" ht="30.75" thickBot="1" x14ac:dyDescent="0.3">
      <c r="A1" s="77" t="s">
        <v>0</v>
      </c>
      <c r="B1" s="78" t="s">
        <v>1</v>
      </c>
      <c r="C1" s="78" t="s">
        <v>2</v>
      </c>
      <c r="D1" s="85" t="s">
        <v>346</v>
      </c>
      <c r="E1" s="64" t="s">
        <v>381</v>
      </c>
      <c r="F1" s="79" t="s">
        <v>382</v>
      </c>
      <c r="G1" s="82" t="s">
        <v>383</v>
      </c>
    </row>
    <row r="2" spans="1:7" s="63" customFormat="1" ht="15.75" thickBot="1" x14ac:dyDescent="0.3">
      <c r="A2" s="52" t="s">
        <v>55</v>
      </c>
      <c r="B2" s="53">
        <v>141372</v>
      </c>
      <c r="C2" s="53" t="s">
        <v>172</v>
      </c>
      <c r="D2" s="75">
        <v>1</v>
      </c>
      <c r="E2" s="67">
        <f>(LN(D2))/D2</f>
        <v>0</v>
      </c>
      <c r="F2" s="67">
        <f>LN(1)</f>
        <v>0</v>
      </c>
      <c r="G2" s="67">
        <v>0</v>
      </c>
    </row>
    <row r="3" spans="1:7" s="63" customFormat="1" ht="15.75" thickBot="1" x14ac:dyDescent="0.3">
      <c r="A3" s="52" t="s">
        <v>55</v>
      </c>
      <c r="B3" s="53">
        <v>141353</v>
      </c>
      <c r="C3" s="53" t="s">
        <v>172</v>
      </c>
      <c r="D3" s="75">
        <v>1</v>
      </c>
      <c r="E3" s="67">
        <f t="shared" ref="E3:E52" si="0">(LN(D3))/D3</f>
        <v>0</v>
      </c>
      <c r="F3" s="67">
        <f t="shared" ref="F3:F10" si="1">LN(1)</f>
        <v>0</v>
      </c>
      <c r="G3" s="67">
        <v>0</v>
      </c>
    </row>
    <row r="4" spans="1:7" s="63" customFormat="1" ht="15.75" thickBot="1" x14ac:dyDescent="0.3">
      <c r="A4" s="52" t="s">
        <v>55</v>
      </c>
      <c r="B4" s="53">
        <v>140897</v>
      </c>
      <c r="C4" s="53" t="s">
        <v>172</v>
      </c>
      <c r="D4" s="75">
        <v>1</v>
      </c>
      <c r="E4" s="67">
        <f t="shared" si="0"/>
        <v>0</v>
      </c>
      <c r="F4" s="67">
        <f t="shared" si="1"/>
        <v>0</v>
      </c>
      <c r="G4" s="67">
        <v>0</v>
      </c>
    </row>
    <row r="5" spans="1:7" s="63" customFormat="1" ht="15.75" thickBot="1" x14ac:dyDescent="0.3">
      <c r="A5" s="52" t="s">
        <v>55</v>
      </c>
      <c r="B5" s="53">
        <v>141364</v>
      </c>
      <c r="C5" s="53" t="s">
        <v>172</v>
      </c>
      <c r="D5" s="75">
        <v>1</v>
      </c>
      <c r="E5" s="67">
        <f t="shared" si="0"/>
        <v>0</v>
      </c>
      <c r="F5" s="67">
        <f t="shared" si="1"/>
        <v>0</v>
      </c>
      <c r="G5" s="67">
        <v>0</v>
      </c>
    </row>
    <row r="6" spans="1:7" s="63" customFormat="1" ht="15.75" thickBot="1" x14ac:dyDescent="0.3">
      <c r="A6" s="52" t="s">
        <v>55</v>
      </c>
      <c r="B6" s="53">
        <v>140933</v>
      </c>
      <c r="C6" s="53" t="s">
        <v>172</v>
      </c>
      <c r="D6" s="75">
        <v>1</v>
      </c>
      <c r="E6" s="67">
        <f t="shared" si="0"/>
        <v>0</v>
      </c>
      <c r="F6" s="67">
        <f t="shared" si="1"/>
        <v>0</v>
      </c>
      <c r="G6" s="67">
        <v>0</v>
      </c>
    </row>
    <row r="7" spans="1:7" s="63" customFormat="1" ht="15.75" thickBot="1" x14ac:dyDescent="0.3">
      <c r="A7" s="52" t="s">
        <v>120</v>
      </c>
      <c r="B7" s="53">
        <v>410162</v>
      </c>
      <c r="C7" s="53" t="s">
        <v>172</v>
      </c>
      <c r="D7" s="75">
        <v>1</v>
      </c>
      <c r="E7" s="67">
        <f t="shared" si="0"/>
        <v>0</v>
      </c>
      <c r="F7" s="67">
        <f t="shared" si="1"/>
        <v>0</v>
      </c>
      <c r="G7" s="67">
        <v>0</v>
      </c>
    </row>
    <row r="8" spans="1:7" s="63" customFormat="1" ht="15.75" thickBot="1" x14ac:dyDescent="0.3">
      <c r="A8" s="52" t="s">
        <v>120</v>
      </c>
      <c r="B8" s="53">
        <v>410273</v>
      </c>
      <c r="C8" s="53" t="s">
        <v>172</v>
      </c>
      <c r="D8" s="75">
        <v>1</v>
      </c>
      <c r="E8" s="67">
        <f t="shared" si="0"/>
        <v>0</v>
      </c>
      <c r="F8" s="67">
        <f t="shared" si="1"/>
        <v>0</v>
      </c>
      <c r="G8" s="67">
        <v>0</v>
      </c>
    </row>
    <row r="9" spans="1:7" s="63" customFormat="1" ht="15.75" thickBot="1" x14ac:dyDescent="0.3">
      <c r="A9" s="52" t="s">
        <v>120</v>
      </c>
      <c r="B9" s="53">
        <v>410283</v>
      </c>
      <c r="C9" s="53" t="s">
        <v>172</v>
      </c>
      <c r="D9" s="75">
        <v>1</v>
      </c>
      <c r="E9" s="67">
        <f t="shared" si="0"/>
        <v>0</v>
      </c>
      <c r="F9" s="67">
        <f t="shared" si="1"/>
        <v>0</v>
      </c>
      <c r="G9" s="67">
        <v>0</v>
      </c>
    </row>
    <row r="10" spans="1:7" s="63" customFormat="1" ht="15.75" thickBot="1" x14ac:dyDescent="0.3">
      <c r="A10" s="52" t="s">
        <v>120</v>
      </c>
      <c r="B10" s="53">
        <v>410296</v>
      </c>
      <c r="C10" s="53" t="s">
        <v>172</v>
      </c>
      <c r="D10" s="75">
        <v>1</v>
      </c>
      <c r="E10" s="86">
        <f t="shared" si="0"/>
        <v>0</v>
      </c>
      <c r="F10" s="67">
        <f t="shared" si="1"/>
        <v>0</v>
      </c>
      <c r="G10" s="67">
        <v>0</v>
      </c>
    </row>
    <row r="11" spans="1:7" s="60" customFormat="1" ht="15.75" thickBot="1" x14ac:dyDescent="0.3">
      <c r="A11" s="37" t="s">
        <v>120</v>
      </c>
      <c r="B11" s="38">
        <v>410143</v>
      </c>
      <c r="C11" s="38" t="s">
        <v>180</v>
      </c>
      <c r="D11" s="38">
        <v>0.66666666666666663</v>
      </c>
      <c r="E11" s="89">
        <f t="shared" si="0"/>
        <v>-0.60819766216224669</v>
      </c>
      <c r="G11" s="63"/>
    </row>
    <row r="12" spans="1:7" s="61" customFormat="1" ht="15.75" thickBot="1" x14ac:dyDescent="0.3">
      <c r="A12" s="42" t="s">
        <v>120</v>
      </c>
      <c r="B12" s="43">
        <v>410143</v>
      </c>
      <c r="C12" s="43" t="s">
        <v>172</v>
      </c>
      <c r="D12" s="43">
        <v>0.33333333333333331</v>
      </c>
      <c r="E12" s="90">
        <f t="shared" si="0"/>
        <v>-3.2958368660043296</v>
      </c>
      <c r="G12" s="63"/>
    </row>
    <row r="13" spans="1:7" s="61" customFormat="1" ht="15.75" thickBot="1" x14ac:dyDescent="0.3">
      <c r="A13" s="42"/>
      <c r="B13" s="43"/>
      <c r="C13" s="43"/>
      <c r="D13" s="43"/>
      <c r="E13" s="91">
        <f>SUM(E11:E12)*-1</f>
        <v>3.9040345281665765</v>
      </c>
      <c r="F13" s="87">
        <f>LN(2)</f>
        <v>0.69314718055994529</v>
      </c>
      <c r="G13" s="67">
        <f t="shared" ref="G13:G53" si="2">E13/F13</f>
        <v>5.6323312532452041</v>
      </c>
    </row>
    <row r="14" spans="1:7" s="63" customFormat="1" ht="15.75" thickBot="1" x14ac:dyDescent="0.3">
      <c r="A14" s="52" t="s">
        <v>26</v>
      </c>
      <c r="B14" s="53">
        <v>110094</v>
      </c>
      <c r="C14" s="53" t="s">
        <v>172</v>
      </c>
      <c r="D14" s="75">
        <v>1</v>
      </c>
      <c r="E14" s="87">
        <f t="shared" si="0"/>
        <v>0</v>
      </c>
      <c r="F14" s="67">
        <f>LN(1)</f>
        <v>0</v>
      </c>
      <c r="G14" s="67">
        <v>0</v>
      </c>
    </row>
    <row r="15" spans="1:7" s="63" customFormat="1" ht="15.75" thickBot="1" x14ac:dyDescent="0.3">
      <c r="A15" s="52" t="s">
        <v>26</v>
      </c>
      <c r="B15" s="53">
        <v>110160</v>
      </c>
      <c r="C15" s="53" t="s">
        <v>177</v>
      </c>
      <c r="D15" s="75">
        <v>1</v>
      </c>
      <c r="E15" s="67">
        <f t="shared" si="0"/>
        <v>0</v>
      </c>
      <c r="F15" s="67">
        <f>LN(1)</f>
        <v>0</v>
      </c>
      <c r="G15" s="67">
        <v>0</v>
      </c>
    </row>
    <row r="16" spans="1:7" s="60" customFormat="1" ht="15.75" thickBot="1" x14ac:dyDescent="0.3">
      <c r="A16" s="37" t="s">
        <v>26</v>
      </c>
      <c r="B16" s="38">
        <v>110158</v>
      </c>
      <c r="C16" s="38" t="s">
        <v>172</v>
      </c>
      <c r="D16" s="47">
        <v>0.66666666666666663</v>
      </c>
      <c r="E16" s="63">
        <f t="shared" si="0"/>
        <v>-0.60819766216224669</v>
      </c>
      <c r="G16" s="63"/>
    </row>
    <row r="17" spans="1:7" s="61" customFormat="1" ht="15.75" thickBot="1" x14ac:dyDescent="0.3">
      <c r="A17" s="42" t="s">
        <v>26</v>
      </c>
      <c r="B17" s="43">
        <v>110158</v>
      </c>
      <c r="C17" s="43" t="s">
        <v>177</v>
      </c>
      <c r="D17" s="50">
        <v>0.33333333333333331</v>
      </c>
      <c r="E17" s="63">
        <f t="shared" si="0"/>
        <v>-3.2958368660043296</v>
      </c>
      <c r="G17" s="63"/>
    </row>
    <row r="18" spans="1:7" s="32" customFormat="1" ht="15.75" thickBot="1" x14ac:dyDescent="0.3">
      <c r="A18" s="39"/>
      <c r="B18" s="33"/>
      <c r="C18" s="33"/>
      <c r="D18" s="48"/>
      <c r="E18" s="67">
        <f>SUM(E16:E17)*-1</f>
        <v>3.9040345281665765</v>
      </c>
      <c r="F18" s="88">
        <f>LN(2)</f>
        <v>0.69314718055994529</v>
      </c>
      <c r="G18" s="67">
        <f t="shared" si="2"/>
        <v>5.6323312532452041</v>
      </c>
    </row>
    <row r="19" spans="1:7" s="60" customFormat="1" ht="15.75" thickBot="1" x14ac:dyDescent="0.3">
      <c r="A19" s="37" t="s">
        <v>26</v>
      </c>
      <c r="B19" s="38">
        <v>110397</v>
      </c>
      <c r="C19" s="38" t="s">
        <v>182</v>
      </c>
      <c r="D19" s="47">
        <v>0.50444444444444436</v>
      </c>
      <c r="E19" s="63">
        <f t="shared" si="0"/>
        <v>-1.3565370236886933</v>
      </c>
      <c r="G19" s="63"/>
    </row>
    <row r="20" spans="1:7" s="61" customFormat="1" ht="15.75" thickBot="1" x14ac:dyDescent="0.3">
      <c r="A20" s="42" t="s">
        <v>26</v>
      </c>
      <c r="B20" s="43">
        <v>110397</v>
      </c>
      <c r="C20" s="43" t="s">
        <v>172</v>
      </c>
      <c r="D20" s="50">
        <v>0.49555555555555558</v>
      </c>
      <c r="E20" s="63">
        <f t="shared" si="0"/>
        <v>-1.4167449107036367</v>
      </c>
      <c r="G20" s="63"/>
    </row>
    <row r="21" spans="1:7" s="61" customFormat="1" ht="15.75" thickBot="1" x14ac:dyDescent="0.3">
      <c r="A21" s="42"/>
      <c r="B21" s="43"/>
      <c r="C21" s="43"/>
      <c r="D21" s="50"/>
      <c r="E21" s="67">
        <f>SUM(E19:E20)*-1</f>
        <v>2.7732819343923301</v>
      </c>
      <c r="F21" s="87">
        <f>LN(2)</f>
        <v>0.69314718055994529</v>
      </c>
      <c r="G21" s="67">
        <f t="shared" si="2"/>
        <v>4.0010000937347661</v>
      </c>
    </row>
    <row r="22" spans="1:7" s="63" customFormat="1" ht="15.75" thickBot="1" x14ac:dyDescent="0.3">
      <c r="A22" s="52" t="s">
        <v>26</v>
      </c>
      <c r="B22" s="53">
        <v>110085</v>
      </c>
      <c r="C22" s="53" t="s">
        <v>172</v>
      </c>
      <c r="D22" s="75">
        <v>1</v>
      </c>
      <c r="E22" s="67">
        <f t="shared" si="0"/>
        <v>0</v>
      </c>
      <c r="F22" s="67">
        <f>LN(1)</f>
        <v>0</v>
      </c>
      <c r="G22" s="67">
        <v>0</v>
      </c>
    </row>
    <row r="23" spans="1:7" s="60" customFormat="1" ht="15.75" thickBot="1" x14ac:dyDescent="0.3">
      <c r="A23" s="37" t="s">
        <v>131</v>
      </c>
      <c r="B23" s="38">
        <v>451383</v>
      </c>
      <c r="C23" s="38" t="s">
        <v>172</v>
      </c>
      <c r="D23" s="47">
        <v>0.90760869565217384</v>
      </c>
      <c r="E23" s="63">
        <f t="shared" si="0"/>
        <v>-0.10681028691838582</v>
      </c>
      <c r="G23" s="63"/>
    </row>
    <row r="24" spans="1:7" s="61" customFormat="1" ht="15.75" thickBot="1" x14ac:dyDescent="0.3">
      <c r="A24" s="42" t="s">
        <v>131</v>
      </c>
      <c r="B24" s="43">
        <v>451383</v>
      </c>
      <c r="C24" s="43" t="s">
        <v>207</v>
      </c>
      <c r="D24" s="50">
        <v>9.2391304347826081E-2</v>
      </c>
      <c r="E24" s="63">
        <f t="shared" si="0"/>
        <v>-25.778642593747627</v>
      </c>
      <c r="G24" s="63"/>
    </row>
    <row r="25" spans="1:7" s="61" customFormat="1" ht="15.75" thickBot="1" x14ac:dyDescent="0.3">
      <c r="A25" s="42"/>
      <c r="B25" s="43"/>
      <c r="C25" s="43"/>
      <c r="D25" s="50"/>
      <c r="E25" s="67">
        <f>SUM(E23:E24)*-1</f>
        <v>25.885452880666012</v>
      </c>
      <c r="F25" s="87">
        <f>LN(2)</f>
        <v>0.69314718055994529</v>
      </c>
      <c r="G25" s="67">
        <f>E25/F25</f>
        <v>37.344814502101791</v>
      </c>
    </row>
    <row r="26" spans="1:7" s="63" customFormat="1" ht="15.75" thickBot="1" x14ac:dyDescent="0.3">
      <c r="A26" s="52" t="s">
        <v>131</v>
      </c>
      <c r="B26" s="53">
        <v>450176</v>
      </c>
      <c r="C26" s="53" t="s">
        <v>172</v>
      </c>
      <c r="D26" s="75">
        <v>1</v>
      </c>
      <c r="E26" s="67">
        <f t="shared" si="0"/>
        <v>0</v>
      </c>
      <c r="F26" s="67">
        <f>LN(1)</f>
        <v>0</v>
      </c>
      <c r="G26" s="67">
        <v>0</v>
      </c>
    </row>
    <row r="27" spans="1:7" s="63" customFormat="1" ht="15.75" thickBot="1" x14ac:dyDescent="0.3">
      <c r="A27" s="52" t="s">
        <v>131</v>
      </c>
      <c r="B27" s="53">
        <v>450101</v>
      </c>
      <c r="C27" s="53" t="s">
        <v>172</v>
      </c>
      <c r="D27" s="75">
        <v>1</v>
      </c>
      <c r="E27" s="67">
        <f t="shared" si="0"/>
        <v>0</v>
      </c>
      <c r="F27" s="67">
        <f>LN(1)</f>
        <v>0</v>
      </c>
      <c r="G27" s="67">
        <v>0</v>
      </c>
    </row>
    <row r="28" spans="1:7" s="60" customFormat="1" ht="15.75" thickBot="1" x14ac:dyDescent="0.3">
      <c r="A28" s="37" t="s">
        <v>131</v>
      </c>
      <c r="B28" s="38">
        <v>450265</v>
      </c>
      <c r="C28" s="38" t="s">
        <v>172</v>
      </c>
      <c r="D28" s="47">
        <v>0.81029810298102978</v>
      </c>
      <c r="E28" s="63">
        <f t="shared" si="0"/>
        <v>-0.25959960892906775</v>
      </c>
      <c r="G28" s="63"/>
    </row>
    <row r="29" spans="1:7" s="61" customFormat="1" ht="15.75" thickBot="1" x14ac:dyDescent="0.3">
      <c r="A29" s="42" t="s">
        <v>131</v>
      </c>
      <c r="B29" s="43">
        <v>450265</v>
      </c>
      <c r="C29" s="43" t="s">
        <v>180</v>
      </c>
      <c r="D29" s="50">
        <v>0.18970189701897019</v>
      </c>
      <c r="E29" s="63">
        <f t="shared" si="0"/>
        <v>-8.7627031047820143</v>
      </c>
      <c r="G29" s="63"/>
    </row>
    <row r="30" spans="1:7" s="61" customFormat="1" ht="15.75" thickBot="1" x14ac:dyDescent="0.3">
      <c r="A30" s="42"/>
      <c r="B30" s="43"/>
      <c r="C30" s="43"/>
      <c r="D30" s="50"/>
      <c r="E30" s="67">
        <f>SUM(E28:E29)*-1</f>
        <v>9.0223027137110812</v>
      </c>
      <c r="F30" s="87">
        <f>LN(2)</f>
        <v>0.69314718055994529</v>
      </c>
      <c r="G30" s="67">
        <f t="shared" si="2"/>
        <v>13.016431382470014</v>
      </c>
    </row>
    <row r="31" spans="1:7" s="63" customFormat="1" ht="15.75" thickBot="1" x14ac:dyDescent="0.3">
      <c r="A31" s="52" t="s">
        <v>131</v>
      </c>
      <c r="B31" s="53">
        <v>450203</v>
      </c>
      <c r="C31" s="53" t="s">
        <v>172</v>
      </c>
      <c r="D31" s="75">
        <v>1</v>
      </c>
      <c r="E31" s="67">
        <f t="shared" si="0"/>
        <v>0</v>
      </c>
      <c r="F31" s="67">
        <f>LN(1)</f>
        <v>0</v>
      </c>
      <c r="G31" s="67">
        <v>0</v>
      </c>
    </row>
    <row r="32" spans="1:7" s="63" customFormat="1" ht="15.75" thickBot="1" x14ac:dyDescent="0.3">
      <c r="A32" s="52" t="s">
        <v>144</v>
      </c>
      <c r="B32" s="53">
        <v>490813</v>
      </c>
      <c r="C32" s="53" t="s">
        <v>172</v>
      </c>
      <c r="D32" s="75">
        <v>1</v>
      </c>
      <c r="E32" s="67">
        <f t="shared" si="0"/>
        <v>0</v>
      </c>
      <c r="F32" s="67">
        <f t="shared" ref="F32:F36" si="3">LN(1)</f>
        <v>0</v>
      </c>
      <c r="G32" s="67">
        <v>0</v>
      </c>
    </row>
    <row r="33" spans="1:7" s="63" customFormat="1" ht="15.75" thickBot="1" x14ac:dyDescent="0.3">
      <c r="A33" s="52" t="s">
        <v>144</v>
      </c>
      <c r="B33" s="53">
        <v>490299</v>
      </c>
      <c r="C33" s="53" t="s">
        <v>172</v>
      </c>
      <c r="D33" s="75">
        <v>1</v>
      </c>
      <c r="E33" s="67">
        <f t="shared" si="0"/>
        <v>0</v>
      </c>
      <c r="F33" s="67">
        <f t="shared" si="3"/>
        <v>0</v>
      </c>
      <c r="G33" s="67">
        <v>0</v>
      </c>
    </row>
    <row r="34" spans="1:7" s="63" customFormat="1" ht="15.75" thickBot="1" x14ac:dyDescent="0.3">
      <c r="A34" s="52" t="s">
        <v>144</v>
      </c>
      <c r="B34" s="53">
        <v>490300</v>
      </c>
      <c r="C34" s="53" t="s">
        <v>172</v>
      </c>
      <c r="D34" s="75">
        <v>1</v>
      </c>
      <c r="E34" s="67">
        <f t="shared" si="0"/>
        <v>0</v>
      </c>
      <c r="F34" s="67">
        <f t="shared" si="3"/>
        <v>0</v>
      </c>
      <c r="G34" s="67">
        <v>0</v>
      </c>
    </row>
    <row r="35" spans="1:7" s="63" customFormat="1" ht="15.75" thickBot="1" x14ac:dyDescent="0.3">
      <c r="A35" s="52" t="s">
        <v>144</v>
      </c>
      <c r="B35" s="53">
        <v>490125</v>
      </c>
      <c r="C35" s="53" t="s">
        <v>172</v>
      </c>
      <c r="D35" s="75">
        <v>1</v>
      </c>
      <c r="E35" s="67">
        <f t="shared" si="0"/>
        <v>0</v>
      </c>
      <c r="F35" s="67">
        <f t="shared" si="3"/>
        <v>0</v>
      </c>
      <c r="G35" s="67">
        <v>0</v>
      </c>
    </row>
    <row r="36" spans="1:7" s="60" customFormat="1" ht="15.75" thickBot="1" x14ac:dyDescent="0.3">
      <c r="A36" s="37" t="s">
        <v>144</v>
      </c>
      <c r="B36" s="38">
        <v>490525</v>
      </c>
      <c r="C36" s="38" t="s">
        <v>172</v>
      </c>
      <c r="D36" s="47">
        <v>1</v>
      </c>
      <c r="E36" s="67">
        <f t="shared" si="0"/>
        <v>0</v>
      </c>
      <c r="F36" s="67">
        <f t="shared" si="3"/>
        <v>0</v>
      </c>
      <c r="G36" s="67">
        <v>0</v>
      </c>
    </row>
    <row r="37" spans="1:7" s="60" customFormat="1" ht="15.75" thickBot="1" x14ac:dyDescent="0.3">
      <c r="A37" s="37" t="s">
        <v>192</v>
      </c>
      <c r="B37" s="38">
        <v>320580</v>
      </c>
      <c r="C37" s="38" t="s">
        <v>172</v>
      </c>
      <c r="D37" s="47">
        <v>0.40404040404040403</v>
      </c>
      <c r="E37" s="63">
        <f t="shared" si="0"/>
        <v>-2.2429449801511177</v>
      </c>
      <c r="G37" s="63"/>
    </row>
    <row r="38" spans="1:7" s="61" customFormat="1" ht="15.75" thickBot="1" x14ac:dyDescent="0.3">
      <c r="A38" s="42" t="s">
        <v>192</v>
      </c>
      <c r="B38" s="43">
        <v>320580</v>
      </c>
      <c r="C38" s="43" t="s">
        <v>193</v>
      </c>
      <c r="D38" s="50">
        <v>0.59595959595959591</v>
      </c>
      <c r="E38" s="63">
        <f t="shared" si="0"/>
        <v>-0.86848573248573202</v>
      </c>
      <c r="G38" s="63"/>
    </row>
    <row r="39" spans="1:7" s="32" customFormat="1" ht="15.75" thickBot="1" x14ac:dyDescent="0.3">
      <c r="A39" s="39"/>
      <c r="B39" s="33"/>
      <c r="C39" s="33"/>
      <c r="D39" s="48"/>
      <c r="E39" s="67">
        <f>SUM(E37:E38)*-1</f>
        <v>3.1114307126368494</v>
      </c>
      <c r="F39" s="88">
        <f>LN(2)</f>
        <v>0.69314718055994529</v>
      </c>
      <c r="G39" s="67">
        <f t="shared" si="2"/>
        <v>4.4888456591907966</v>
      </c>
    </row>
    <row r="40" spans="1:7" s="60" customFormat="1" ht="15.75" thickBot="1" x14ac:dyDescent="0.3">
      <c r="A40" s="37" t="s">
        <v>192</v>
      </c>
      <c r="B40" s="38">
        <v>320602</v>
      </c>
      <c r="C40" s="38" t="s">
        <v>172</v>
      </c>
      <c r="D40" s="47">
        <v>0.41428571428571431</v>
      </c>
      <c r="E40" s="63">
        <f t="shared" si="0"/>
        <v>-2.1270330636000669</v>
      </c>
      <c r="G40" s="63"/>
    </row>
    <row r="41" spans="1:7" s="61" customFormat="1" ht="15.75" thickBot="1" x14ac:dyDescent="0.3">
      <c r="A41" s="42" t="s">
        <v>192</v>
      </c>
      <c r="B41" s="43">
        <v>320602</v>
      </c>
      <c r="C41" s="43" t="s">
        <v>118</v>
      </c>
      <c r="D41" s="50">
        <v>0.58571428571428574</v>
      </c>
      <c r="E41" s="63">
        <f t="shared" si="0"/>
        <v>-0.91328347010130684</v>
      </c>
      <c r="G41" s="63"/>
    </row>
    <row r="42" spans="1:7" s="32" customFormat="1" ht="15.75" thickBot="1" x14ac:dyDescent="0.3">
      <c r="A42" s="39"/>
      <c r="B42" s="33"/>
      <c r="C42" s="33"/>
      <c r="D42" s="48"/>
      <c r="E42" s="67">
        <f>SUM(E40:E41)*-1</f>
        <v>3.0403165337013736</v>
      </c>
      <c r="F42" s="88">
        <f>LN(2)</f>
        <v>0.69314718055994529</v>
      </c>
      <c r="G42" s="67">
        <f t="shared" si="2"/>
        <v>4.3862495859036947</v>
      </c>
    </row>
    <row r="43" spans="1:7" s="60" customFormat="1" ht="15.75" thickBot="1" x14ac:dyDescent="0.3">
      <c r="A43" s="37" t="s">
        <v>192</v>
      </c>
      <c r="B43" s="38">
        <v>320575</v>
      </c>
      <c r="C43" s="38" t="s">
        <v>86</v>
      </c>
      <c r="D43" s="47">
        <v>0.53333333333333333</v>
      </c>
      <c r="E43" s="63">
        <f t="shared" si="0"/>
        <v>-1.1786412364169516</v>
      </c>
      <c r="G43" s="63"/>
    </row>
    <row r="44" spans="1:7" s="32" customFormat="1" ht="15.75" thickBot="1" x14ac:dyDescent="0.3">
      <c r="A44" s="39" t="s">
        <v>192</v>
      </c>
      <c r="B44" s="33">
        <v>320575</v>
      </c>
      <c r="C44" s="33" t="s">
        <v>172</v>
      </c>
      <c r="D44" s="48">
        <v>0.27777777777777773</v>
      </c>
      <c r="E44" s="63">
        <f t="shared" si="0"/>
        <v>-4.6113618436634329</v>
      </c>
      <c r="G44" s="63"/>
    </row>
    <row r="45" spans="1:7" s="61" customFormat="1" ht="15.75" thickBot="1" x14ac:dyDescent="0.3">
      <c r="A45" s="42" t="s">
        <v>192</v>
      </c>
      <c r="B45" s="43">
        <v>320575</v>
      </c>
      <c r="C45" s="43" t="s">
        <v>228</v>
      </c>
      <c r="D45" s="50">
        <v>0.18888888888888888</v>
      </c>
      <c r="E45" s="63">
        <f t="shared" si="0"/>
        <v>-8.8231570214508483</v>
      </c>
      <c r="G45" s="63"/>
    </row>
    <row r="46" spans="1:7" s="32" customFormat="1" ht="15.75" thickBot="1" x14ac:dyDescent="0.3">
      <c r="A46" s="39"/>
      <c r="B46" s="33"/>
      <c r="C46" s="33"/>
      <c r="D46" s="48"/>
      <c r="E46" s="67">
        <f>SUM(E43:E45)*-1</f>
        <v>14.613160101531232</v>
      </c>
      <c r="F46" s="88">
        <f>LN(3)</f>
        <v>1.0986122886681098</v>
      </c>
      <c r="G46" s="67">
        <f t="shared" si="2"/>
        <v>13.301471549391945</v>
      </c>
    </row>
    <row r="47" spans="1:7" s="60" customFormat="1" ht="15.75" thickBot="1" x14ac:dyDescent="0.3">
      <c r="A47" s="37" t="s">
        <v>197</v>
      </c>
      <c r="B47" s="38">
        <v>272894</v>
      </c>
      <c r="C47" s="38" t="s">
        <v>86</v>
      </c>
      <c r="D47" s="47">
        <v>0.64352548036758561</v>
      </c>
      <c r="E47" s="63">
        <f t="shared" si="0"/>
        <v>-0.68496690441421082</v>
      </c>
      <c r="G47" s="63"/>
    </row>
    <row r="48" spans="1:7" s="61" customFormat="1" ht="15.75" thickBot="1" x14ac:dyDescent="0.3">
      <c r="A48" s="42" t="s">
        <v>197</v>
      </c>
      <c r="B48" s="43">
        <v>272894</v>
      </c>
      <c r="C48" s="43" t="s">
        <v>172</v>
      </c>
      <c r="D48" s="50">
        <v>0.35647451963241439</v>
      </c>
      <c r="E48" s="63">
        <f t="shared" si="0"/>
        <v>-2.893593955684862</v>
      </c>
      <c r="G48" s="63"/>
    </row>
    <row r="49" spans="1:7" s="32" customFormat="1" ht="15.75" thickBot="1" x14ac:dyDescent="0.3">
      <c r="A49" s="39"/>
      <c r="B49" s="33"/>
      <c r="C49" s="33"/>
      <c r="D49" s="48"/>
      <c r="E49" s="67">
        <f>SUM(E47:E48)*-1</f>
        <v>3.5785608600990728</v>
      </c>
      <c r="F49" s="88">
        <f>LN(2)</f>
        <v>0.69314718055994529</v>
      </c>
      <c r="G49" s="67">
        <f t="shared" si="2"/>
        <v>5.1627720063842757</v>
      </c>
    </row>
    <row r="50" spans="1:7" s="60" customFormat="1" ht="15.75" thickBot="1" x14ac:dyDescent="0.3">
      <c r="A50" s="37" t="s">
        <v>197</v>
      </c>
      <c r="B50" s="38">
        <v>272850</v>
      </c>
      <c r="C50" s="38" t="s">
        <v>199</v>
      </c>
      <c r="D50" s="47">
        <v>0.26748971193415638</v>
      </c>
      <c r="E50" s="63">
        <f t="shared" si="0"/>
        <v>-4.9298126791863606</v>
      </c>
      <c r="G50" s="63"/>
    </row>
    <row r="51" spans="1:7" s="32" customFormat="1" ht="15.75" thickBot="1" x14ac:dyDescent="0.3">
      <c r="A51" s="39" t="s">
        <v>197</v>
      </c>
      <c r="B51" s="33">
        <v>272850</v>
      </c>
      <c r="C51" s="33" t="s">
        <v>172</v>
      </c>
      <c r="D51" s="48">
        <v>0.62906201220377467</v>
      </c>
      <c r="E51" s="63">
        <f t="shared" si="0"/>
        <v>-0.73685174051142233</v>
      </c>
      <c r="G51" s="63"/>
    </row>
    <row r="52" spans="1:7" s="61" customFormat="1" ht="15.75" thickBot="1" x14ac:dyDescent="0.3">
      <c r="A52" s="42" t="s">
        <v>197</v>
      </c>
      <c r="B52" s="43">
        <v>272850</v>
      </c>
      <c r="C52" s="43" t="s">
        <v>72</v>
      </c>
      <c r="D52" s="50">
        <v>0.10344827586206896</v>
      </c>
      <c r="E52" s="63">
        <f t="shared" si="0"/>
        <v>-21.930607566077519</v>
      </c>
      <c r="G52" s="63"/>
    </row>
    <row r="53" spans="1:7" ht="15.75" thickBot="1" x14ac:dyDescent="0.3">
      <c r="E53" s="88">
        <f>SUM(E50:E52)*-1</f>
        <v>27.597271985775301</v>
      </c>
      <c r="F53" s="92">
        <f>LN(3)</f>
        <v>1.0986122886681098</v>
      </c>
      <c r="G53" s="67">
        <f t="shared" si="2"/>
        <v>25.120119509342594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CB886-CE7C-44EE-9DEA-9722EFC0B4CD}">
  <dimension ref="A1"/>
  <sheetViews>
    <sheetView zoomScale="60" zoomScaleNormal="60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35"/>
  <sheetViews>
    <sheetView topLeftCell="AM1" zoomScale="60" zoomScaleNormal="60" workbookViewId="0">
      <selection activeCell="F25" sqref="F25"/>
    </sheetView>
  </sheetViews>
  <sheetFormatPr defaultColWidth="11.5703125" defaultRowHeight="12" x14ac:dyDescent="0.2"/>
  <cols>
    <col min="1" max="1" width="11.42578125" style="120" customWidth="1"/>
    <col min="2" max="2" width="22.5703125" style="115" bestFit="1" customWidth="1"/>
    <col min="3" max="3" width="8.28515625" style="115" customWidth="1"/>
    <col min="4" max="4" width="14.140625" style="115" bestFit="1" customWidth="1"/>
    <col min="5" max="5" width="19.85546875" style="115" bestFit="1" customWidth="1"/>
    <col min="6" max="6" width="8.140625" style="115" customWidth="1"/>
    <col min="7" max="7" width="27.5703125" style="115" bestFit="1" customWidth="1"/>
    <col min="8" max="8" width="13.140625" style="115" bestFit="1" customWidth="1"/>
    <col min="9" max="9" width="12.85546875" style="115" bestFit="1" customWidth="1"/>
    <col min="10" max="10" width="14.7109375" style="115" bestFit="1" customWidth="1"/>
    <col min="11" max="11" width="15.42578125" style="115" bestFit="1" customWidth="1"/>
    <col min="12" max="12" width="19.7109375" style="115" bestFit="1" customWidth="1"/>
    <col min="13" max="13" width="15.7109375" style="115" bestFit="1" customWidth="1"/>
    <col min="14" max="14" width="19.5703125" style="115" bestFit="1" customWidth="1"/>
    <col min="15" max="15" width="7.28515625" style="115" customWidth="1"/>
    <col min="16" max="16" width="18.7109375" style="115" bestFit="1" customWidth="1"/>
    <col min="17" max="17" width="15.5703125" style="115" bestFit="1" customWidth="1"/>
    <col min="18" max="18" width="12.140625" style="115" bestFit="1" customWidth="1"/>
    <col min="19" max="19" width="12.42578125" style="115" bestFit="1" customWidth="1"/>
    <col min="20" max="20" width="12.140625" style="115" bestFit="1" customWidth="1"/>
    <col min="21" max="21" width="19.42578125" style="115" bestFit="1" customWidth="1"/>
    <col min="22" max="22" width="14.42578125" style="115" bestFit="1" customWidth="1"/>
    <col min="23" max="23" width="19.7109375" style="115" bestFit="1" customWidth="1"/>
    <col min="24" max="24" width="13.7109375" style="115" bestFit="1" customWidth="1"/>
    <col min="25" max="25" width="12.28515625" style="115" bestFit="1" customWidth="1"/>
    <col min="26" max="26" width="19.7109375" style="115" bestFit="1" customWidth="1"/>
    <col min="27" max="27" width="18.140625" style="115" bestFit="1" customWidth="1"/>
    <col min="28" max="28" width="9.5703125" style="115" customWidth="1"/>
    <col min="29" max="29" width="18.140625" style="115" bestFit="1" customWidth="1"/>
    <col min="30" max="31" width="18.140625" style="115" customWidth="1"/>
    <col min="32" max="32" width="16.85546875" style="115" bestFit="1" customWidth="1"/>
    <col min="33" max="33" width="10.5703125" style="115" customWidth="1"/>
    <col min="34" max="34" width="6.42578125" style="115" customWidth="1"/>
    <col min="35" max="35" width="17.7109375" style="115" bestFit="1" customWidth="1"/>
    <col min="36" max="36" width="19.85546875" style="115" bestFit="1" customWidth="1"/>
    <col min="37" max="37" width="16.28515625" style="115" bestFit="1" customWidth="1"/>
    <col min="38" max="38" width="16.85546875" style="115" bestFit="1" customWidth="1"/>
    <col min="39" max="39" width="13.5703125" style="115" bestFit="1" customWidth="1"/>
    <col min="40" max="40" width="16.140625" style="115" bestFit="1" customWidth="1"/>
    <col min="41" max="41" width="18.7109375" style="115" bestFit="1" customWidth="1"/>
    <col min="42" max="42" width="16.7109375" style="115" bestFit="1" customWidth="1"/>
    <col min="43" max="43" width="12" style="115" bestFit="1" customWidth="1"/>
    <col min="44" max="44" width="17.42578125" style="115" bestFit="1" customWidth="1"/>
    <col min="45" max="45" width="13.5703125" style="115" bestFit="1" customWidth="1"/>
    <col min="46" max="46" width="13.7109375" style="115" bestFit="1" customWidth="1"/>
    <col min="47" max="47" width="17.5703125" style="115" bestFit="1" customWidth="1"/>
    <col min="48" max="48" width="20.5703125" style="115" bestFit="1" customWidth="1"/>
    <col min="49" max="50" width="15.85546875" style="115" bestFit="1" customWidth="1"/>
    <col min="51" max="51" width="13.140625" style="115" bestFit="1" customWidth="1"/>
    <col min="52" max="52" width="18" style="115" bestFit="1" customWidth="1"/>
    <col min="53" max="53" width="5.140625" style="115" customWidth="1"/>
    <col min="54" max="16384" width="11.5703125" style="115"/>
  </cols>
  <sheetData>
    <row r="1" spans="1:56" s="107" customFormat="1" ht="24" x14ac:dyDescent="0.2">
      <c r="A1" s="100"/>
      <c r="B1" s="101" t="s">
        <v>121</v>
      </c>
      <c r="C1" s="102" t="s">
        <v>106</v>
      </c>
      <c r="D1" s="102" t="s">
        <v>86</v>
      </c>
      <c r="E1" s="102" t="s">
        <v>65</v>
      </c>
      <c r="F1" s="102" t="s">
        <v>70</v>
      </c>
      <c r="G1" s="102" t="s">
        <v>89</v>
      </c>
      <c r="H1" s="102" t="s">
        <v>27</v>
      </c>
      <c r="I1" s="103" t="s">
        <v>129</v>
      </c>
      <c r="J1" s="103" t="s">
        <v>136</v>
      </c>
      <c r="K1" s="102" t="s">
        <v>149</v>
      </c>
      <c r="L1" s="103" t="s">
        <v>56</v>
      </c>
      <c r="M1" s="102" t="s">
        <v>59</v>
      </c>
      <c r="N1" s="103" t="s">
        <v>43</v>
      </c>
      <c r="O1" s="102" t="s">
        <v>72</v>
      </c>
      <c r="P1" s="102" t="s">
        <v>74</v>
      </c>
      <c r="Q1" s="102" t="s">
        <v>45</v>
      </c>
      <c r="R1" s="102" t="s">
        <v>108</v>
      </c>
      <c r="S1" s="102" t="s">
        <v>76</v>
      </c>
      <c r="T1" s="102" t="s">
        <v>78</v>
      </c>
      <c r="U1" s="102" t="s">
        <v>113</v>
      </c>
      <c r="V1" s="103" t="s">
        <v>37</v>
      </c>
      <c r="W1" s="102" t="s">
        <v>92</v>
      </c>
      <c r="X1" s="102" t="s">
        <v>132</v>
      </c>
      <c r="Y1" s="102" t="s">
        <v>80</v>
      </c>
      <c r="Z1" s="104" t="s">
        <v>123</v>
      </c>
      <c r="AA1" s="102" t="s">
        <v>142</v>
      </c>
      <c r="AB1" s="102" t="s">
        <v>134</v>
      </c>
      <c r="AC1" s="102" t="s">
        <v>61</v>
      </c>
      <c r="AD1" s="102" t="s">
        <v>94</v>
      </c>
      <c r="AE1" s="102" t="s">
        <v>63</v>
      </c>
      <c r="AF1" s="104" t="s">
        <v>115</v>
      </c>
      <c r="AG1" s="104" t="s">
        <v>47</v>
      </c>
      <c r="AH1" s="104" t="s">
        <v>96</v>
      </c>
      <c r="AI1" s="104" t="s">
        <v>150</v>
      </c>
      <c r="AJ1" s="104" t="s">
        <v>98</v>
      </c>
      <c r="AK1" s="104" t="s">
        <v>49</v>
      </c>
      <c r="AL1" s="104" t="s">
        <v>31</v>
      </c>
      <c r="AM1" s="104" t="s">
        <v>118</v>
      </c>
      <c r="AN1" s="104" t="s">
        <v>39</v>
      </c>
      <c r="AO1" s="104" t="s">
        <v>67</v>
      </c>
      <c r="AP1" s="103" t="s">
        <v>51</v>
      </c>
      <c r="AQ1" s="104" t="s">
        <v>33</v>
      </c>
      <c r="AR1" s="102" t="s">
        <v>147</v>
      </c>
      <c r="AS1" s="102" t="s">
        <v>82</v>
      </c>
      <c r="AT1" s="102" t="s">
        <v>139</v>
      </c>
      <c r="AU1" s="103" t="s">
        <v>53</v>
      </c>
      <c r="AV1" s="102" t="s">
        <v>137</v>
      </c>
      <c r="AW1" s="102" t="s">
        <v>84</v>
      </c>
      <c r="AX1" s="102" t="s">
        <v>104</v>
      </c>
      <c r="AY1" s="103" t="s">
        <v>41</v>
      </c>
      <c r="AZ1" s="102" t="s">
        <v>127</v>
      </c>
      <c r="BA1" s="105" t="s">
        <v>35</v>
      </c>
      <c r="BB1" s="106" t="s">
        <v>151</v>
      </c>
    </row>
    <row r="2" spans="1:56" ht="12.75" thickBot="1" x14ac:dyDescent="0.25">
      <c r="A2" s="108"/>
      <c r="B2" s="109" t="s">
        <v>122</v>
      </c>
      <c r="C2" s="110" t="s">
        <v>106</v>
      </c>
      <c r="D2" s="110" t="s">
        <v>87</v>
      </c>
      <c r="E2" s="110" t="s">
        <v>66</v>
      </c>
      <c r="F2" s="110" t="s">
        <v>71</v>
      </c>
      <c r="G2" s="110" t="s">
        <v>90</v>
      </c>
      <c r="H2" s="110" t="s">
        <v>28</v>
      </c>
      <c r="I2" s="111" t="s">
        <v>130</v>
      </c>
      <c r="J2" s="111" t="s">
        <v>58</v>
      </c>
      <c r="K2" s="110" t="s">
        <v>146</v>
      </c>
      <c r="L2" s="111" t="s">
        <v>57</v>
      </c>
      <c r="M2" s="110" t="s">
        <v>60</v>
      </c>
      <c r="N2" s="111" t="s">
        <v>44</v>
      </c>
      <c r="O2" s="110" t="s">
        <v>73</v>
      </c>
      <c r="P2" s="110" t="s">
        <v>75</v>
      </c>
      <c r="Q2" s="110" t="s">
        <v>46</v>
      </c>
      <c r="R2" s="110" t="s">
        <v>109</v>
      </c>
      <c r="S2" s="110" t="s">
        <v>77</v>
      </c>
      <c r="T2" s="110" t="s">
        <v>79</v>
      </c>
      <c r="U2" s="110" t="s">
        <v>114</v>
      </c>
      <c r="V2" s="111" t="s">
        <v>38</v>
      </c>
      <c r="W2" s="110" t="s">
        <v>93</v>
      </c>
      <c r="X2" s="110" t="s">
        <v>133</v>
      </c>
      <c r="Y2" s="110" t="s">
        <v>81</v>
      </c>
      <c r="Z2" s="112" t="s">
        <v>124</v>
      </c>
      <c r="AA2" s="110" t="s">
        <v>143</v>
      </c>
      <c r="AB2" s="110" t="s">
        <v>135</v>
      </c>
      <c r="AC2" s="110" t="s">
        <v>62</v>
      </c>
      <c r="AD2" s="110" t="s">
        <v>95</v>
      </c>
      <c r="AE2" s="110" t="s">
        <v>64</v>
      </c>
      <c r="AF2" s="112" t="s">
        <v>116</v>
      </c>
      <c r="AG2" s="112" t="s">
        <v>48</v>
      </c>
      <c r="AH2" s="112" t="s">
        <v>97</v>
      </c>
      <c r="AI2" s="112" t="s">
        <v>126</v>
      </c>
      <c r="AJ2" s="112" t="s">
        <v>99</v>
      </c>
      <c r="AK2" s="112" t="s">
        <v>50</v>
      </c>
      <c r="AL2" s="112" t="s">
        <v>32</v>
      </c>
      <c r="AM2" s="112" t="s">
        <v>119</v>
      </c>
      <c r="AN2" s="112" t="s">
        <v>40</v>
      </c>
      <c r="AO2" s="112" t="s">
        <v>68</v>
      </c>
      <c r="AP2" s="111" t="s">
        <v>52</v>
      </c>
      <c r="AQ2" s="112" t="s">
        <v>34</v>
      </c>
      <c r="AR2" s="110" t="s">
        <v>148</v>
      </c>
      <c r="AS2" s="110" t="s">
        <v>83</v>
      </c>
      <c r="AT2" s="110" t="s">
        <v>140</v>
      </c>
      <c r="AU2" s="111" t="s">
        <v>54</v>
      </c>
      <c r="AV2" s="110" t="s">
        <v>138</v>
      </c>
      <c r="AW2" s="110" t="s">
        <v>85</v>
      </c>
      <c r="AX2" s="110" t="s">
        <v>105</v>
      </c>
      <c r="AY2" s="111" t="s">
        <v>42</v>
      </c>
      <c r="AZ2" s="110" t="s">
        <v>128</v>
      </c>
      <c r="BA2" s="113" t="s">
        <v>36</v>
      </c>
      <c r="BB2" s="114" t="s">
        <v>151</v>
      </c>
    </row>
    <row r="3" spans="1:56" s="121" customFormat="1" x14ac:dyDescent="0.2">
      <c r="A3" s="116">
        <v>110085</v>
      </c>
      <c r="B3" s="117"/>
      <c r="C3" s="118"/>
      <c r="D3" s="118"/>
      <c r="E3" s="118"/>
      <c r="F3" s="118"/>
      <c r="G3" s="118"/>
      <c r="H3" s="118">
        <v>1</v>
      </c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  <c r="AK3" s="118"/>
      <c r="AL3" s="118">
        <v>1</v>
      </c>
      <c r="AM3" s="118"/>
      <c r="AN3" s="118"/>
      <c r="AO3" s="118"/>
      <c r="AP3" s="118"/>
      <c r="AQ3" s="118">
        <v>1</v>
      </c>
      <c r="AR3" s="118"/>
      <c r="AS3" s="118"/>
      <c r="AT3" s="118"/>
      <c r="AU3" s="118"/>
      <c r="AV3" s="118"/>
      <c r="AW3" s="118"/>
      <c r="AX3" s="118"/>
      <c r="AY3" s="118"/>
      <c r="AZ3" s="118"/>
      <c r="BA3" s="119"/>
      <c r="BB3" s="114">
        <f t="shared" ref="BB3:BB32" si="0">SUM(B3:BA3)</f>
        <v>3</v>
      </c>
      <c r="BC3" s="120"/>
      <c r="BD3" s="120"/>
    </row>
    <row r="4" spans="1:56" s="121" customFormat="1" x14ac:dyDescent="0.2">
      <c r="A4" s="122">
        <v>110094</v>
      </c>
      <c r="B4" s="123"/>
      <c r="C4" s="124"/>
      <c r="D4" s="124"/>
      <c r="E4" s="124"/>
      <c r="F4" s="124"/>
      <c r="G4" s="124"/>
      <c r="H4" s="124">
        <v>1</v>
      </c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>
        <v>1</v>
      </c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>
        <v>1</v>
      </c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>
        <v>1</v>
      </c>
      <c r="AZ4" s="124"/>
      <c r="BA4" s="125"/>
      <c r="BB4" s="114">
        <f t="shared" si="0"/>
        <v>4</v>
      </c>
      <c r="BC4" s="120"/>
      <c r="BD4" s="120"/>
    </row>
    <row r="5" spans="1:56" s="121" customFormat="1" x14ac:dyDescent="0.2">
      <c r="A5" s="122">
        <v>110158</v>
      </c>
      <c r="B5" s="123"/>
      <c r="C5" s="124"/>
      <c r="D5" s="124"/>
      <c r="E5" s="124"/>
      <c r="F5" s="124"/>
      <c r="G5" s="124"/>
      <c r="H5" s="124">
        <v>1</v>
      </c>
      <c r="I5" s="124"/>
      <c r="J5" s="124"/>
      <c r="K5" s="124"/>
      <c r="L5" s="124"/>
      <c r="M5" s="124"/>
      <c r="N5" s="124">
        <v>1</v>
      </c>
      <c r="O5" s="124"/>
      <c r="P5" s="124"/>
      <c r="Q5" s="124">
        <v>1</v>
      </c>
      <c r="R5" s="124"/>
      <c r="S5" s="124"/>
      <c r="T5" s="124"/>
      <c r="U5" s="124"/>
      <c r="V5" s="124">
        <v>1</v>
      </c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>
        <v>1</v>
      </c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>
        <v>1</v>
      </c>
      <c r="AZ5" s="124"/>
      <c r="BA5" s="125"/>
      <c r="BB5" s="114">
        <f t="shared" si="0"/>
        <v>6</v>
      </c>
      <c r="BC5" s="120"/>
      <c r="BD5" s="120"/>
    </row>
    <row r="6" spans="1:56" s="121" customFormat="1" x14ac:dyDescent="0.2">
      <c r="A6" s="122">
        <v>110160</v>
      </c>
      <c r="B6" s="123"/>
      <c r="C6" s="124"/>
      <c r="D6" s="124"/>
      <c r="E6" s="124"/>
      <c r="F6" s="124"/>
      <c r="G6" s="124"/>
      <c r="H6" s="124">
        <v>1</v>
      </c>
      <c r="I6" s="124"/>
      <c r="J6" s="124"/>
      <c r="K6" s="124"/>
      <c r="L6" s="124"/>
      <c r="M6" s="124"/>
      <c r="N6" s="124"/>
      <c r="O6" s="124"/>
      <c r="P6" s="124"/>
      <c r="Q6" s="124">
        <v>1</v>
      </c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>
        <v>1</v>
      </c>
      <c r="AM6" s="124"/>
      <c r="AN6" s="124">
        <v>1</v>
      </c>
      <c r="AO6" s="124"/>
      <c r="AP6" s="124"/>
      <c r="AQ6" s="124"/>
      <c r="AR6" s="124"/>
      <c r="AS6" s="124"/>
      <c r="AT6" s="124"/>
      <c r="AU6" s="124"/>
      <c r="AV6" s="124"/>
      <c r="AW6" s="124"/>
      <c r="AX6" s="124"/>
      <c r="AY6" s="124"/>
      <c r="AZ6" s="124"/>
      <c r="BA6" s="125"/>
      <c r="BB6" s="114">
        <f t="shared" si="0"/>
        <v>4</v>
      </c>
      <c r="BC6" s="120"/>
      <c r="BD6" s="120"/>
    </row>
    <row r="7" spans="1:56" s="121" customFormat="1" x14ac:dyDescent="0.2">
      <c r="A7" s="122">
        <v>110397</v>
      </c>
      <c r="B7" s="123"/>
      <c r="C7" s="124"/>
      <c r="D7" s="124"/>
      <c r="E7" s="124"/>
      <c r="F7" s="124"/>
      <c r="G7" s="124"/>
      <c r="H7" s="124">
        <v>1</v>
      </c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>
        <v>1</v>
      </c>
      <c r="AH7" s="124"/>
      <c r="AI7" s="124"/>
      <c r="AJ7" s="124"/>
      <c r="AK7" s="124">
        <v>1</v>
      </c>
      <c r="AL7" s="124">
        <v>1</v>
      </c>
      <c r="AM7" s="124"/>
      <c r="AN7" s="124">
        <v>1</v>
      </c>
      <c r="AO7" s="124"/>
      <c r="AP7" s="124">
        <v>1</v>
      </c>
      <c r="AQ7" s="124"/>
      <c r="AR7" s="124"/>
      <c r="AS7" s="124"/>
      <c r="AT7" s="124"/>
      <c r="AU7" s="124">
        <v>1</v>
      </c>
      <c r="AV7" s="124"/>
      <c r="AW7" s="124"/>
      <c r="AX7" s="124"/>
      <c r="AY7" s="124"/>
      <c r="AZ7" s="124"/>
      <c r="BA7" s="125"/>
      <c r="BB7" s="114">
        <f t="shared" si="0"/>
        <v>7</v>
      </c>
      <c r="BC7" s="120"/>
      <c r="BD7" s="120"/>
    </row>
    <row r="8" spans="1:56" s="121" customFormat="1" x14ac:dyDescent="0.2">
      <c r="A8" s="122">
        <v>140897</v>
      </c>
      <c r="B8" s="123"/>
      <c r="C8" s="124"/>
      <c r="D8" s="124"/>
      <c r="E8" s="124"/>
      <c r="F8" s="124"/>
      <c r="G8" s="124"/>
      <c r="H8" s="124"/>
      <c r="I8" s="124"/>
      <c r="J8" s="124"/>
      <c r="K8" s="124"/>
      <c r="L8" s="124">
        <v>1</v>
      </c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4"/>
      <c r="AT8" s="124"/>
      <c r="AU8" s="124"/>
      <c r="AV8" s="124"/>
      <c r="AW8" s="124"/>
      <c r="AX8" s="124"/>
      <c r="AY8" s="124"/>
      <c r="AZ8" s="124"/>
      <c r="BA8" s="125"/>
      <c r="BB8" s="114">
        <f t="shared" si="0"/>
        <v>1</v>
      </c>
      <c r="BC8" s="120"/>
      <c r="BD8" s="120"/>
    </row>
    <row r="9" spans="1:56" s="121" customFormat="1" x14ac:dyDescent="0.2">
      <c r="A9" s="122">
        <v>140933</v>
      </c>
      <c r="B9" s="123"/>
      <c r="C9" s="124"/>
      <c r="D9" s="124"/>
      <c r="E9" s="124"/>
      <c r="F9" s="124"/>
      <c r="G9" s="124"/>
      <c r="H9" s="124">
        <v>1</v>
      </c>
      <c r="I9" s="124"/>
      <c r="J9" s="124">
        <v>1</v>
      </c>
      <c r="K9" s="124"/>
      <c r="L9" s="124">
        <v>1</v>
      </c>
      <c r="M9" s="124">
        <v>1</v>
      </c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>
        <v>1</v>
      </c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4"/>
      <c r="AT9" s="124"/>
      <c r="AU9" s="124"/>
      <c r="AV9" s="124"/>
      <c r="AW9" s="124"/>
      <c r="AX9" s="124"/>
      <c r="AY9" s="124"/>
      <c r="AZ9" s="124"/>
      <c r="BA9" s="125">
        <v>1</v>
      </c>
      <c r="BB9" s="114">
        <f t="shared" si="0"/>
        <v>6</v>
      </c>
      <c r="BC9" s="120"/>
      <c r="BD9" s="120"/>
    </row>
    <row r="10" spans="1:56" s="121" customFormat="1" x14ac:dyDescent="0.2">
      <c r="A10" s="122">
        <v>141353</v>
      </c>
      <c r="B10" s="123"/>
      <c r="C10" s="124"/>
      <c r="D10" s="124"/>
      <c r="E10" s="124"/>
      <c r="F10" s="124"/>
      <c r="G10" s="124"/>
      <c r="H10" s="124">
        <v>1</v>
      </c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>
        <v>1</v>
      </c>
      <c r="AF10" s="124"/>
      <c r="AG10" s="124"/>
      <c r="AH10" s="124"/>
      <c r="AI10" s="124"/>
      <c r="AJ10" s="124"/>
      <c r="AK10" s="124"/>
      <c r="AL10" s="124">
        <v>1</v>
      </c>
      <c r="AM10" s="124"/>
      <c r="AN10" s="124">
        <v>1</v>
      </c>
      <c r="AO10" s="124"/>
      <c r="AP10" s="124">
        <v>1</v>
      </c>
      <c r="AQ10" s="124">
        <v>1</v>
      </c>
      <c r="AR10" s="124"/>
      <c r="AS10" s="124"/>
      <c r="AT10" s="124"/>
      <c r="AU10" s="124">
        <v>1</v>
      </c>
      <c r="AV10" s="124"/>
      <c r="AW10" s="124"/>
      <c r="AX10" s="124"/>
      <c r="AY10" s="124"/>
      <c r="AZ10" s="124"/>
      <c r="BA10" s="125">
        <v>1</v>
      </c>
      <c r="BB10" s="114">
        <f t="shared" si="0"/>
        <v>8</v>
      </c>
      <c r="BC10" s="120"/>
      <c r="BD10" s="120"/>
    </row>
    <row r="11" spans="1:56" s="121" customFormat="1" x14ac:dyDescent="0.2">
      <c r="A11" s="122">
        <v>141364</v>
      </c>
      <c r="B11" s="123"/>
      <c r="C11" s="124"/>
      <c r="D11" s="124"/>
      <c r="E11" s="124"/>
      <c r="F11" s="124"/>
      <c r="G11" s="124"/>
      <c r="H11" s="124">
        <v>1</v>
      </c>
      <c r="I11" s="124"/>
      <c r="J11" s="124"/>
      <c r="K11" s="124"/>
      <c r="L11" s="124">
        <v>1</v>
      </c>
      <c r="M11" s="124">
        <v>1</v>
      </c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>
        <v>1</v>
      </c>
      <c r="AD11" s="124"/>
      <c r="AE11" s="124">
        <v>1</v>
      </c>
      <c r="AF11" s="124"/>
      <c r="AG11" s="124"/>
      <c r="AH11" s="124"/>
      <c r="AI11" s="124"/>
      <c r="AJ11" s="124"/>
      <c r="AK11" s="124"/>
      <c r="AL11" s="124">
        <v>1</v>
      </c>
      <c r="AM11" s="124"/>
      <c r="AN11" s="124">
        <v>1</v>
      </c>
      <c r="AO11" s="124"/>
      <c r="AP11" s="124"/>
      <c r="AQ11" s="124">
        <v>1</v>
      </c>
      <c r="AR11" s="124"/>
      <c r="AS11" s="124"/>
      <c r="AT11" s="124"/>
      <c r="AU11" s="124"/>
      <c r="AV11" s="124"/>
      <c r="AW11" s="124"/>
      <c r="AX11" s="124"/>
      <c r="AY11" s="124"/>
      <c r="AZ11" s="124"/>
      <c r="BA11" s="125"/>
      <c r="BB11" s="114">
        <f t="shared" si="0"/>
        <v>8</v>
      </c>
      <c r="BC11" s="120"/>
      <c r="BD11" s="120"/>
    </row>
    <row r="12" spans="1:56" s="121" customFormat="1" x14ac:dyDescent="0.2">
      <c r="A12" s="122">
        <v>141372</v>
      </c>
      <c r="B12" s="123"/>
      <c r="C12" s="124"/>
      <c r="D12" s="124"/>
      <c r="E12" s="124">
        <v>1</v>
      </c>
      <c r="F12" s="124"/>
      <c r="G12" s="124"/>
      <c r="H12" s="124">
        <v>1</v>
      </c>
      <c r="I12" s="124"/>
      <c r="J12" s="124"/>
      <c r="K12" s="124"/>
      <c r="L12" s="124"/>
      <c r="M12" s="124">
        <v>1</v>
      </c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>
        <v>1</v>
      </c>
      <c r="AD12" s="124"/>
      <c r="AE12" s="124">
        <v>1</v>
      </c>
      <c r="AF12" s="124"/>
      <c r="AG12" s="124"/>
      <c r="AH12" s="124"/>
      <c r="AI12" s="124"/>
      <c r="AJ12" s="124"/>
      <c r="AK12" s="124"/>
      <c r="AL12" s="124">
        <v>1</v>
      </c>
      <c r="AM12" s="124"/>
      <c r="AN12" s="124">
        <v>1</v>
      </c>
      <c r="AO12" s="124">
        <v>1</v>
      </c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4"/>
      <c r="BA12" s="125">
        <v>1</v>
      </c>
      <c r="BB12" s="114">
        <f t="shared" si="0"/>
        <v>9</v>
      </c>
      <c r="BC12" s="120"/>
      <c r="BD12" s="120"/>
    </row>
    <row r="13" spans="1:56" s="121" customFormat="1" x14ac:dyDescent="0.2">
      <c r="A13" s="122">
        <v>272850</v>
      </c>
      <c r="B13" s="123"/>
      <c r="C13" s="124"/>
      <c r="D13" s="124"/>
      <c r="E13" s="124"/>
      <c r="F13" s="124">
        <v>1</v>
      </c>
      <c r="G13" s="124"/>
      <c r="H13" s="124"/>
      <c r="I13" s="124"/>
      <c r="J13" s="124"/>
      <c r="K13" s="124"/>
      <c r="L13" s="124"/>
      <c r="M13" s="124"/>
      <c r="N13" s="124"/>
      <c r="O13" s="124">
        <v>1</v>
      </c>
      <c r="P13" s="124">
        <v>1</v>
      </c>
      <c r="Q13" s="124"/>
      <c r="R13" s="124"/>
      <c r="S13" s="124">
        <v>1</v>
      </c>
      <c r="T13" s="124">
        <v>1</v>
      </c>
      <c r="U13" s="124"/>
      <c r="V13" s="124"/>
      <c r="W13" s="124"/>
      <c r="X13" s="124"/>
      <c r="Y13" s="124">
        <v>1</v>
      </c>
      <c r="Z13" s="124"/>
      <c r="AA13" s="124"/>
      <c r="AB13" s="124"/>
      <c r="AC13" s="124">
        <v>1</v>
      </c>
      <c r="AD13" s="124"/>
      <c r="AE13" s="124"/>
      <c r="AF13" s="124"/>
      <c r="AG13" s="124"/>
      <c r="AH13" s="124"/>
      <c r="AI13" s="124"/>
      <c r="AJ13" s="124"/>
      <c r="AK13" s="124"/>
      <c r="AL13" s="124"/>
      <c r="AM13" s="124"/>
      <c r="AN13" s="124"/>
      <c r="AO13" s="124"/>
      <c r="AP13" s="124"/>
      <c r="AQ13" s="124">
        <v>1</v>
      </c>
      <c r="AR13" s="124"/>
      <c r="AS13" s="124">
        <v>1</v>
      </c>
      <c r="AT13" s="124"/>
      <c r="AU13" s="124"/>
      <c r="AV13" s="124"/>
      <c r="AW13" s="124">
        <v>1</v>
      </c>
      <c r="AX13" s="124"/>
      <c r="AY13" s="124"/>
      <c r="AZ13" s="124"/>
      <c r="BA13" s="125">
        <v>1</v>
      </c>
      <c r="BB13" s="114">
        <f t="shared" si="0"/>
        <v>11</v>
      </c>
      <c r="BC13" s="120"/>
      <c r="BD13" s="120"/>
    </row>
    <row r="14" spans="1:56" s="121" customFormat="1" x14ac:dyDescent="0.2">
      <c r="A14" s="122">
        <v>272894</v>
      </c>
      <c r="B14" s="123"/>
      <c r="C14" s="124"/>
      <c r="D14" s="124">
        <v>1</v>
      </c>
      <c r="E14" s="124"/>
      <c r="F14" s="124"/>
      <c r="G14" s="124">
        <v>1</v>
      </c>
      <c r="H14" s="124"/>
      <c r="I14" s="124"/>
      <c r="J14" s="124"/>
      <c r="K14" s="124"/>
      <c r="L14" s="124"/>
      <c r="M14" s="124">
        <v>1</v>
      </c>
      <c r="N14" s="124"/>
      <c r="O14" s="124"/>
      <c r="P14" s="124"/>
      <c r="Q14" s="124"/>
      <c r="R14" s="124"/>
      <c r="S14" s="124"/>
      <c r="T14" s="124"/>
      <c r="U14" s="124"/>
      <c r="V14" s="124"/>
      <c r="W14" s="124">
        <v>1</v>
      </c>
      <c r="X14" s="124"/>
      <c r="Y14" s="124"/>
      <c r="Z14" s="124"/>
      <c r="AA14" s="124"/>
      <c r="AB14" s="124"/>
      <c r="AC14" s="124"/>
      <c r="AD14" s="124">
        <v>1</v>
      </c>
      <c r="AE14" s="124"/>
      <c r="AF14" s="124"/>
      <c r="AG14" s="124"/>
      <c r="AH14" s="124">
        <v>1</v>
      </c>
      <c r="AI14" s="124"/>
      <c r="AJ14" s="124">
        <v>1</v>
      </c>
      <c r="AK14" s="124"/>
      <c r="AL14" s="124"/>
      <c r="AM14" s="124"/>
      <c r="AN14" s="124"/>
      <c r="AO14" s="124">
        <v>1</v>
      </c>
      <c r="AP14" s="124"/>
      <c r="AQ14" s="124"/>
      <c r="AR14" s="124"/>
      <c r="AS14" s="124"/>
      <c r="AT14" s="124"/>
      <c r="AU14" s="124"/>
      <c r="AV14" s="124"/>
      <c r="AW14" s="124"/>
      <c r="AX14" s="124"/>
      <c r="AY14" s="124"/>
      <c r="AZ14" s="124"/>
      <c r="BA14" s="125">
        <v>1</v>
      </c>
      <c r="BB14" s="114">
        <f t="shared" si="0"/>
        <v>9</v>
      </c>
      <c r="BC14" s="120"/>
      <c r="BD14" s="120"/>
    </row>
    <row r="15" spans="1:56" s="121" customFormat="1" x14ac:dyDescent="0.2">
      <c r="A15" s="122">
        <v>320575</v>
      </c>
      <c r="B15" s="123"/>
      <c r="C15" s="124"/>
      <c r="D15" s="124">
        <v>1</v>
      </c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>
        <v>1</v>
      </c>
      <c r="Z15" s="124"/>
      <c r="AA15" s="124"/>
      <c r="AB15" s="124"/>
      <c r="AC15" s="124"/>
      <c r="AD15" s="124">
        <v>1</v>
      </c>
      <c r="AE15" s="124"/>
      <c r="AF15" s="124"/>
      <c r="AG15" s="124"/>
      <c r="AH15" s="124"/>
      <c r="AI15" s="124"/>
      <c r="AJ15" s="124"/>
      <c r="AK15" s="124"/>
      <c r="AL15" s="124"/>
      <c r="AM15" s="124"/>
      <c r="AN15" s="124"/>
      <c r="AO15" s="124"/>
      <c r="AP15" s="124"/>
      <c r="AQ15" s="124">
        <v>1</v>
      </c>
      <c r="AR15" s="124"/>
      <c r="AS15" s="124"/>
      <c r="AT15" s="124"/>
      <c r="AU15" s="124"/>
      <c r="AV15" s="124"/>
      <c r="AW15" s="124"/>
      <c r="AX15" s="124">
        <v>1</v>
      </c>
      <c r="AY15" s="124"/>
      <c r="AZ15" s="124"/>
      <c r="BA15" s="125"/>
      <c r="BB15" s="114">
        <f t="shared" si="0"/>
        <v>5</v>
      </c>
      <c r="BC15" s="120"/>
      <c r="BD15" s="120"/>
    </row>
    <row r="16" spans="1:56" s="121" customFormat="1" x14ac:dyDescent="0.2">
      <c r="A16" s="122">
        <v>320580</v>
      </c>
      <c r="B16" s="123"/>
      <c r="C16" s="124">
        <v>1</v>
      </c>
      <c r="D16" s="124"/>
      <c r="E16" s="124"/>
      <c r="F16" s="124"/>
      <c r="G16" s="124"/>
      <c r="H16" s="124"/>
      <c r="I16" s="124"/>
      <c r="J16" s="124"/>
      <c r="K16" s="124"/>
      <c r="L16" s="124"/>
      <c r="M16" s="124">
        <v>1</v>
      </c>
      <c r="N16" s="124">
        <v>1</v>
      </c>
      <c r="O16" s="124">
        <v>1</v>
      </c>
      <c r="P16" s="124"/>
      <c r="Q16" s="124">
        <v>1</v>
      </c>
      <c r="R16" s="124">
        <v>1</v>
      </c>
      <c r="S16" s="124">
        <v>1</v>
      </c>
      <c r="T16" s="124">
        <v>1</v>
      </c>
      <c r="U16" s="124">
        <v>1</v>
      </c>
      <c r="V16" s="124">
        <v>1</v>
      </c>
      <c r="W16" s="124"/>
      <c r="X16" s="124"/>
      <c r="Y16" s="124"/>
      <c r="Z16" s="124"/>
      <c r="AA16" s="124"/>
      <c r="AB16" s="124"/>
      <c r="AC16" s="124">
        <v>1</v>
      </c>
      <c r="AD16" s="124"/>
      <c r="AE16" s="124"/>
      <c r="AF16" s="124">
        <v>1</v>
      </c>
      <c r="AG16" s="124"/>
      <c r="AH16" s="124"/>
      <c r="AI16" s="124"/>
      <c r="AJ16" s="124"/>
      <c r="AK16" s="124"/>
      <c r="AL16" s="124"/>
      <c r="AM16" s="124"/>
      <c r="AN16" s="124"/>
      <c r="AO16" s="124"/>
      <c r="AP16" s="124"/>
      <c r="AQ16" s="124">
        <v>1</v>
      </c>
      <c r="AR16" s="124"/>
      <c r="AS16" s="124"/>
      <c r="AT16" s="124"/>
      <c r="AU16" s="124"/>
      <c r="AV16" s="124"/>
      <c r="AW16" s="124">
        <v>1</v>
      </c>
      <c r="AX16" s="124">
        <v>1</v>
      </c>
      <c r="AY16" s="124"/>
      <c r="AZ16" s="124"/>
      <c r="BA16" s="125"/>
      <c r="BB16" s="114">
        <f t="shared" si="0"/>
        <v>15</v>
      </c>
      <c r="BC16" s="120"/>
      <c r="BD16" s="120"/>
    </row>
    <row r="17" spans="1:56" s="121" customFormat="1" x14ac:dyDescent="0.2">
      <c r="A17" s="122">
        <v>320602</v>
      </c>
      <c r="B17" s="123"/>
      <c r="C17" s="124"/>
      <c r="D17" s="124">
        <v>1</v>
      </c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>
        <v>1</v>
      </c>
      <c r="T17" s="124"/>
      <c r="U17" s="124"/>
      <c r="V17" s="124"/>
      <c r="W17" s="124"/>
      <c r="X17" s="124"/>
      <c r="Y17" s="124"/>
      <c r="Z17" s="124"/>
      <c r="AA17" s="124"/>
      <c r="AB17" s="124"/>
      <c r="AC17" s="124">
        <v>1</v>
      </c>
      <c r="AD17" s="124"/>
      <c r="AE17" s="124"/>
      <c r="AF17" s="124"/>
      <c r="AG17" s="124"/>
      <c r="AH17" s="124"/>
      <c r="AI17" s="124"/>
      <c r="AJ17" s="124">
        <v>1</v>
      </c>
      <c r="AK17" s="124"/>
      <c r="AL17" s="124"/>
      <c r="AM17" s="124">
        <v>1</v>
      </c>
      <c r="AN17" s="124"/>
      <c r="AO17" s="124"/>
      <c r="AP17" s="124"/>
      <c r="AQ17" s="124">
        <v>1</v>
      </c>
      <c r="AR17" s="124"/>
      <c r="AS17" s="124"/>
      <c r="AT17" s="124"/>
      <c r="AU17" s="124"/>
      <c r="AV17" s="124"/>
      <c r="AW17" s="124"/>
      <c r="AX17" s="124">
        <v>1</v>
      </c>
      <c r="AY17" s="124"/>
      <c r="AZ17" s="124"/>
      <c r="BA17" s="125"/>
      <c r="BB17" s="114">
        <f t="shared" si="0"/>
        <v>7</v>
      </c>
      <c r="BC17" s="120"/>
      <c r="BD17" s="120"/>
    </row>
    <row r="18" spans="1:56" s="121" customFormat="1" x14ac:dyDescent="0.2">
      <c r="A18" s="122">
        <v>410143</v>
      </c>
      <c r="B18" s="123">
        <v>1</v>
      </c>
      <c r="C18" s="124"/>
      <c r="D18" s="124"/>
      <c r="E18" s="124"/>
      <c r="F18" s="124"/>
      <c r="G18" s="124"/>
      <c r="H18" s="124">
        <v>1</v>
      </c>
      <c r="I18" s="124"/>
      <c r="J18" s="124">
        <v>1</v>
      </c>
      <c r="K18" s="124"/>
      <c r="L18" s="124"/>
      <c r="M18" s="124">
        <v>1</v>
      </c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>
        <v>1</v>
      </c>
      <c r="AD18" s="124"/>
      <c r="AE18" s="124"/>
      <c r="AF18" s="124"/>
      <c r="AG18" s="124"/>
      <c r="AH18" s="124"/>
      <c r="AI18" s="124"/>
      <c r="AJ18" s="124"/>
      <c r="AK18" s="124"/>
      <c r="AL18" s="124"/>
      <c r="AM18" s="124"/>
      <c r="AN18" s="124"/>
      <c r="AO18" s="124"/>
      <c r="AP18" s="124"/>
      <c r="AQ18" s="124">
        <v>1</v>
      </c>
      <c r="AR18" s="124"/>
      <c r="AS18" s="124"/>
      <c r="AT18" s="124"/>
      <c r="AU18" s="124"/>
      <c r="AV18" s="124"/>
      <c r="AW18" s="124"/>
      <c r="AX18" s="124"/>
      <c r="AY18" s="124"/>
      <c r="AZ18" s="124"/>
      <c r="BA18" s="125"/>
      <c r="BB18" s="114">
        <f t="shared" si="0"/>
        <v>6</v>
      </c>
      <c r="BC18" s="120"/>
      <c r="BD18" s="120"/>
    </row>
    <row r="19" spans="1:56" s="121" customFormat="1" x14ac:dyDescent="0.2">
      <c r="A19" s="122">
        <v>410162</v>
      </c>
      <c r="B19" s="123"/>
      <c r="C19" s="124"/>
      <c r="D19" s="124"/>
      <c r="E19" s="124"/>
      <c r="F19" s="124"/>
      <c r="G19" s="124"/>
      <c r="H19" s="124">
        <v>1</v>
      </c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>
        <v>1</v>
      </c>
      <c r="AA19" s="124"/>
      <c r="AB19" s="124"/>
      <c r="AC19" s="124"/>
      <c r="AD19" s="124"/>
      <c r="AE19" s="124"/>
      <c r="AF19" s="124"/>
      <c r="AG19" s="124"/>
      <c r="AH19" s="124"/>
      <c r="AI19" s="124">
        <v>1</v>
      </c>
      <c r="AJ19" s="124"/>
      <c r="AK19" s="124"/>
      <c r="AL19" s="124"/>
      <c r="AM19" s="124"/>
      <c r="AN19" s="124"/>
      <c r="AO19" s="124"/>
      <c r="AP19" s="124"/>
      <c r="AQ19" s="124">
        <v>1</v>
      </c>
      <c r="AR19" s="124"/>
      <c r="AS19" s="124"/>
      <c r="AT19" s="124"/>
      <c r="AU19" s="124"/>
      <c r="AV19" s="124"/>
      <c r="AW19" s="124"/>
      <c r="AX19" s="124"/>
      <c r="AY19" s="124"/>
      <c r="AZ19" s="124">
        <v>1</v>
      </c>
      <c r="BA19" s="125"/>
      <c r="BB19" s="114">
        <f t="shared" si="0"/>
        <v>5</v>
      </c>
      <c r="BC19" s="120"/>
      <c r="BD19" s="120"/>
    </row>
    <row r="20" spans="1:56" s="121" customFormat="1" x14ac:dyDescent="0.2">
      <c r="A20" s="122">
        <v>410273</v>
      </c>
      <c r="B20" s="123"/>
      <c r="C20" s="124"/>
      <c r="D20" s="124"/>
      <c r="E20" s="124"/>
      <c r="F20" s="124"/>
      <c r="G20" s="124"/>
      <c r="H20" s="124">
        <v>1</v>
      </c>
      <c r="I20" s="124">
        <v>1</v>
      </c>
      <c r="J20" s="124"/>
      <c r="K20" s="124"/>
      <c r="L20" s="124"/>
      <c r="M20" s="124">
        <v>1</v>
      </c>
      <c r="N20" s="124"/>
      <c r="O20" s="124"/>
      <c r="P20" s="124"/>
      <c r="Q20" s="124">
        <v>1</v>
      </c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>
        <v>1</v>
      </c>
      <c r="AD20" s="124"/>
      <c r="AE20" s="124"/>
      <c r="AF20" s="124"/>
      <c r="AG20" s="124"/>
      <c r="AH20" s="124"/>
      <c r="AI20" s="124"/>
      <c r="AJ20" s="124"/>
      <c r="AK20" s="124"/>
      <c r="AL20" s="124"/>
      <c r="AM20" s="124"/>
      <c r="AN20" s="124"/>
      <c r="AO20" s="124"/>
      <c r="AP20" s="124"/>
      <c r="AQ20" s="124">
        <v>1</v>
      </c>
      <c r="AR20" s="124"/>
      <c r="AS20" s="124"/>
      <c r="AT20" s="124"/>
      <c r="AU20" s="124"/>
      <c r="AV20" s="124"/>
      <c r="AW20" s="124"/>
      <c r="AX20" s="124"/>
      <c r="AY20" s="124"/>
      <c r="AZ20" s="124">
        <v>1</v>
      </c>
      <c r="BA20" s="125"/>
      <c r="BB20" s="114">
        <f t="shared" si="0"/>
        <v>7</v>
      </c>
      <c r="BC20" s="120"/>
      <c r="BD20" s="120"/>
    </row>
    <row r="21" spans="1:56" s="121" customFormat="1" x14ac:dyDescent="0.2">
      <c r="A21" s="122">
        <v>410283</v>
      </c>
      <c r="B21" s="123"/>
      <c r="C21" s="124"/>
      <c r="D21" s="124"/>
      <c r="E21" s="124">
        <v>1</v>
      </c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>
        <v>1</v>
      </c>
      <c r="AM21" s="124"/>
      <c r="AN21" s="124"/>
      <c r="AO21" s="124"/>
      <c r="AP21" s="124"/>
      <c r="AQ21" s="124">
        <v>1</v>
      </c>
      <c r="AR21" s="124"/>
      <c r="AS21" s="124"/>
      <c r="AT21" s="124"/>
      <c r="AU21" s="124"/>
      <c r="AV21" s="124"/>
      <c r="AW21" s="124"/>
      <c r="AX21" s="124"/>
      <c r="AY21" s="124"/>
      <c r="AZ21" s="124"/>
      <c r="BA21" s="125">
        <v>1</v>
      </c>
      <c r="BB21" s="114">
        <f t="shared" si="0"/>
        <v>4</v>
      </c>
      <c r="BC21" s="120"/>
      <c r="BD21" s="120"/>
    </row>
    <row r="22" spans="1:56" s="121" customFormat="1" x14ac:dyDescent="0.2">
      <c r="A22" s="122">
        <v>410296</v>
      </c>
      <c r="B22" s="123"/>
      <c r="C22" s="124"/>
      <c r="D22" s="124"/>
      <c r="E22" s="124"/>
      <c r="F22" s="124"/>
      <c r="G22" s="124"/>
      <c r="H22" s="124"/>
      <c r="I22" s="124">
        <v>1</v>
      </c>
      <c r="J22" s="124"/>
      <c r="K22" s="124"/>
      <c r="L22" s="124"/>
      <c r="M22" s="124">
        <v>1</v>
      </c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  <c r="AL22" s="124"/>
      <c r="AM22" s="124"/>
      <c r="AN22" s="124"/>
      <c r="AO22" s="124"/>
      <c r="AP22" s="124"/>
      <c r="AQ22" s="124">
        <v>1</v>
      </c>
      <c r="AR22" s="124"/>
      <c r="AS22" s="124"/>
      <c r="AT22" s="124"/>
      <c r="AU22" s="124"/>
      <c r="AV22" s="124"/>
      <c r="AW22" s="124"/>
      <c r="AX22" s="124"/>
      <c r="AY22" s="124"/>
      <c r="AZ22" s="124"/>
      <c r="BA22" s="125"/>
      <c r="BB22" s="114">
        <f t="shared" si="0"/>
        <v>3</v>
      </c>
      <c r="BC22" s="120"/>
      <c r="BD22" s="120"/>
    </row>
    <row r="23" spans="1:56" s="121" customFormat="1" x14ac:dyDescent="0.2">
      <c r="A23" s="122">
        <v>450101</v>
      </c>
      <c r="B23" s="123"/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>
        <v>1</v>
      </c>
      <c r="P23" s="124"/>
      <c r="Q23" s="124"/>
      <c r="R23" s="124"/>
      <c r="S23" s="124"/>
      <c r="T23" s="124"/>
      <c r="U23" s="124"/>
      <c r="V23" s="124"/>
      <c r="W23" s="124"/>
      <c r="X23" s="124">
        <v>1</v>
      </c>
      <c r="Y23" s="124"/>
      <c r="Z23" s="124"/>
      <c r="AA23" s="124"/>
      <c r="AB23" s="124">
        <v>1</v>
      </c>
      <c r="AC23" s="124">
        <v>1</v>
      </c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4">
        <v>1</v>
      </c>
      <c r="BA23" s="125"/>
      <c r="BB23" s="114">
        <f t="shared" si="0"/>
        <v>5</v>
      </c>
      <c r="BC23" s="120"/>
      <c r="BD23" s="120"/>
    </row>
    <row r="24" spans="1:56" s="121" customFormat="1" x14ac:dyDescent="0.2">
      <c r="A24" s="122">
        <v>450176</v>
      </c>
      <c r="B24" s="123"/>
      <c r="C24" s="124"/>
      <c r="D24" s="124"/>
      <c r="E24" s="124">
        <v>1</v>
      </c>
      <c r="F24" s="124"/>
      <c r="G24" s="124"/>
      <c r="H24" s="124"/>
      <c r="I24" s="124"/>
      <c r="J24" s="124"/>
      <c r="K24" s="124"/>
      <c r="L24" s="124"/>
      <c r="M24" s="124"/>
      <c r="N24" s="124"/>
      <c r="O24" s="124">
        <v>1</v>
      </c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>
        <v>1</v>
      </c>
      <c r="AC24" s="124">
        <v>1</v>
      </c>
      <c r="AD24" s="124"/>
      <c r="AE24" s="124"/>
      <c r="AF24" s="124"/>
      <c r="AG24" s="124"/>
      <c r="AH24" s="124"/>
      <c r="AI24" s="124"/>
      <c r="AJ24" s="124"/>
      <c r="AK24" s="124"/>
      <c r="AL24" s="124"/>
      <c r="AM24" s="124"/>
      <c r="AN24" s="124"/>
      <c r="AO24" s="124"/>
      <c r="AP24" s="124"/>
      <c r="AQ24" s="124">
        <v>1</v>
      </c>
      <c r="AR24" s="124"/>
      <c r="AS24" s="124"/>
      <c r="AT24" s="124"/>
      <c r="AU24" s="124"/>
      <c r="AV24" s="124"/>
      <c r="AW24" s="124"/>
      <c r="AX24" s="124"/>
      <c r="AY24" s="124"/>
      <c r="AZ24" s="124"/>
      <c r="BA24" s="125">
        <v>1</v>
      </c>
      <c r="BB24" s="114">
        <f t="shared" si="0"/>
        <v>6</v>
      </c>
      <c r="BC24" s="120"/>
      <c r="BD24" s="120"/>
    </row>
    <row r="25" spans="1:56" s="121" customFormat="1" x14ac:dyDescent="0.2">
      <c r="A25" s="122">
        <v>450203</v>
      </c>
      <c r="B25" s="123"/>
      <c r="C25" s="124"/>
      <c r="D25" s="124"/>
      <c r="E25" s="124"/>
      <c r="F25" s="124"/>
      <c r="G25" s="124"/>
      <c r="H25" s="124"/>
      <c r="I25" s="124"/>
      <c r="J25" s="124">
        <v>1</v>
      </c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>
        <v>1</v>
      </c>
      <c r="AR25" s="124"/>
      <c r="AS25" s="124"/>
      <c r="AT25" s="124"/>
      <c r="AU25" s="124"/>
      <c r="AV25" s="124">
        <v>1</v>
      </c>
      <c r="AW25" s="124"/>
      <c r="AX25" s="124"/>
      <c r="AY25" s="124"/>
      <c r="AZ25" s="124"/>
      <c r="BA25" s="125"/>
      <c r="BB25" s="114">
        <f t="shared" si="0"/>
        <v>3</v>
      </c>
      <c r="BC25" s="120"/>
      <c r="BD25" s="120"/>
    </row>
    <row r="26" spans="1:56" s="121" customFormat="1" x14ac:dyDescent="0.2">
      <c r="A26" s="122">
        <v>450265</v>
      </c>
      <c r="B26" s="123"/>
      <c r="C26" s="124"/>
      <c r="D26" s="124"/>
      <c r="E26" s="124"/>
      <c r="F26" s="124"/>
      <c r="G26" s="124"/>
      <c r="H26" s="124"/>
      <c r="I26" s="124"/>
      <c r="J26" s="124">
        <v>1</v>
      </c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>
        <v>1</v>
      </c>
      <c r="AD26" s="124"/>
      <c r="AE26" s="124"/>
      <c r="AF26" s="124"/>
      <c r="AG26" s="124"/>
      <c r="AH26" s="124"/>
      <c r="AI26" s="124"/>
      <c r="AJ26" s="124"/>
      <c r="AK26" s="124"/>
      <c r="AL26" s="124"/>
      <c r="AM26" s="124"/>
      <c r="AN26" s="124"/>
      <c r="AO26" s="124"/>
      <c r="AP26" s="124"/>
      <c r="AQ26" s="124">
        <v>1</v>
      </c>
      <c r="AR26" s="124"/>
      <c r="AS26" s="124"/>
      <c r="AT26" s="124">
        <v>1</v>
      </c>
      <c r="AU26" s="124"/>
      <c r="AV26" s="124">
        <v>1</v>
      </c>
      <c r="AW26" s="124"/>
      <c r="AX26" s="124"/>
      <c r="AY26" s="124"/>
      <c r="AZ26" s="124"/>
      <c r="BA26" s="125"/>
      <c r="BB26" s="114">
        <f t="shared" si="0"/>
        <v>5</v>
      </c>
      <c r="BC26" s="120"/>
      <c r="BD26" s="120"/>
    </row>
    <row r="27" spans="1:56" s="121" customFormat="1" x14ac:dyDescent="0.2">
      <c r="A27" s="122">
        <v>451383</v>
      </c>
      <c r="B27" s="123"/>
      <c r="C27" s="124"/>
      <c r="D27" s="124"/>
      <c r="E27" s="124">
        <v>1</v>
      </c>
      <c r="F27" s="124"/>
      <c r="G27" s="124"/>
      <c r="H27" s="124">
        <v>1</v>
      </c>
      <c r="I27" s="124"/>
      <c r="J27" s="124">
        <v>1</v>
      </c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>
        <v>1</v>
      </c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  <c r="AN27" s="124"/>
      <c r="AO27" s="124"/>
      <c r="AP27" s="124">
        <v>1</v>
      </c>
      <c r="AQ27" s="124">
        <v>1</v>
      </c>
      <c r="AR27" s="124"/>
      <c r="AS27" s="124"/>
      <c r="AT27" s="124"/>
      <c r="AU27" s="124"/>
      <c r="AV27" s="124">
        <v>1</v>
      </c>
      <c r="AW27" s="124"/>
      <c r="AX27" s="124"/>
      <c r="AY27" s="124"/>
      <c r="AZ27" s="124"/>
      <c r="BA27" s="125"/>
      <c r="BB27" s="114">
        <f t="shared" si="0"/>
        <v>7</v>
      </c>
      <c r="BC27" s="120"/>
      <c r="BD27" s="120"/>
    </row>
    <row r="28" spans="1:56" s="121" customFormat="1" x14ac:dyDescent="0.2">
      <c r="A28" s="122">
        <v>490125</v>
      </c>
      <c r="B28" s="123"/>
      <c r="C28" s="124"/>
      <c r="D28" s="124"/>
      <c r="E28" s="124"/>
      <c r="F28" s="124"/>
      <c r="G28" s="124"/>
      <c r="H28" s="124"/>
      <c r="I28" s="124"/>
      <c r="J28" s="124"/>
      <c r="K28" s="124">
        <v>1</v>
      </c>
      <c r="L28" s="124"/>
      <c r="M28" s="124"/>
      <c r="N28" s="124"/>
      <c r="O28" s="124"/>
      <c r="P28" s="124"/>
      <c r="Q28" s="124"/>
      <c r="R28" s="124"/>
      <c r="S28" s="124">
        <v>1</v>
      </c>
      <c r="T28" s="124"/>
      <c r="U28" s="124"/>
      <c r="V28" s="124"/>
      <c r="W28" s="124"/>
      <c r="X28" s="124"/>
      <c r="Y28" s="124"/>
      <c r="Z28" s="124"/>
      <c r="AA28" s="124"/>
      <c r="AB28" s="124"/>
      <c r="AC28" s="124">
        <v>1</v>
      </c>
      <c r="AD28" s="124"/>
      <c r="AE28" s="124"/>
      <c r="AF28" s="124"/>
      <c r="AG28" s="124"/>
      <c r="AH28" s="124"/>
      <c r="AI28" s="124"/>
      <c r="AJ28" s="124"/>
      <c r="AK28" s="124"/>
      <c r="AL28" s="124"/>
      <c r="AM28" s="124"/>
      <c r="AN28" s="124"/>
      <c r="AO28" s="124"/>
      <c r="AP28" s="124"/>
      <c r="AQ28" s="124">
        <v>1</v>
      </c>
      <c r="AR28" s="124">
        <v>1</v>
      </c>
      <c r="AS28" s="124"/>
      <c r="AT28" s="124"/>
      <c r="AU28" s="124"/>
      <c r="AV28" s="124"/>
      <c r="AW28" s="124"/>
      <c r="AX28" s="124"/>
      <c r="AY28" s="124"/>
      <c r="AZ28" s="124"/>
      <c r="BA28" s="125"/>
      <c r="BB28" s="114">
        <f t="shared" si="0"/>
        <v>5</v>
      </c>
      <c r="BC28" s="120"/>
      <c r="BD28" s="120"/>
    </row>
    <row r="29" spans="1:56" s="121" customFormat="1" x14ac:dyDescent="0.2">
      <c r="A29" s="122">
        <v>490299</v>
      </c>
      <c r="B29" s="123"/>
      <c r="C29" s="124"/>
      <c r="D29" s="124"/>
      <c r="E29" s="124"/>
      <c r="F29" s="124"/>
      <c r="G29" s="124">
        <v>1</v>
      </c>
      <c r="H29" s="124"/>
      <c r="I29" s="124"/>
      <c r="J29" s="124">
        <v>1</v>
      </c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>
        <v>1</v>
      </c>
      <c r="X29" s="124">
        <v>1</v>
      </c>
      <c r="Y29" s="124"/>
      <c r="Z29" s="124"/>
      <c r="AA29" s="124"/>
      <c r="AB29" s="124"/>
      <c r="AC29" s="124">
        <v>1</v>
      </c>
      <c r="AD29" s="124"/>
      <c r="AE29" s="124"/>
      <c r="AF29" s="124"/>
      <c r="AG29" s="124"/>
      <c r="AH29" s="124"/>
      <c r="AI29" s="124"/>
      <c r="AJ29" s="124"/>
      <c r="AK29" s="124"/>
      <c r="AL29" s="124"/>
      <c r="AM29" s="124"/>
      <c r="AN29" s="124"/>
      <c r="AO29" s="124"/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4"/>
      <c r="BA29" s="125"/>
      <c r="BB29" s="114">
        <f t="shared" si="0"/>
        <v>5</v>
      </c>
      <c r="BC29" s="120"/>
      <c r="BD29" s="120"/>
    </row>
    <row r="30" spans="1:56" s="121" customFormat="1" x14ac:dyDescent="0.2">
      <c r="A30" s="122">
        <v>490300</v>
      </c>
      <c r="B30" s="123"/>
      <c r="C30" s="124"/>
      <c r="D30" s="124"/>
      <c r="E30" s="124"/>
      <c r="F30" s="124"/>
      <c r="G30" s="124"/>
      <c r="H30" s="124"/>
      <c r="I30" s="124"/>
      <c r="J30" s="124">
        <v>1</v>
      </c>
      <c r="K30" s="124"/>
      <c r="L30" s="124"/>
      <c r="M30" s="124"/>
      <c r="N30" s="124"/>
      <c r="O30" s="124"/>
      <c r="P30" s="124"/>
      <c r="Q30" s="124">
        <v>1</v>
      </c>
      <c r="R30" s="124"/>
      <c r="S30" s="124"/>
      <c r="T30" s="124"/>
      <c r="U30" s="124"/>
      <c r="V30" s="124"/>
      <c r="W30" s="124"/>
      <c r="X30" s="124">
        <v>1</v>
      </c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24"/>
      <c r="AM30" s="124"/>
      <c r="AN30" s="124"/>
      <c r="AO30" s="124"/>
      <c r="AP30" s="124"/>
      <c r="AQ30" s="124">
        <v>1</v>
      </c>
      <c r="AR30" s="124"/>
      <c r="AS30" s="124"/>
      <c r="AT30" s="124"/>
      <c r="AU30" s="124"/>
      <c r="AV30" s="124"/>
      <c r="AW30" s="124"/>
      <c r="AX30" s="124"/>
      <c r="AY30" s="124"/>
      <c r="AZ30" s="124"/>
      <c r="BA30" s="125"/>
      <c r="BB30" s="114">
        <f t="shared" si="0"/>
        <v>4</v>
      </c>
      <c r="BC30" s="120"/>
      <c r="BD30" s="120"/>
    </row>
    <row r="31" spans="1:56" s="121" customFormat="1" x14ac:dyDescent="0.2">
      <c r="A31" s="122">
        <v>490525</v>
      </c>
      <c r="B31" s="123"/>
      <c r="C31" s="124"/>
      <c r="D31" s="124"/>
      <c r="E31" s="124"/>
      <c r="F31" s="124"/>
      <c r="G31" s="124">
        <v>1</v>
      </c>
      <c r="H31" s="124"/>
      <c r="I31" s="124"/>
      <c r="J31" s="124">
        <v>1</v>
      </c>
      <c r="K31" s="124"/>
      <c r="L31" s="124"/>
      <c r="M31" s="124"/>
      <c r="N31" s="124"/>
      <c r="O31" s="124"/>
      <c r="P31" s="124"/>
      <c r="Q31" s="124"/>
      <c r="R31" s="124"/>
      <c r="S31" s="124">
        <v>1</v>
      </c>
      <c r="T31" s="124"/>
      <c r="U31" s="124"/>
      <c r="V31" s="124"/>
      <c r="W31" s="124"/>
      <c r="X31" s="124">
        <v>1</v>
      </c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  <c r="AK31" s="124"/>
      <c r="AL31" s="124"/>
      <c r="AM31" s="124"/>
      <c r="AN31" s="124"/>
      <c r="AO31" s="124"/>
      <c r="AP31" s="124"/>
      <c r="AQ31" s="124">
        <v>1</v>
      </c>
      <c r="AR31" s="124"/>
      <c r="AS31" s="124"/>
      <c r="AT31" s="124"/>
      <c r="AU31" s="124"/>
      <c r="AV31" s="124"/>
      <c r="AW31" s="124"/>
      <c r="AX31" s="124"/>
      <c r="AY31" s="124"/>
      <c r="AZ31" s="124"/>
      <c r="BA31" s="125"/>
      <c r="BB31" s="114">
        <f t="shared" si="0"/>
        <v>5</v>
      </c>
      <c r="BC31" s="120"/>
      <c r="BD31" s="120"/>
    </row>
    <row r="32" spans="1:56" s="121" customFormat="1" ht="12.75" thickBot="1" x14ac:dyDescent="0.25">
      <c r="A32" s="126">
        <v>490813</v>
      </c>
      <c r="B32" s="127"/>
      <c r="C32" s="128"/>
      <c r="D32" s="128"/>
      <c r="E32" s="128"/>
      <c r="F32" s="128"/>
      <c r="G32" s="128"/>
      <c r="H32" s="128"/>
      <c r="I32" s="128"/>
      <c r="J32" s="128">
        <v>1</v>
      </c>
      <c r="K32" s="128"/>
      <c r="L32" s="128"/>
      <c r="M32" s="128"/>
      <c r="N32" s="128"/>
      <c r="O32" s="128"/>
      <c r="P32" s="128"/>
      <c r="Q32" s="128">
        <v>1</v>
      </c>
      <c r="R32" s="128"/>
      <c r="S32" s="128"/>
      <c r="T32" s="128"/>
      <c r="U32" s="128"/>
      <c r="V32" s="128"/>
      <c r="W32" s="128"/>
      <c r="X32" s="128">
        <v>1</v>
      </c>
      <c r="Y32" s="128"/>
      <c r="Z32" s="128"/>
      <c r="AA32" s="128"/>
      <c r="AB32" s="128">
        <v>1</v>
      </c>
      <c r="AC32" s="128">
        <v>1</v>
      </c>
      <c r="AD32" s="128"/>
      <c r="AE32" s="128"/>
      <c r="AF32" s="128"/>
      <c r="AG32" s="128"/>
      <c r="AH32" s="128"/>
      <c r="AI32" s="128"/>
      <c r="AJ32" s="128"/>
      <c r="AK32" s="128"/>
      <c r="AL32" s="128"/>
      <c r="AM32" s="128"/>
      <c r="AN32" s="128"/>
      <c r="AO32" s="128"/>
      <c r="AP32" s="128"/>
      <c r="AQ32" s="128">
        <v>1</v>
      </c>
      <c r="AR32" s="128"/>
      <c r="AS32" s="128"/>
      <c r="AT32" s="128"/>
      <c r="AU32" s="128"/>
      <c r="AV32" s="128"/>
      <c r="AW32" s="128"/>
      <c r="AX32" s="128"/>
      <c r="AY32" s="128"/>
      <c r="AZ32" s="128"/>
      <c r="BA32" s="129"/>
      <c r="BB32" s="130">
        <f t="shared" si="0"/>
        <v>6</v>
      </c>
      <c r="BC32" s="120"/>
      <c r="BD32" s="120"/>
    </row>
    <row r="35" spans="1:14" x14ac:dyDescent="0.2">
      <c r="A35" s="115"/>
      <c r="B35" s="121" t="s">
        <v>152</v>
      </c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46"/>
  <sheetViews>
    <sheetView zoomScale="90" zoomScaleNormal="90" workbookViewId="0">
      <selection activeCell="M1" sqref="M1:M1048576"/>
    </sheetView>
  </sheetViews>
  <sheetFormatPr defaultColWidth="9.140625" defaultRowHeight="15" x14ac:dyDescent="0.25"/>
  <cols>
    <col min="3" max="3" width="9.140625" style="152"/>
    <col min="8" max="8" width="14.5703125" bestFit="1" customWidth="1"/>
    <col min="16" max="16" width="17.7109375" customWidth="1"/>
    <col min="17" max="17" width="19" customWidth="1"/>
  </cols>
  <sheetData>
    <row r="1" spans="1:26" s="8" customFormat="1" ht="90" x14ac:dyDescent="0.25">
      <c r="A1" s="8" t="s">
        <v>0</v>
      </c>
      <c r="B1" s="8" t="s">
        <v>1</v>
      </c>
      <c r="C1" s="151" t="s">
        <v>413</v>
      </c>
      <c r="D1" s="8" t="s">
        <v>153</v>
      </c>
      <c r="E1" s="8" t="s">
        <v>154</v>
      </c>
      <c r="F1" s="8" t="s">
        <v>155</v>
      </c>
      <c r="G1" s="8" t="s">
        <v>156</v>
      </c>
      <c r="H1" s="8" t="s">
        <v>2</v>
      </c>
      <c r="I1" s="8" t="s">
        <v>157</v>
      </c>
      <c r="J1" s="8" t="s">
        <v>158</v>
      </c>
      <c r="K1" s="8" t="s">
        <v>159</v>
      </c>
      <c r="L1" s="8" t="s">
        <v>160</v>
      </c>
      <c r="M1" s="8" t="s">
        <v>161</v>
      </c>
      <c r="N1" s="131" t="s">
        <v>163</v>
      </c>
      <c r="O1" s="131" t="s">
        <v>164</v>
      </c>
      <c r="P1" s="131" t="s">
        <v>165</v>
      </c>
      <c r="Q1" s="131" t="s">
        <v>166</v>
      </c>
      <c r="R1" s="133" t="s">
        <v>167</v>
      </c>
      <c r="S1" s="133" t="s">
        <v>168</v>
      </c>
      <c r="T1" s="133" t="s">
        <v>169</v>
      </c>
      <c r="U1" s="133" t="s">
        <v>170</v>
      </c>
      <c r="V1" s="132" t="s">
        <v>171</v>
      </c>
      <c r="W1" s="8" t="s">
        <v>23</v>
      </c>
      <c r="X1" s="8" t="s">
        <v>24</v>
      </c>
      <c r="Y1" s="8" t="s">
        <v>25</v>
      </c>
      <c r="Z1" s="8" t="s">
        <v>162</v>
      </c>
    </row>
    <row r="2" spans="1:26" x14ac:dyDescent="0.25">
      <c r="A2" t="s">
        <v>26</v>
      </c>
      <c r="B2">
        <v>110085</v>
      </c>
      <c r="C2" s="152">
        <v>1</v>
      </c>
      <c r="D2">
        <v>1</v>
      </c>
      <c r="E2">
        <v>2007</v>
      </c>
      <c r="H2" t="s">
        <v>33</v>
      </c>
      <c r="I2">
        <v>135.0884841043611</v>
      </c>
      <c r="J2">
        <v>8.1000003814697266</v>
      </c>
      <c r="K2" s="54">
        <v>154</v>
      </c>
      <c r="L2" s="54">
        <v>9</v>
      </c>
      <c r="M2" s="54">
        <v>5</v>
      </c>
      <c r="N2">
        <v>411.6</v>
      </c>
      <c r="O2">
        <v>196.76556895989566</v>
      </c>
      <c r="P2">
        <v>0.47805045908623822</v>
      </c>
      <c r="Q2">
        <v>4.6469696969696965</v>
      </c>
      <c r="R2">
        <v>386.2</v>
      </c>
      <c r="S2">
        <v>214.69896193771626</v>
      </c>
      <c r="T2">
        <v>0.55592688228305609</v>
      </c>
      <c r="U2">
        <v>4.25</v>
      </c>
      <c r="V2">
        <v>66.185688169234794</v>
      </c>
      <c r="W2">
        <v>729</v>
      </c>
      <c r="X2">
        <v>1154</v>
      </c>
      <c r="Y2">
        <v>0.6317157712305026</v>
      </c>
    </row>
    <row r="3" spans="1:26" x14ac:dyDescent="0.25">
      <c r="A3" t="s">
        <v>26</v>
      </c>
      <c r="B3">
        <v>110085</v>
      </c>
      <c r="C3" s="152">
        <v>2</v>
      </c>
      <c r="D3">
        <v>2</v>
      </c>
      <c r="E3">
        <v>2007</v>
      </c>
      <c r="H3" t="s">
        <v>33</v>
      </c>
      <c r="I3">
        <v>43.825217517577613</v>
      </c>
      <c r="J3">
        <v>4.8000001907348633</v>
      </c>
      <c r="K3" s="54">
        <v>58</v>
      </c>
      <c r="L3" s="54">
        <v>5.8</v>
      </c>
      <c r="M3" s="54">
        <v>10</v>
      </c>
      <c r="N3">
        <v>368.2</v>
      </c>
      <c r="O3">
        <v>186.58053658053657</v>
      </c>
      <c r="P3">
        <v>0.50673692716060992</v>
      </c>
      <c r="Q3">
        <v>7.2150000000000007</v>
      </c>
      <c r="R3">
        <v>376.8</v>
      </c>
      <c r="S3">
        <v>215.00321957501609</v>
      </c>
      <c r="T3">
        <v>0.57060302434983035</v>
      </c>
      <c r="U3">
        <v>5.5106451612903227</v>
      </c>
      <c r="V3">
        <v>62.476696816957819</v>
      </c>
      <c r="W3">
        <v>729</v>
      </c>
      <c r="X3">
        <v>1154</v>
      </c>
      <c r="Y3">
        <v>0.6317157712305026</v>
      </c>
    </row>
    <row r="4" spans="1:26" x14ac:dyDescent="0.25">
      <c r="A4" t="s">
        <v>26</v>
      </c>
      <c r="B4">
        <v>110085</v>
      </c>
      <c r="C4" s="152">
        <v>3</v>
      </c>
      <c r="D4">
        <v>3</v>
      </c>
      <c r="E4">
        <v>2007</v>
      </c>
      <c r="H4" s="54" t="s">
        <v>33</v>
      </c>
      <c r="I4">
        <v>164.77653468078466</v>
      </c>
      <c r="J4">
        <v>7.1999998092651367</v>
      </c>
      <c r="K4" s="54">
        <v>198</v>
      </c>
      <c r="L4" s="54">
        <v>7.9</v>
      </c>
      <c r="M4" s="54">
        <v>40</v>
      </c>
      <c r="N4">
        <v>451</v>
      </c>
      <c r="O4">
        <v>220.42896077734329</v>
      </c>
      <c r="P4">
        <v>0.4887560105927789</v>
      </c>
      <c r="Q4">
        <v>6.027857142857143</v>
      </c>
      <c r="R4">
        <v>401.8</v>
      </c>
      <c r="S4">
        <v>242.6194988418614</v>
      </c>
      <c r="T4">
        <v>0.60383150533066554</v>
      </c>
      <c r="U4">
        <v>3.6530769230769233</v>
      </c>
      <c r="V4">
        <v>65.922304045794704</v>
      </c>
      <c r="W4">
        <v>729</v>
      </c>
      <c r="X4">
        <v>1154</v>
      </c>
      <c r="Y4">
        <v>0.6317157712305026</v>
      </c>
      <c r="Z4" t="s">
        <v>183</v>
      </c>
    </row>
    <row r="5" spans="1:26" x14ac:dyDescent="0.25">
      <c r="A5" t="s">
        <v>26</v>
      </c>
      <c r="B5">
        <v>110085</v>
      </c>
      <c r="C5" s="152">
        <v>4</v>
      </c>
      <c r="D5">
        <v>4</v>
      </c>
      <c r="E5">
        <v>2007</v>
      </c>
      <c r="H5" s="54" t="s">
        <v>33</v>
      </c>
      <c r="I5">
        <v>181.11281647945157</v>
      </c>
      <c r="J5">
        <v>9.6000003814697266</v>
      </c>
      <c r="K5" s="54">
        <v>199</v>
      </c>
      <c r="L5" s="54">
        <v>10</v>
      </c>
      <c r="M5" s="54">
        <v>5</v>
      </c>
      <c r="N5">
        <v>361.4</v>
      </c>
      <c r="O5">
        <v>183.00863004495892</v>
      </c>
      <c r="P5">
        <v>0.50638801894011898</v>
      </c>
      <c r="Q5">
        <v>8.4134782608695655</v>
      </c>
      <c r="R5">
        <v>375.2</v>
      </c>
      <c r="S5">
        <v>199.73640654692576</v>
      </c>
      <c r="T5">
        <v>0.53234649932549516</v>
      </c>
      <c r="U5">
        <v>5.2622580645161285</v>
      </c>
      <c r="V5">
        <v>62.628707684526177</v>
      </c>
      <c r="W5">
        <v>729</v>
      </c>
      <c r="X5">
        <v>1154</v>
      </c>
      <c r="Y5">
        <v>0.6317157712305026</v>
      </c>
    </row>
    <row r="6" spans="1:26" x14ac:dyDescent="0.25">
      <c r="A6" t="s">
        <v>26</v>
      </c>
      <c r="B6">
        <v>110085</v>
      </c>
      <c r="C6" s="152">
        <v>5</v>
      </c>
      <c r="D6">
        <v>0</v>
      </c>
      <c r="E6">
        <v>2007</v>
      </c>
      <c r="F6" t="s">
        <v>189</v>
      </c>
      <c r="H6" s="54" t="s">
        <v>33</v>
      </c>
      <c r="K6" s="54"/>
      <c r="L6" s="54"/>
      <c r="M6" s="54"/>
      <c r="W6">
        <v>729</v>
      </c>
      <c r="X6">
        <v>1154</v>
      </c>
      <c r="Y6">
        <v>0.6317157712305026</v>
      </c>
    </row>
    <row r="7" spans="1:26" x14ac:dyDescent="0.25">
      <c r="A7" t="s">
        <v>26</v>
      </c>
      <c r="B7">
        <v>110085</v>
      </c>
      <c r="C7" s="152">
        <v>6</v>
      </c>
      <c r="D7">
        <v>5</v>
      </c>
      <c r="E7">
        <v>2007</v>
      </c>
      <c r="H7" s="54" t="s">
        <v>33</v>
      </c>
      <c r="I7">
        <v>169.64600329384882</v>
      </c>
      <c r="J7">
        <v>7.8000001907348633</v>
      </c>
      <c r="K7" s="54">
        <v>189</v>
      </c>
      <c r="L7" s="54">
        <v>8.5</v>
      </c>
      <c r="M7" s="54">
        <v>20</v>
      </c>
      <c r="N7">
        <v>413.8</v>
      </c>
      <c r="O7">
        <v>202.13187902825982</v>
      </c>
      <c r="P7">
        <v>4.7882891146558658E-3</v>
      </c>
      <c r="Q7">
        <v>4.4822222222222221</v>
      </c>
      <c r="R7">
        <v>389.4</v>
      </c>
      <c r="S7">
        <v>227.51472320376911</v>
      </c>
      <c r="T7">
        <v>0.58426996200248871</v>
      </c>
      <c r="U7">
        <v>2.9275862068965521</v>
      </c>
      <c r="V7">
        <v>62.224263516747961</v>
      </c>
      <c r="W7">
        <v>729</v>
      </c>
      <c r="X7">
        <v>1154</v>
      </c>
      <c r="Y7">
        <v>0.6317157712305026</v>
      </c>
    </row>
    <row r="8" spans="1:26" x14ac:dyDescent="0.25">
      <c r="A8" t="s">
        <v>26</v>
      </c>
      <c r="B8">
        <v>110094</v>
      </c>
      <c r="C8" s="152">
        <v>1</v>
      </c>
      <c r="D8">
        <v>1</v>
      </c>
      <c r="E8">
        <v>2007</v>
      </c>
      <c r="H8" s="54" t="s">
        <v>33</v>
      </c>
      <c r="I8">
        <v>99.745566751475934</v>
      </c>
      <c r="J8">
        <v>6</v>
      </c>
      <c r="K8" s="54">
        <v>118</v>
      </c>
      <c r="L8" s="54">
        <v>8</v>
      </c>
      <c r="M8" s="54">
        <v>10</v>
      </c>
      <c r="N8">
        <v>354.2</v>
      </c>
      <c r="O8">
        <v>171.78130511463846</v>
      </c>
      <c r="P8">
        <v>0.48498392183692396</v>
      </c>
      <c r="Q8">
        <v>2.835</v>
      </c>
      <c r="R8">
        <v>354.2</v>
      </c>
      <c r="S8">
        <v>175.25865946918577</v>
      </c>
      <c r="T8">
        <v>0.49480141013321788</v>
      </c>
      <c r="U8">
        <v>3.0662068965517242</v>
      </c>
      <c r="V8">
        <v>64.343498725240238</v>
      </c>
      <c r="W8">
        <v>709</v>
      </c>
      <c r="X8">
        <v>1140</v>
      </c>
      <c r="Y8">
        <v>0.62192982456140355</v>
      </c>
    </row>
    <row r="9" spans="1:26" x14ac:dyDescent="0.25">
      <c r="A9" t="s">
        <v>26</v>
      </c>
      <c r="B9">
        <v>110094</v>
      </c>
      <c r="C9" s="152">
        <v>2</v>
      </c>
      <c r="D9" t="s">
        <v>173</v>
      </c>
      <c r="E9">
        <v>2007</v>
      </c>
      <c r="H9" t="s">
        <v>33</v>
      </c>
      <c r="I9">
        <v>196.03538158400309</v>
      </c>
      <c r="L9" s="54"/>
      <c r="W9">
        <v>709</v>
      </c>
      <c r="X9">
        <v>1140</v>
      </c>
      <c r="Y9">
        <v>0.62192982456140355</v>
      </c>
    </row>
    <row r="10" spans="1:26" x14ac:dyDescent="0.25">
      <c r="A10" t="s">
        <v>26</v>
      </c>
      <c r="B10">
        <v>110094</v>
      </c>
      <c r="C10" s="152">
        <v>3</v>
      </c>
      <c r="D10">
        <v>2</v>
      </c>
      <c r="E10">
        <v>2007</v>
      </c>
      <c r="H10" s="54" t="s">
        <v>33</v>
      </c>
      <c r="I10">
        <v>93.462381444296341</v>
      </c>
      <c r="J10">
        <v>8</v>
      </c>
      <c r="K10">
        <v>110</v>
      </c>
      <c r="L10" s="54">
        <v>9.5</v>
      </c>
      <c r="M10">
        <v>10</v>
      </c>
      <c r="N10">
        <v>353.8</v>
      </c>
      <c r="O10">
        <v>162.29029905178703</v>
      </c>
      <c r="P10">
        <v>0.4587063285805173</v>
      </c>
      <c r="Q10">
        <v>4.4067857142857143</v>
      </c>
      <c r="R10">
        <v>375.8</v>
      </c>
      <c r="S10">
        <v>202.56957238436928</v>
      </c>
      <c r="T10">
        <v>0.53903558377958827</v>
      </c>
      <c r="U10">
        <v>3.556206896551724</v>
      </c>
      <c r="V10">
        <v>63.3528990694345</v>
      </c>
      <c r="W10">
        <v>709</v>
      </c>
      <c r="X10">
        <v>1140</v>
      </c>
      <c r="Y10">
        <v>0.62192982456140355</v>
      </c>
    </row>
    <row r="11" spans="1:26" x14ac:dyDescent="0.25">
      <c r="A11" t="s">
        <v>26</v>
      </c>
      <c r="B11">
        <v>110094</v>
      </c>
      <c r="C11" s="152">
        <v>4</v>
      </c>
      <c r="D11">
        <v>3</v>
      </c>
      <c r="E11">
        <v>2007</v>
      </c>
      <c r="H11" s="54" t="s">
        <v>33</v>
      </c>
      <c r="I11">
        <v>75.398223686155035</v>
      </c>
      <c r="J11">
        <v>7.5</v>
      </c>
      <c r="K11" s="54">
        <v>82</v>
      </c>
      <c r="L11" s="54">
        <v>9.5</v>
      </c>
      <c r="M11" s="54">
        <v>35</v>
      </c>
      <c r="N11">
        <v>419.8</v>
      </c>
      <c r="O11">
        <v>207.90975103734439</v>
      </c>
      <c r="P11">
        <v>0.49525905440053453</v>
      </c>
      <c r="Q11">
        <v>3.0442105263157897</v>
      </c>
      <c r="R11">
        <v>419.8</v>
      </c>
      <c r="S11">
        <v>262.16481360366254</v>
      </c>
      <c r="T11">
        <v>0.62449931777909129</v>
      </c>
      <c r="U11">
        <v>2.78</v>
      </c>
      <c r="V11">
        <v>64.724919093851128</v>
      </c>
      <c r="W11">
        <v>709</v>
      </c>
      <c r="X11">
        <v>1140</v>
      </c>
      <c r="Y11">
        <v>0.62192982456140355</v>
      </c>
    </row>
    <row r="12" spans="1:26" x14ac:dyDescent="0.25">
      <c r="A12" t="s">
        <v>26</v>
      </c>
      <c r="B12">
        <v>110094</v>
      </c>
      <c r="C12" s="152">
        <v>5</v>
      </c>
      <c r="D12">
        <v>4</v>
      </c>
      <c r="E12">
        <v>2007</v>
      </c>
      <c r="H12" s="54" t="s">
        <v>33</v>
      </c>
      <c r="I12">
        <v>149.69688994355363</v>
      </c>
      <c r="J12">
        <v>8</v>
      </c>
      <c r="K12">
        <v>159</v>
      </c>
      <c r="L12" s="54">
        <v>8.5</v>
      </c>
      <c r="M12">
        <v>35</v>
      </c>
      <c r="N12">
        <v>383.6</v>
      </c>
      <c r="O12">
        <v>204.9215063083887</v>
      </c>
      <c r="P12">
        <v>0.53420622082478808</v>
      </c>
      <c r="Q12">
        <v>2.6623076923076923</v>
      </c>
      <c r="R12">
        <v>411.2</v>
      </c>
      <c r="S12">
        <v>227.56894357233776</v>
      </c>
      <c r="T12">
        <v>0.55342641919342839</v>
      </c>
      <c r="U12">
        <v>2.94625</v>
      </c>
      <c r="V12">
        <v>58.041644229043264</v>
      </c>
      <c r="W12">
        <v>709</v>
      </c>
      <c r="X12">
        <v>1140</v>
      </c>
      <c r="Y12">
        <v>0.62192982456140355</v>
      </c>
    </row>
    <row r="13" spans="1:26" x14ac:dyDescent="0.25">
      <c r="A13" t="s">
        <v>26</v>
      </c>
      <c r="B13">
        <v>110094</v>
      </c>
      <c r="C13" s="152">
        <v>6</v>
      </c>
      <c r="D13">
        <v>5</v>
      </c>
      <c r="E13">
        <v>2007</v>
      </c>
      <c r="H13" s="54" t="s">
        <v>33</v>
      </c>
      <c r="I13">
        <v>58.433623356770156</v>
      </c>
      <c r="J13">
        <v>5</v>
      </c>
      <c r="K13">
        <v>72</v>
      </c>
      <c r="L13" s="54">
        <v>7</v>
      </c>
      <c r="M13">
        <v>30</v>
      </c>
      <c r="W13">
        <v>709</v>
      </c>
      <c r="X13">
        <v>1140</v>
      </c>
      <c r="Y13">
        <v>0.62192982456140355</v>
      </c>
    </row>
    <row r="14" spans="1:26" x14ac:dyDescent="0.25">
      <c r="A14" t="s">
        <v>26</v>
      </c>
      <c r="B14">
        <v>110094</v>
      </c>
      <c r="C14" s="152">
        <v>7</v>
      </c>
      <c r="D14">
        <v>6</v>
      </c>
      <c r="E14">
        <v>2007</v>
      </c>
      <c r="H14" s="54" t="s">
        <v>33</v>
      </c>
      <c r="I14">
        <v>175.77210896834893</v>
      </c>
      <c r="J14">
        <v>9</v>
      </c>
      <c r="K14">
        <v>188</v>
      </c>
      <c r="L14" s="54">
        <v>9</v>
      </c>
      <c r="M14">
        <v>20</v>
      </c>
      <c r="W14">
        <v>709</v>
      </c>
      <c r="X14">
        <v>1140</v>
      </c>
      <c r="Y14">
        <v>0.62192982456140355</v>
      </c>
    </row>
    <row r="15" spans="1:26" x14ac:dyDescent="0.25">
      <c r="A15" t="s">
        <v>26</v>
      </c>
      <c r="B15">
        <v>110094</v>
      </c>
      <c r="C15" s="152">
        <v>8</v>
      </c>
      <c r="D15">
        <v>7</v>
      </c>
      <c r="E15">
        <v>2007</v>
      </c>
      <c r="H15" s="54" t="s">
        <v>33</v>
      </c>
      <c r="I15">
        <v>80.110612666539723</v>
      </c>
      <c r="J15">
        <v>5.5</v>
      </c>
      <c r="K15">
        <v>89</v>
      </c>
      <c r="L15" s="54">
        <v>7</v>
      </c>
      <c r="M15">
        <v>15</v>
      </c>
      <c r="N15">
        <v>451.8</v>
      </c>
      <c r="O15">
        <v>216.72153872812336</v>
      </c>
      <c r="P15">
        <v>0.47968468067313713</v>
      </c>
      <c r="Q15">
        <v>3.98</v>
      </c>
      <c r="R15">
        <v>472.2</v>
      </c>
      <c r="S15">
        <v>243.95192757921026</v>
      </c>
      <c r="T15">
        <v>0.5166283938568621</v>
      </c>
      <c r="U15">
        <v>3.3721052631578945</v>
      </c>
      <c r="V15">
        <v>59.775019394879756</v>
      </c>
      <c r="W15">
        <v>709</v>
      </c>
      <c r="X15">
        <v>1140</v>
      </c>
      <c r="Y15">
        <v>0.62192982456140355</v>
      </c>
    </row>
    <row r="16" spans="1:26" x14ac:dyDescent="0.25">
      <c r="A16" t="s">
        <v>26</v>
      </c>
      <c r="B16">
        <v>110158</v>
      </c>
      <c r="C16" s="152">
        <v>1</v>
      </c>
      <c r="D16">
        <v>1</v>
      </c>
      <c r="E16">
        <v>2007</v>
      </c>
      <c r="H16" s="54" t="s">
        <v>33</v>
      </c>
      <c r="I16">
        <v>147.65485471872029</v>
      </c>
      <c r="J16">
        <v>9</v>
      </c>
      <c r="K16">
        <v>161</v>
      </c>
      <c r="L16" s="54">
        <v>10.1</v>
      </c>
      <c r="M16">
        <v>15</v>
      </c>
      <c r="N16">
        <v>422.4</v>
      </c>
      <c r="O16">
        <v>211.07479805142754</v>
      </c>
      <c r="P16">
        <v>0.49970359387175084</v>
      </c>
      <c r="Q16">
        <v>4.6334285714285715</v>
      </c>
      <c r="R16">
        <v>422</v>
      </c>
      <c r="S16">
        <v>231.24650642817215</v>
      </c>
      <c r="T16">
        <v>0.54797750338429418</v>
      </c>
      <c r="U16">
        <v>4.039677419354839</v>
      </c>
      <c r="V16">
        <v>60.142291066282425</v>
      </c>
      <c r="W16">
        <v>748</v>
      </c>
      <c r="X16">
        <v>1139</v>
      </c>
      <c r="Y16">
        <v>0.65671641791044777</v>
      </c>
    </row>
    <row r="17" spans="1:26" x14ac:dyDescent="0.25">
      <c r="A17" t="s">
        <v>26</v>
      </c>
      <c r="B17">
        <v>110158</v>
      </c>
      <c r="C17" s="152">
        <v>2</v>
      </c>
      <c r="D17">
        <v>2</v>
      </c>
      <c r="E17">
        <v>2007</v>
      </c>
      <c r="H17" s="54" t="s">
        <v>33</v>
      </c>
      <c r="I17">
        <v>196.97785938008005</v>
      </c>
      <c r="J17">
        <v>11</v>
      </c>
      <c r="K17">
        <v>215</v>
      </c>
      <c r="L17" s="54">
        <v>12.3</v>
      </c>
      <c r="M17">
        <v>25</v>
      </c>
      <c r="N17">
        <v>409</v>
      </c>
      <c r="O17">
        <v>177.34745860831305</v>
      </c>
      <c r="P17">
        <v>0.43361236823548421</v>
      </c>
      <c r="Q17">
        <v>5.758</v>
      </c>
      <c r="R17">
        <v>371.4</v>
      </c>
      <c r="S17">
        <v>208.0155879880798</v>
      </c>
      <c r="T17">
        <v>0.56008505112568607</v>
      </c>
      <c r="U17">
        <v>4.8470370370370368</v>
      </c>
      <c r="V17">
        <v>58.605814010490718</v>
      </c>
      <c r="W17">
        <v>748</v>
      </c>
      <c r="X17">
        <v>1139</v>
      </c>
      <c r="Y17">
        <v>0.65671641791044777</v>
      </c>
    </row>
    <row r="18" spans="1:26" x14ac:dyDescent="0.25">
      <c r="A18" t="s">
        <v>26</v>
      </c>
      <c r="B18">
        <v>110158</v>
      </c>
      <c r="C18" s="152">
        <v>3</v>
      </c>
      <c r="D18">
        <v>3</v>
      </c>
      <c r="E18">
        <v>2007</v>
      </c>
      <c r="H18" s="54" t="s">
        <v>33</v>
      </c>
      <c r="I18">
        <v>177.18582566246434</v>
      </c>
      <c r="J18">
        <v>11.5</v>
      </c>
      <c r="K18">
        <v>189</v>
      </c>
      <c r="L18" s="54">
        <v>13</v>
      </c>
      <c r="M18">
        <v>15</v>
      </c>
      <c r="N18">
        <v>395.2</v>
      </c>
      <c r="O18">
        <v>181.55084745762713</v>
      </c>
      <c r="P18">
        <v>0.45938979619844922</v>
      </c>
      <c r="Q18">
        <v>4.2142857142857144</v>
      </c>
      <c r="R18">
        <v>373.2</v>
      </c>
      <c r="S18">
        <v>210.21323127392017</v>
      </c>
      <c r="T18">
        <v>0.56327232388510229</v>
      </c>
      <c r="U18">
        <v>3.6579999999999999</v>
      </c>
      <c r="V18">
        <v>85.689333954354922</v>
      </c>
      <c r="W18">
        <v>748</v>
      </c>
      <c r="X18">
        <v>1139</v>
      </c>
      <c r="Y18">
        <v>0.65671641791044777</v>
      </c>
    </row>
    <row r="19" spans="1:26" x14ac:dyDescent="0.25">
      <c r="A19" t="s">
        <v>26</v>
      </c>
      <c r="B19">
        <v>110158</v>
      </c>
      <c r="C19" s="152">
        <v>4</v>
      </c>
      <c r="D19">
        <v>4</v>
      </c>
      <c r="E19">
        <v>2007</v>
      </c>
      <c r="H19" s="54" t="s">
        <v>33</v>
      </c>
      <c r="I19">
        <v>133.51768777756621</v>
      </c>
      <c r="J19">
        <v>10.5</v>
      </c>
      <c r="K19">
        <v>149</v>
      </c>
      <c r="L19">
        <v>12.3</v>
      </c>
      <c r="M19">
        <v>20</v>
      </c>
      <c r="N19">
        <v>332.2</v>
      </c>
      <c r="O19">
        <v>169.50311959708336</v>
      </c>
      <c r="P19">
        <v>0.51024418903396551</v>
      </c>
      <c r="Q19">
        <v>5.7839130434782611</v>
      </c>
      <c r="R19">
        <v>323.60000000000002</v>
      </c>
      <c r="S19">
        <v>188.03942206487417</v>
      </c>
      <c r="T19">
        <v>0.58108597671469142</v>
      </c>
      <c r="U19">
        <v>3.6037931034482762</v>
      </c>
      <c r="V19">
        <v>67.615705783068307</v>
      </c>
      <c r="W19">
        <v>748</v>
      </c>
      <c r="X19">
        <v>1139</v>
      </c>
      <c r="Y19">
        <v>0.65671641791044777</v>
      </c>
    </row>
    <row r="20" spans="1:26" x14ac:dyDescent="0.25">
      <c r="A20" t="s">
        <v>26</v>
      </c>
      <c r="B20">
        <v>110158</v>
      </c>
      <c r="C20" s="152">
        <v>5</v>
      </c>
      <c r="D20">
        <v>5</v>
      </c>
      <c r="E20">
        <v>2007</v>
      </c>
      <c r="H20" s="54" t="s">
        <v>33</v>
      </c>
      <c r="I20">
        <v>116.39600781550183</v>
      </c>
      <c r="J20">
        <v>8.5</v>
      </c>
      <c r="K20">
        <v>139</v>
      </c>
      <c r="L20">
        <v>10.6</v>
      </c>
      <c r="M20">
        <v>20</v>
      </c>
      <c r="N20">
        <v>360.4</v>
      </c>
      <c r="O20">
        <v>159.3626482213439</v>
      </c>
      <c r="P20">
        <v>0.44218270871627058</v>
      </c>
      <c r="Q20">
        <v>5.782857142857142</v>
      </c>
      <c r="R20">
        <v>341.8</v>
      </c>
      <c r="S20">
        <v>168.03421642720704</v>
      </c>
      <c r="T20">
        <v>0.49161561271856946</v>
      </c>
      <c r="U20">
        <v>4.8163999999999998</v>
      </c>
      <c r="V20">
        <v>59.083940206975861</v>
      </c>
      <c r="W20">
        <v>748</v>
      </c>
      <c r="X20">
        <v>1139</v>
      </c>
      <c r="Y20">
        <v>0.65671641791044777</v>
      </c>
    </row>
    <row r="21" spans="1:26" x14ac:dyDescent="0.25">
      <c r="A21" t="s">
        <v>26</v>
      </c>
      <c r="B21">
        <v>110160</v>
      </c>
      <c r="C21" s="152">
        <v>1</v>
      </c>
      <c r="D21">
        <v>1</v>
      </c>
      <c r="E21">
        <v>2007</v>
      </c>
      <c r="H21" s="54" t="s">
        <v>392</v>
      </c>
      <c r="I21">
        <v>234.04865269243959</v>
      </c>
      <c r="J21">
        <v>10</v>
      </c>
      <c r="K21">
        <v>270</v>
      </c>
      <c r="L21">
        <v>10.8</v>
      </c>
      <c r="M21">
        <v>10</v>
      </c>
      <c r="W21">
        <v>714</v>
      </c>
      <c r="X21">
        <v>1145</v>
      </c>
      <c r="Y21">
        <v>0.62358078602620093</v>
      </c>
    </row>
    <row r="22" spans="1:26" x14ac:dyDescent="0.25">
      <c r="A22" t="s">
        <v>26</v>
      </c>
      <c r="B22">
        <v>110160</v>
      </c>
      <c r="C22" s="152">
        <v>2</v>
      </c>
      <c r="D22">
        <v>2</v>
      </c>
      <c r="E22">
        <v>2007</v>
      </c>
      <c r="H22" s="54" t="s">
        <v>33</v>
      </c>
      <c r="I22">
        <v>79.325214503142277</v>
      </c>
      <c r="J22">
        <v>7.5</v>
      </c>
      <c r="K22">
        <v>104</v>
      </c>
      <c r="L22">
        <v>9.4</v>
      </c>
      <c r="M22">
        <v>15</v>
      </c>
      <c r="N22">
        <v>353.2</v>
      </c>
      <c r="O22">
        <v>169.28468208092488</v>
      </c>
      <c r="P22">
        <v>0.47928845436275447</v>
      </c>
      <c r="Q22">
        <v>7.2842105263157899</v>
      </c>
      <c r="R22">
        <v>394.6</v>
      </c>
      <c r="S22">
        <v>235.72162910241204</v>
      </c>
      <c r="T22">
        <v>0.59736854815613794</v>
      </c>
      <c r="U22">
        <v>5.0579999999999998</v>
      </c>
      <c r="V22">
        <v>62.897325420697506</v>
      </c>
      <c r="W22">
        <v>714</v>
      </c>
      <c r="X22">
        <v>1145</v>
      </c>
      <c r="Y22">
        <v>0.62358078602620093</v>
      </c>
    </row>
    <row r="23" spans="1:26" x14ac:dyDescent="0.25">
      <c r="A23" t="s">
        <v>26</v>
      </c>
      <c r="B23">
        <v>110160</v>
      </c>
      <c r="C23" s="152">
        <v>3</v>
      </c>
      <c r="D23">
        <v>3</v>
      </c>
      <c r="E23">
        <v>2007</v>
      </c>
      <c r="H23" s="54" t="s">
        <v>33</v>
      </c>
      <c r="I23">
        <v>206.0884780754904</v>
      </c>
      <c r="J23">
        <v>13</v>
      </c>
      <c r="W23">
        <v>714</v>
      </c>
      <c r="X23">
        <v>1145</v>
      </c>
      <c r="Y23">
        <v>0.62358078602620093</v>
      </c>
      <c r="Z23" t="s">
        <v>173</v>
      </c>
    </row>
    <row r="24" spans="1:26" x14ac:dyDescent="0.25">
      <c r="A24" t="s">
        <v>26</v>
      </c>
      <c r="B24">
        <v>110160</v>
      </c>
      <c r="C24" s="152">
        <v>4</v>
      </c>
      <c r="D24">
        <v>4</v>
      </c>
      <c r="E24">
        <v>2007</v>
      </c>
      <c r="H24" s="54" t="s">
        <v>33</v>
      </c>
      <c r="I24">
        <v>153.30972149518189</v>
      </c>
      <c r="J24">
        <v>10</v>
      </c>
      <c r="K24">
        <v>170</v>
      </c>
      <c r="L24">
        <v>12</v>
      </c>
      <c r="M24">
        <v>15</v>
      </c>
      <c r="N24">
        <v>429.8</v>
      </c>
      <c r="O24">
        <v>204.22982445629378</v>
      </c>
      <c r="P24">
        <v>0.47517409133618843</v>
      </c>
      <c r="Q24">
        <v>4.9091176470588236</v>
      </c>
      <c r="R24">
        <v>386.4</v>
      </c>
      <c r="S24">
        <v>217.08287732563923</v>
      </c>
      <c r="T24">
        <v>0.56180868873095047</v>
      </c>
      <c r="U24">
        <v>3.8657692307692311</v>
      </c>
      <c r="V24">
        <v>60.826912954012528</v>
      </c>
      <c r="W24">
        <v>714</v>
      </c>
      <c r="X24">
        <v>1145</v>
      </c>
      <c r="Y24">
        <v>0.62358078602620093</v>
      </c>
    </row>
    <row r="25" spans="1:26" x14ac:dyDescent="0.25">
      <c r="A25" t="s">
        <v>26</v>
      </c>
      <c r="B25">
        <v>110160</v>
      </c>
      <c r="C25" s="152">
        <v>5</v>
      </c>
      <c r="D25">
        <v>5</v>
      </c>
      <c r="E25">
        <v>2007</v>
      </c>
      <c r="H25" s="54" t="s">
        <v>33</v>
      </c>
      <c r="I25">
        <v>67.858401317539531</v>
      </c>
      <c r="J25">
        <v>7</v>
      </c>
      <c r="K25">
        <v>88</v>
      </c>
      <c r="L25">
        <v>9.1</v>
      </c>
      <c r="M25">
        <v>15</v>
      </c>
      <c r="N25">
        <v>392.8</v>
      </c>
      <c r="O25">
        <v>185.14430014430016</v>
      </c>
      <c r="P25">
        <v>0.47134495963416534</v>
      </c>
      <c r="Q25">
        <v>5.7749999999999995</v>
      </c>
      <c r="R25">
        <v>386.8</v>
      </c>
      <c r="S25">
        <v>188.22557810287873</v>
      </c>
      <c r="T25">
        <v>0.48662248733939689</v>
      </c>
      <c r="U25">
        <v>5.0856000000000003</v>
      </c>
      <c r="V25">
        <v>62.072480181200454</v>
      </c>
      <c r="W25">
        <v>714</v>
      </c>
      <c r="X25">
        <v>1145</v>
      </c>
      <c r="Y25">
        <v>0.62358078602620093</v>
      </c>
    </row>
    <row r="26" spans="1:26" x14ac:dyDescent="0.25">
      <c r="A26" t="s">
        <v>26</v>
      </c>
      <c r="B26">
        <v>110160</v>
      </c>
      <c r="C26" s="152">
        <v>6</v>
      </c>
      <c r="D26">
        <v>6</v>
      </c>
      <c r="E26">
        <v>2007</v>
      </c>
      <c r="H26" s="54" t="s">
        <v>33</v>
      </c>
      <c r="I26">
        <v>129.1194580625405</v>
      </c>
      <c r="J26">
        <v>8.5</v>
      </c>
      <c r="K26">
        <v>150</v>
      </c>
      <c r="L26">
        <v>10.199999999999999</v>
      </c>
      <c r="M26">
        <v>20</v>
      </c>
      <c r="N26">
        <v>418.8</v>
      </c>
      <c r="O26">
        <v>216.15030569485472</v>
      </c>
      <c r="P26">
        <v>0.51611820844043632</v>
      </c>
      <c r="Q26">
        <v>6.0654166666666667</v>
      </c>
      <c r="R26">
        <v>436.8</v>
      </c>
      <c r="S26">
        <v>242.80218018595701</v>
      </c>
      <c r="T26">
        <v>0.5558657971290224</v>
      </c>
      <c r="U26">
        <v>3.6694117647058824</v>
      </c>
      <c r="V26">
        <v>63.284161490683232</v>
      </c>
      <c r="W26">
        <v>714</v>
      </c>
      <c r="X26">
        <v>1145</v>
      </c>
      <c r="Y26">
        <v>0.62358078602620093</v>
      </c>
    </row>
    <row r="27" spans="1:26" x14ac:dyDescent="0.25">
      <c r="A27" t="s">
        <v>26</v>
      </c>
      <c r="B27">
        <v>110160</v>
      </c>
      <c r="C27" s="152">
        <v>7</v>
      </c>
      <c r="D27">
        <v>7</v>
      </c>
      <c r="E27">
        <v>2007</v>
      </c>
      <c r="H27" s="54" t="s">
        <v>392</v>
      </c>
      <c r="I27">
        <v>387.04421492226254</v>
      </c>
      <c r="J27">
        <v>12.5</v>
      </c>
      <c r="K27">
        <v>403</v>
      </c>
      <c r="L27">
        <v>13</v>
      </c>
      <c r="M27">
        <v>30</v>
      </c>
      <c r="W27">
        <v>714</v>
      </c>
      <c r="X27">
        <v>1145</v>
      </c>
      <c r="Y27">
        <v>0.62358078602620093</v>
      </c>
    </row>
    <row r="28" spans="1:26" x14ac:dyDescent="0.25">
      <c r="A28" t="s">
        <v>26</v>
      </c>
      <c r="B28">
        <v>110160</v>
      </c>
      <c r="C28" s="152">
        <v>8</v>
      </c>
      <c r="D28" t="s">
        <v>179</v>
      </c>
      <c r="H28" s="54" t="s">
        <v>33</v>
      </c>
      <c r="K28">
        <v>150</v>
      </c>
      <c r="M28">
        <v>20</v>
      </c>
      <c r="N28">
        <v>328.6</v>
      </c>
      <c r="O28">
        <v>154.81499937710228</v>
      </c>
      <c r="P28">
        <v>0.47113511678972086</v>
      </c>
      <c r="Q28">
        <v>5.0168749999999998</v>
      </c>
      <c r="R28">
        <v>333.4</v>
      </c>
      <c r="S28">
        <v>180.74384587941492</v>
      </c>
      <c r="T28">
        <v>0.54212311301564164</v>
      </c>
      <c r="U28">
        <v>3.8662068965517244</v>
      </c>
      <c r="V28">
        <v>60.97776127025395</v>
      </c>
      <c r="W28">
        <v>714</v>
      </c>
      <c r="X28">
        <v>1145</v>
      </c>
      <c r="Y28">
        <v>0.62358078602620093</v>
      </c>
    </row>
    <row r="29" spans="1:26" x14ac:dyDescent="0.25">
      <c r="A29" t="s">
        <v>26</v>
      </c>
      <c r="B29">
        <v>110397</v>
      </c>
      <c r="C29" s="152">
        <v>1</v>
      </c>
      <c r="D29">
        <v>1</v>
      </c>
      <c r="E29">
        <v>2007</v>
      </c>
      <c r="H29" s="54" t="s">
        <v>389</v>
      </c>
      <c r="I29">
        <v>52.150438049590569</v>
      </c>
      <c r="J29">
        <v>7.0999999046325684</v>
      </c>
      <c r="K29">
        <v>58</v>
      </c>
      <c r="L29">
        <v>9.1999999999999993</v>
      </c>
      <c r="M29">
        <v>35</v>
      </c>
      <c r="W29">
        <v>727</v>
      </c>
      <c r="X29">
        <v>1061</v>
      </c>
      <c r="Y29">
        <v>0.68520263901979261</v>
      </c>
    </row>
    <row r="30" spans="1:26" x14ac:dyDescent="0.25">
      <c r="A30" t="s">
        <v>26</v>
      </c>
      <c r="B30">
        <v>110397</v>
      </c>
      <c r="C30" s="152">
        <v>2</v>
      </c>
      <c r="D30">
        <v>2</v>
      </c>
      <c r="E30">
        <v>2007</v>
      </c>
      <c r="H30" s="54" t="s">
        <v>389</v>
      </c>
      <c r="I30">
        <v>78.068577441706367</v>
      </c>
      <c r="J30">
        <v>7.0999999046325684</v>
      </c>
      <c r="K30">
        <v>83</v>
      </c>
      <c r="L30">
        <v>9.1999999999999993</v>
      </c>
      <c r="M30">
        <v>35</v>
      </c>
      <c r="W30">
        <v>727</v>
      </c>
      <c r="X30">
        <v>1061</v>
      </c>
      <c r="Y30">
        <v>0.68520263901979261</v>
      </c>
    </row>
    <row r="31" spans="1:26" x14ac:dyDescent="0.25">
      <c r="A31" t="s">
        <v>26</v>
      </c>
      <c r="B31">
        <v>110397</v>
      </c>
      <c r="C31" s="152">
        <v>3</v>
      </c>
      <c r="D31">
        <v>3</v>
      </c>
      <c r="E31">
        <v>2007</v>
      </c>
      <c r="H31" s="54" t="s">
        <v>33</v>
      </c>
      <c r="I31">
        <v>68.957958746295958</v>
      </c>
      <c r="J31">
        <v>5.1999998092651367</v>
      </c>
      <c r="K31">
        <v>80</v>
      </c>
      <c r="L31">
        <v>7.9</v>
      </c>
      <c r="M31">
        <v>25</v>
      </c>
      <c r="N31">
        <v>368.8</v>
      </c>
      <c r="O31">
        <v>178.33870788390968</v>
      </c>
      <c r="P31">
        <v>0.48356482614942969</v>
      </c>
      <c r="Q31">
        <v>2.9976666666666669</v>
      </c>
      <c r="R31">
        <v>377</v>
      </c>
      <c r="S31">
        <v>207.55569403333854</v>
      </c>
      <c r="T31">
        <v>0.55054560751548687</v>
      </c>
      <c r="U31">
        <v>2.1396666666666664</v>
      </c>
      <c r="V31">
        <v>62.952655049179285</v>
      </c>
      <c r="W31">
        <v>727</v>
      </c>
      <c r="X31">
        <v>1061</v>
      </c>
      <c r="Y31">
        <v>0.68520263901979261</v>
      </c>
    </row>
    <row r="32" spans="1:26" x14ac:dyDescent="0.25">
      <c r="A32" t="s">
        <v>26</v>
      </c>
      <c r="B32">
        <v>110397</v>
      </c>
      <c r="C32" s="152">
        <v>4</v>
      </c>
      <c r="D32">
        <v>4</v>
      </c>
      <c r="E32">
        <v>2007</v>
      </c>
      <c r="H32" s="54" t="s">
        <v>33</v>
      </c>
      <c r="I32">
        <v>76.654860747590945</v>
      </c>
      <c r="J32">
        <v>7.3000001907348633</v>
      </c>
      <c r="K32">
        <v>93</v>
      </c>
      <c r="L32">
        <v>8.6999999999999993</v>
      </c>
      <c r="M32">
        <v>20</v>
      </c>
      <c r="N32">
        <v>316.2</v>
      </c>
      <c r="O32">
        <v>187.29709788489919</v>
      </c>
      <c r="P32">
        <v>0.59233743796615812</v>
      </c>
      <c r="Q32">
        <v>4.6468571428571428</v>
      </c>
      <c r="R32">
        <v>342.4</v>
      </c>
      <c r="S32">
        <v>229.98119459120625</v>
      </c>
      <c r="T32">
        <v>0.67167404962385002</v>
      </c>
      <c r="U32">
        <v>4.1359259259259256</v>
      </c>
      <c r="V32">
        <v>63.99902551921555</v>
      </c>
      <c r="W32">
        <v>727</v>
      </c>
      <c r="X32">
        <v>1061</v>
      </c>
      <c r="Y32">
        <v>0.68520263901979261</v>
      </c>
    </row>
    <row r="33" spans="1:25" x14ac:dyDescent="0.25">
      <c r="A33" t="s">
        <v>26</v>
      </c>
      <c r="B33">
        <v>110397</v>
      </c>
      <c r="C33" s="152">
        <v>5</v>
      </c>
      <c r="D33">
        <v>5</v>
      </c>
      <c r="E33">
        <v>2007</v>
      </c>
      <c r="H33" s="54" t="s">
        <v>33</v>
      </c>
      <c r="I33">
        <v>66.601764256103607</v>
      </c>
      <c r="J33">
        <v>5.1999998092651367</v>
      </c>
      <c r="K33">
        <v>84</v>
      </c>
      <c r="L33">
        <v>7.8</v>
      </c>
      <c r="M33">
        <v>35</v>
      </c>
      <c r="N33">
        <v>353.6</v>
      </c>
      <c r="O33">
        <v>184.24448412927012</v>
      </c>
      <c r="P33">
        <v>0.52105340534295841</v>
      </c>
      <c r="Q33">
        <v>7.2329166666666671</v>
      </c>
      <c r="R33">
        <v>378.8</v>
      </c>
      <c r="S33">
        <v>217.15189873417722</v>
      </c>
      <c r="T33">
        <v>0.57326266825284378</v>
      </c>
      <c r="U33">
        <v>5.2666666666666666</v>
      </c>
      <c r="V33">
        <v>71.124002900652656</v>
      </c>
      <c r="W33">
        <v>727</v>
      </c>
      <c r="X33">
        <v>1061</v>
      </c>
      <c r="Y33">
        <v>0.68520263901979261</v>
      </c>
    </row>
    <row r="34" spans="1:25" x14ac:dyDescent="0.25">
      <c r="A34" t="s">
        <v>26</v>
      </c>
      <c r="B34">
        <v>110397</v>
      </c>
      <c r="C34" s="152">
        <v>6</v>
      </c>
      <c r="D34">
        <v>6</v>
      </c>
      <c r="E34">
        <v>2007</v>
      </c>
      <c r="H34" s="54" t="s">
        <v>33</v>
      </c>
      <c r="I34">
        <v>33.772121026090275</v>
      </c>
      <c r="J34">
        <v>3.7999999523162842</v>
      </c>
      <c r="K34">
        <v>76</v>
      </c>
      <c r="L34">
        <v>6.2</v>
      </c>
      <c r="M34">
        <v>55</v>
      </c>
      <c r="N34">
        <v>334.6</v>
      </c>
      <c r="O34">
        <v>225.63388759310814</v>
      </c>
      <c r="P34">
        <v>0.67433917391843434</v>
      </c>
      <c r="Q34">
        <v>3.020681818181818</v>
      </c>
      <c r="R34">
        <v>325.2</v>
      </c>
      <c r="S34">
        <v>241.54408638721199</v>
      </c>
      <c r="T34">
        <v>0.74275549319560885</v>
      </c>
      <c r="U34">
        <v>3.563939393939394</v>
      </c>
      <c r="V34">
        <v>8.2838617897299827</v>
      </c>
      <c r="W34">
        <v>727</v>
      </c>
      <c r="X34">
        <v>1061</v>
      </c>
      <c r="Y34">
        <v>0.68520263901979261</v>
      </c>
    </row>
    <row r="35" spans="1:25" x14ac:dyDescent="0.25">
      <c r="A35" t="s">
        <v>26</v>
      </c>
      <c r="B35">
        <v>110397</v>
      </c>
      <c r="C35" s="152">
        <v>7</v>
      </c>
      <c r="D35">
        <v>7</v>
      </c>
      <c r="E35">
        <v>2007</v>
      </c>
      <c r="H35" s="54" t="s">
        <v>33</v>
      </c>
      <c r="I35">
        <v>75.712382951514016</v>
      </c>
      <c r="J35">
        <v>5.5999999046325684</v>
      </c>
      <c r="K35">
        <v>85</v>
      </c>
      <c r="L35">
        <v>8.1999999999999993</v>
      </c>
      <c r="M35">
        <v>35</v>
      </c>
      <c r="N35">
        <v>362.6</v>
      </c>
      <c r="O35">
        <v>221.02077539669554</v>
      </c>
      <c r="P35">
        <v>0.60954433369193473</v>
      </c>
      <c r="Q35">
        <v>3.8206250000000002</v>
      </c>
      <c r="R35">
        <v>403.4</v>
      </c>
      <c r="S35">
        <v>246.31605060778963</v>
      </c>
      <c r="T35">
        <v>0.61060002629595844</v>
      </c>
      <c r="U35">
        <v>2.6873333333333336</v>
      </c>
      <c r="V35">
        <v>65.009660069970238</v>
      </c>
      <c r="W35">
        <v>727</v>
      </c>
      <c r="X35">
        <v>1061</v>
      </c>
      <c r="Y35">
        <v>0.68520263901979261</v>
      </c>
    </row>
    <row r="36" spans="1:25" x14ac:dyDescent="0.25">
      <c r="A36" t="s">
        <v>55</v>
      </c>
      <c r="B36">
        <v>140897</v>
      </c>
      <c r="C36" s="152">
        <v>1</v>
      </c>
      <c r="D36">
        <v>1</v>
      </c>
      <c r="E36">
        <v>2006</v>
      </c>
      <c r="H36" s="54" t="s">
        <v>33</v>
      </c>
      <c r="I36">
        <v>111.36945956975818</v>
      </c>
      <c r="J36">
        <v>6.1</v>
      </c>
      <c r="K36" s="54">
        <v>124</v>
      </c>
      <c r="L36" s="54">
        <v>5.2</v>
      </c>
      <c r="M36" s="54">
        <v>15</v>
      </c>
      <c r="N36">
        <v>467.6</v>
      </c>
      <c r="O36">
        <v>246.23884654021151</v>
      </c>
      <c r="P36">
        <v>0.52660146822115372</v>
      </c>
      <c r="Q36">
        <v>4.1275609756097555</v>
      </c>
      <c r="R36">
        <v>495.6</v>
      </c>
      <c r="S36">
        <v>246.00364963503648</v>
      </c>
      <c r="T36">
        <v>0.49637540281484355</v>
      </c>
      <c r="U36">
        <v>5.1375000000000002</v>
      </c>
      <c r="W36">
        <v>567</v>
      </c>
      <c r="X36">
        <v>1313</v>
      </c>
      <c r="Y36">
        <v>0.43183549124143183</v>
      </c>
    </row>
    <row r="37" spans="1:25" x14ac:dyDescent="0.25">
      <c r="A37" t="s">
        <v>55</v>
      </c>
      <c r="B37">
        <v>140897</v>
      </c>
      <c r="C37" s="152">
        <v>2</v>
      </c>
      <c r="D37">
        <v>2</v>
      </c>
      <c r="E37">
        <v>2006</v>
      </c>
      <c r="H37" s="54" t="s">
        <v>33</v>
      </c>
      <c r="I37">
        <v>102.57300013970674</v>
      </c>
      <c r="J37">
        <v>7.4</v>
      </c>
      <c r="K37">
        <v>117</v>
      </c>
      <c r="L37">
        <v>6.8</v>
      </c>
      <c r="M37">
        <v>8</v>
      </c>
      <c r="N37">
        <v>428.2</v>
      </c>
      <c r="O37">
        <v>232.75604658106894</v>
      </c>
      <c r="P37">
        <v>0.54356853475261313</v>
      </c>
      <c r="Q37">
        <v>3.5882142857142858</v>
      </c>
      <c r="R37">
        <v>434.4</v>
      </c>
      <c r="S37">
        <v>244.55026455026453</v>
      </c>
      <c r="T37">
        <v>0.56296101415806754</v>
      </c>
      <c r="U37">
        <v>2.835</v>
      </c>
      <c r="V37">
        <v>63.353077517383468</v>
      </c>
      <c r="W37">
        <v>567</v>
      </c>
      <c r="X37">
        <v>1313</v>
      </c>
      <c r="Y37">
        <v>0.43183549124143183</v>
      </c>
    </row>
    <row r="38" spans="1:25" x14ac:dyDescent="0.25">
      <c r="A38" t="s">
        <v>55</v>
      </c>
      <c r="B38">
        <v>140897</v>
      </c>
      <c r="C38" s="152">
        <v>3</v>
      </c>
      <c r="D38">
        <v>3</v>
      </c>
      <c r="E38">
        <v>2006</v>
      </c>
      <c r="H38" s="54" t="s">
        <v>33</v>
      </c>
      <c r="I38">
        <v>121.4225560612455</v>
      </c>
      <c r="J38">
        <v>7.6</v>
      </c>
      <c r="K38">
        <v>139</v>
      </c>
      <c r="L38">
        <v>7.2</v>
      </c>
      <c r="M38">
        <v>5</v>
      </c>
      <c r="N38">
        <v>470.2</v>
      </c>
      <c r="O38">
        <v>265.93103448275861</v>
      </c>
      <c r="P38">
        <v>0.56557004356180052</v>
      </c>
      <c r="Q38">
        <v>3.625</v>
      </c>
      <c r="R38">
        <v>480</v>
      </c>
      <c r="S38">
        <v>235.51964138256457</v>
      </c>
      <c r="T38">
        <v>0.4906659195470095</v>
      </c>
      <c r="U38">
        <v>2.8256666666666663</v>
      </c>
      <c r="V38">
        <v>58.914279085952913</v>
      </c>
      <c r="W38">
        <v>567</v>
      </c>
      <c r="X38">
        <v>1313</v>
      </c>
      <c r="Y38">
        <v>0.43183549124143183</v>
      </c>
    </row>
    <row r="39" spans="1:25" x14ac:dyDescent="0.25">
      <c r="A39" t="s">
        <v>55</v>
      </c>
      <c r="B39">
        <v>140897</v>
      </c>
      <c r="C39" s="152">
        <v>4</v>
      </c>
      <c r="D39">
        <v>4</v>
      </c>
      <c r="E39">
        <v>2006</v>
      </c>
      <c r="H39" s="54" t="s">
        <v>33</v>
      </c>
      <c r="I39">
        <v>111.21237993707867</v>
      </c>
      <c r="J39">
        <v>7.3</v>
      </c>
      <c r="K39">
        <v>118</v>
      </c>
      <c r="L39" s="54">
        <v>7.4</v>
      </c>
      <c r="M39">
        <v>25</v>
      </c>
      <c r="N39">
        <v>436.2</v>
      </c>
      <c r="O39">
        <v>203.43762698090205</v>
      </c>
      <c r="P39">
        <v>0.46638612329413587</v>
      </c>
      <c r="Q39">
        <v>4.7326923076923073</v>
      </c>
      <c r="R39">
        <v>423.6</v>
      </c>
      <c r="S39">
        <v>226.9187795444779</v>
      </c>
      <c r="T39">
        <v>0.53569116984059939</v>
      </c>
      <c r="U39">
        <v>5.0586956521739124</v>
      </c>
      <c r="V39">
        <v>59.021487255108482</v>
      </c>
      <c r="W39">
        <v>567</v>
      </c>
      <c r="X39">
        <v>1313</v>
      </c>
      <c r="Y39">
        <v>0.43183549124143183</v>
      </c>
    </row>
    <row r="40" spans="1:25" x14ac:dyDescent="0.25">
      <c r="A40" t="s">
        <v>55</v>
      </c>
      <c r="B40">
        <v>140897</v>
      </c>
      <c r="C40" s="152">
        <v>5</v>
      </c>
      <c r="D40">
        <v>5</v>
      </c>
      <c r="E40">
        <v>2006</v>
      </c>
      <c r="H40" s="54" t="s">
        <v>33</v>
      </c>
      <c r="I40">
        <v>85.451320177642373</v>
      </c>
      <c r="J40">
        <v>7.2</v>
      </c>
      <c r="K40">
        <v>97</v>
      </c>
      <c r="L40" s="54">
        <v>6.8</v>
      </c>
      <c r="M40">
        <v>10</v>
      </c>
      <c r="N40">
        <v>447.2</v>
      </c>
      <c r="O40">
        <v>204.28589124241299</v>
      </c>
      <c r="P40">
        <v>0.4568110269284727</v>
      </c>
      <c r="Q40">
        <v>2.6910000000000003</v>
      </c>
      <c r="R40">
        <v>432.8</v>
      </c>
      <c r="S40">
        <v>254.13012729844414</v>
      </c>
      <c r="T40">
        <v>0.58717681908143282</v>
      </c>
      <c r="U40">
        <v>2.6185185185185187</v>
      </c>
      <c r="V40">
        <v>60.896785109983085</v>
      </c>
      <c r="W40">
        <v>567</v>
      </c>
      <c r="X40">
        <v>1313</v>
      </c>
      <c r="Y40">
        <v>0.43183549124143183</v>
      </c>
    </row>
    <row r="41" spans="1:25" x14ac:dyDescent="0.25">
      <c r="A41" t="s">
        <v>55</v>
      </c>
      <c r="B41">
        <v>140933</v>
      </c>
      <c r="C41" s="152">
        <v>1</v>
      </c>
      <c r="D41">
        <v>1</v>
      </c>
      <c r="E41">
        <v>2006</v>
      </c>
      <c r="H41" s="54" t="s">
        <v>33</v>
      </c>
      <c r="I41">
        <v>174.82963117227197</v>
      </c>
      <c r="J41">
        <v>8.6000003814697266</v>
      </c>
      <c r="K41" s="54">
        <v>192</v>
      </c>
      <c r="L41" s="54">
        <v>9.5</v>
      </c>
      <c r="M41" s="54">
        <v>35</v>
      </c>
      <c r="N41">
        <v>504.4</v>
      </c>
      <c r="O41">
        <v>254.94656338856751</v>
      </c>
      <c r="P41">
        <v>0.50544520893847644</v>
      </c>
      <c r="Q41">
        <v>4.6359090909090908</v>
      </c>
      <c r="R41">
        <v>519.79999999999995</v>
      </c>
      <c r="S41">
        <v>282.23322924518146</v>
      </c>
      <c r="T41">
        <v>0.54296504279565505</v>
      </c>
      <c r="U41">
        <v>3.2024137931034486</v>
      </c>
      <c r="V41">
        <v>59.67126504255944</v>
      </c>
      <c r="W41">
        <v>592</v>
      </c>
      <c r="X41">
        <v>1306</v>
      </c>
      <c r="Y41">
        <v>0.45329249617151607</v>
      </c>
    </row>
    <row r="42" spans="1:25" x14ac:dyDescent="0.25">
      <c r="A42" t="s">
        <v>55</v>
      </c>
      <c r="B42">
        <v>140933</v>
      </c>
      <c r="C42" s="152">
        <v>2</v>
      </c>
      <c r="D42">
        <v>2</v>
      </c>
      <c r="E42">
        <v>2006</v>
      </c>
      <c r="H42" s="54" t="s">
        <v>33</v>
      </c>
      <c r="I42">
        <v>128.33405989914306</v>
      </c>
      <c r="J42">
        <v>7.6999998092651367</v>
      </c>
      <c r="K42">
        <v>140</v>
      </c>
      <c r="L42" s="54">
        <v>8</v>
      </c>
      <c r="M42">
        <v>30</v>
      </c>
      <c r="N42">
        <v>382.8</v>
      </c>
      <c r="O42">
        <v>190.72867747311011</v>
      </c>
      <c r="P42">
        <v>0.49824628389004727</v>
      </c>
      <c r="Q42">
        <v>5.2808000000000002</v>
      </c>
      <c r="R42">
        <v>358.6</v>
      </c>
      <c r="S42">
        <v>213.17254174397033</v>
      </c>
      <c r="T42">
        <v>0.59445772934737962</v>
      </c>
      <c r="U42">
        <v>3.92</v>
      </c>
      <c r="V42">
        <v>62.12880016928829</v>
      </c>
      <c r="W42">
        <v>592</v>
      </c>
      <c r="X42">
        <v>1306</v>
      </c>
      <c r="Y42">
        <v>0.45329249617151607</v>
      </c>
    </row>
    <row r="43" spans="1:25" x14ac:dyDescent="0.25">
      <c r="A43" t="s">
        <v>55</v>
      </c>
      <c r="B43">
        <v>140933</v>
      </c>
      <c r="C43" s="152">
        <v>3</v>
      </c>
      <c r="D43">
        <v>3</v>
      </c>
      <c r="E43">
        <v>2006</v>
      </c>
      <c r="H43" s="54" t="s">
        <v>33</v>
      </c>
      <c r="I43">
        <v>109.48450397760429</v>
      </c>
      <c r="J43">
        <v>7.5999999046325684</v>
      </c>
      <c r="K43" s="54">
        <v>121</v>
      </c>
      <c r="L43" s="54">
        <v>7.3</v>
      </c>
      <c r="M43" s="54">
        <v>15</v>
      </c>
      <c r="N43">
        <v>437.4</v>
      </c>
      <c r="O43">
        <v>201.18000586338317</v>
      </c>
      <c r="P43">
        <v>0.45994514372058343</v>
      </c>
      <c r="Q43">
        <v>5.6849999999999996</v>
      </c>
      <c r="R43">
        <v>411</v>
      </c>
      <c r="S43">
        <v>221.38497311437291</v>
      </c>
      <c r="T43">
        <v>0.53864956962134525</v>
      </c>
      <c r="U43">
        <v>4.7455172413793107</v>
      </c>
      <c r="V43">
        <v>60.297814736027853</v>
      </c>
      <c r="W43">
        <v>592</v>
      </c>
      <c r="X43">
        <v>1306</v>
      </c>
      <c r="Y43">
        <v>0.45329249617151607</v>
      </c>
    </row>
    <row r="44" spans="1:25" x14ac:dyDescent="0.25">
      <c r="A44" t="s">
        <v>55</v>
      </c>
      <c r="B44">
        <v>140933</v>
      </c>
      <c r="C44" s="152">
        <v>4</v>
      </c>
      <c r="D44">
        <v>4</v>
      </c>
      <c r="E44">
        <v>2006</v>
      </c>
      <c r="H44" s="54" t="s">
        <v>33</v>
      </c>
      <c r="I44">
        <v>115.13937075406591</v>
      </c>
      <c r="J44">
        <v>7.4000000953674316</v>
      </c>
      <c r="K44" s="54">
        <v>132</v>
      </c>
      <c r="L44" s="54">
        <v>7.9</v>
      </c>
      <c r="M44" s="54">
        <v>40</v>
      </c>
      <c r="N44">
        <v>456.8</v>
      </c>
      <c r="O44">
        <v>223.63931762794473</v>
      </c>
      <c r="P44">
        <v>0.48957819095434485</v>
      </c>
      <c r="Q44">
        <v>3.2826666666666666</v>
      </c>
      <c r="R44">
        <v>446.4</v>
      </c>
      <c r="S44">
        <v>217.6268271711092</v>
      </c>
      <c r="T44">
        <v>0.48751529384209052</v>
      </c>
      <c r="U44">
        <v>4.6520000000000001</v>
      </c>
      <c r="V44">
        <v>64.585599303893844</v>
      </c>
      <c r="W44">
        <v>592</v>
      </c>
      <c r="X44">
        <v>1306</v>
      </c>
      <c r="Y44">
        <v>0.45329249617151607</v>
      </c>
    </row>
    <row r="45" spans="1:25" x14ac:dyDescent="0.25">
      <c r="A45" t="s">
        <v>55</v>
      </c>
      <c r="B45">
        <v>140933</v>
      </c>
      <c r="C45" s="152">
        <v>5</v>
      </c>
      <c r="D45">
        <v>5</v>
      </c>
      <c r="E45">
        <v>2006</v>
      </c>
      <c r="H45" s="54" t="s">
        <v>33</v>
      </c>
      <c r="I45">
        <v>152.21016406642548</v>
      </c>
      <c r="J45">
        <v>7.5999999046325684</v>
      </c>
      <c r="K45" s="54">
        <v>161</v>
      </c>
      <c r="L45" s="54">
        <v>10</v>
      </c>
      <c r="M45" s="54">
        <v>45</v>
      </c>
      <c r="N45">
        <v>409.4</v>
      </c>
      <c r="O45">
        <v>213.03302543337972</v>
      </c>
      <c r="P45">
        <v>0.52035423896770816</v>
      </c>
      <c r="Q45">
        <v>3.5922727272727273</v>
      </c>
      <c r="R45">
        <v>518.4</v>
      </c>
      <c r="S45">
        <v>242.84869102203817</v>
      </c>
      <c r="T45">
        <v>0.46845812311349955</v>
      </c>
      <c r="U45">
        <v>5.4088000000000003</v>
      </c>
      <c r="V45">
        <v>58.681389022243557</v>
      </c>
      <c r="W45">
        <v>592</v>
      </c>
      <c r="X45">
        <v>1306</v>
      </c>
      <c r="Y45">
        <v>0.45329249617151607</v>
      </c>
    </row>
    <row r="46" spans="1:25" x14ac:dyDescent="0.25">
      <c r="A46" t="s">
        <v>55</v>
      </c>
      <c r="B46">
        <v>140933</v>
      </c>
      <c r="C46" s="152">
        <v>6</v>
      </c>
      <c r="D46">
        <v>6</v>
      </c>
      <c r="E46">
        <v>2006</v>
      </c>
      <c r="H46" s="54" t="s">
        <v>33</v>
      </c>
      <c r="I46">
        <v>115.76768928478388</v>
      </c>
      <c r="J46">
        <v>7</v>
      </c>
      <c r="K46">
        <v>130</v>
      </c>
      <c r="L46">
        <v>8.8000000000000007</v>
      </c>
      <c r="M46">
        <v>30</v>
      </c>
      <c r="W46">
        <v>592</v>
      </c>
      <c r="X46">
        <v>1306</v>
      </c>
      <c r="Y46">
        <v>0.45329249617151607</v>
      </c>
    </row>
    <row r="47" spans="1:25" x14ac:dyDescent="0.25">
      <c r="A47" t="s">
        <v>55</v>
      </c>
      <c r="B47">
        <v>140933</v>
      </c>
      <c r="C47" s="152">
        <v>7</v>
      </c>
      <c r="D47">
        <v>7</v>
      </c>
      <c r="E47">
        <v>2006</v>
      </c>
      <c r="H47" s="54" t="s">
        <v>33</v>
      </c>
      <c r="I47">
        <v>151.42476590302803</v>
      </c>
      <c r="J47">
        <v>6.5</v>
      </c>
      <c r="K47">
        <v>167</v>
      </c>
      <c r="L47">
        <v>6.9</v>
      </c>
      <c r="M47">
        <v>20</v>
      </c>
      <c r="W47">
        <v>592</v>
      </c>
      <c r="X47">
        <v>1306</v>
      </c>
      <c r="Y47">
        <v>0.45329249617151607</v>
      </c>
    </row>
    <row r="48" spans="1:25" x14ac:dyDescent="0.25">
      <c r="A48" t="s">
        <v>55</v>
      </c>
      <c r="B48">
        <v>141353</v>
      </c>
      <c r="C48" s="152">
        <v>1</v>
      </c>
      <c r="D48">
        <v>1</v>
      </c>
      <c r="E48">
        <v>2006</v>
      </c>
      <c r="H48" s="54" t="s">
        <v>33</v>
      </c>
      <c r="I48">
        <v>92</v>
      </c>
      <c r="J48">
        <v>7.6</v>
      </c>
      <c r="K48" s="54">
        <v>103</v>
      </c>
      <c r="L48" s="138">
        <v>8</v>
      </c>
      <c r="M48" s="54">
        <v>55</v>
      </c>
      <c r="N48">
        <v>479.6</v>
      </c>
      <c r="O48">
        <v>223.00114702111867</v>
      </c>
      <c r="P48">
        <v>0.46497320062785374</v>
      </c>
      <c r="Q48">
        <v>4.9403333333333332</v>
      </c>
      <c r="R48">
        <v>477.8</v>
      </c>
      <c r="S48">
        <v>251.94816267371471</v>
      </c>
      <c r="T48">
        <v>0.52730883774322879</v>
      </c>
      <c r="U48">
        <v>3.6653125000000002</v>
      </c>
      <c r="V48">
        <v>65.867874087810989</v>
      </c>
      <c r="W48">
        <v>554</v>
      </c>
      <c r="X48">
        <v>1317</v>
      </c>
      <c r="Y48">
        <v>0.42065299924069854</v>
      </c>
    </row>
    <row r="49" spans="1:25" x14ac:dyDescent="0.25">
      <c r="A49" t="s">
        <v>55</v>
      </c>
      <c r="B49">
        <v>141353</v>
      </c>
      <c r="C49" s="152">
        <v>2</v>
      </c>
      <c r="D49">
        <v>2</v>
      </c>
      <c r="E49">
        <v>2006</v>
      </c>
      <c r="H49" s="54" t="s">
        <v>33</v>
      </c>
      <c r="I49">
        <v>28</v>
      </c>
      <c r="J49">
        <v>4.3</v>
      </c>
      <c r="K49">
        <v>38</v>
      </c>
      <c r="L49" s="138">
        <v>6.1</v>
      </c>
      <c r="M49">
        <v>65</v>
      </c>
      <c r="W49">
        <v>554</v>
      </c>
      <c r="X49">
        <v>1317</v>
      </c>
      <c r="Y49">
        <v>0.42065299924069854</v>
      </c>
    </row>
    <row r="50" spans="1:25" x14ac:dyDescent="0.25">
      <c r="A50" t="s">
        <v>55</v>
      </c>
      <c r="B50">
        <v>141353</v>
      </c>
      <c r="C50" s="152">
        <v>3</v>
      </c>
      <c r="D50">
        <v>3</v>
      </c>
      <c r="E50">
        <v>2006</v>
      </c>
      <c r="H50" t="s">
        <v>33</v>
      </c>
      <c r="I50">
        <v>26</v>
      </c>
      <c r="J50">
        <v>3.2</v>
      </c>
      <c r="K50">
        <v>46</v>
      </c>
      <c r="L50" s="138">
        <v>4.8</v>
      </c>
      <c r="M50">
        <v>35</v>
      </c>
      <c r="W50">
        <v>554</v>
      </c>
      <c r="X50">
        <v>1317</v>
      </c>
      <c r="Y50">
        <v>0.42065299924069854</v>
      </c>
    </row>
    <row r="51" spans="1:25" x14ac:dyDescent="0.25">
      <c r="A51" t="s">
        <v>55</v>
      </c>
      <c r="B51">
        <v>141353</v>
      </c>
      <c r="C51" s="152">
        <v>4</v>
      </c>
      <c r="D51">
        <v>4</v>
      </c>
      <c r="E51">
        <v>2006</v>
      </c>
      <c r="H51" s="54" t="s">
        <v>33</v>
      </c>
      <c r="I51">
        <v>42</v>
      </c>
      <c r="J51">
        <v>4.9000000000000004</v>
      </c>
      <c r="K51" s="54">
        <v>50</v>
      </c>
      <c r="L51" s="138">
        <v>5.9</v>
      </c>
      <c r="M51" s="54">
        <v>30</v>
      </c>
      <c r="N51">
        <v>484.4</v>
      </c>
      <c r="O51">
        <v>202.40432779002205</v>
      </c>
      <c r="P51">
        <v>0.41784543309253108</v>
      </c>
      <c r="Q51">
        <v>6.6546666666666665</v>
      </c>
      <c r="R51">
        <v>452.4</v>
      </c>
      <c r="S51">
        <v>218.4245660881175</v>
      </c>
      <c r="T51">
        <v>0.48281292238752765</v>
      </c>
      <c r="U51">
        <v>5.4237931034482756</v>
      </c>
      <c r="V51">
        <v>60.30794546309356</v>
      </c>
      <c r="W51">
        <v>554</v>
      </c>
      <c r="X51">
        <v>1317</v>
      </c>
      <c r="Y51">
        <v>0.42065299924069854</v>
      </c>
    </row>
    <row r="52" spans="1:25" x14ac:dyDescent="0.25">
      <c r="A52" t="s">
        <v>55</v>
      </c>
      <c r="B52">
        <v>141353</v>
      </c>
      <c r="C52" s="152">
        <v>5</v>
      </c>
      <c r="D52">
        <v>5</v>
      </c>
      <c r="E52">
        <v>2006</v>
      </c>
      <c r="H52" t="s">
        <v>33</v>
      </c>
      <c r="I52">
        <v>72</v>
      </c>
      <c r="J52">
        <v>6.5</v>
      </c>
      <c r="K52">
        <v>80</v>
      </c>
      <c r="L52" s="138">
        <v>8.1</v>
      </c>
      <c r="M52">
        <v>60</v>
      </c>
      <c r="W52">
        <v>554</v>
      </c>
      <c r="X52">
        <v>1317</v>
      </c>
      <c r="Y52">
        <v>0.42065299924069854</v>
      </c>
    </row>
    <row r="53" spans="1:25" x14ac:dyDescent="0.25">
      <c r="A53" t="s">
        <v>55</v>
      </c>
      <c r="B53">
        <v>141353</v>
      </c>
      <c r="C53" s="152">
        <v>6</v>
      </c>
      <c r="D53">
        <v>6</v>
      </c>
      <c r="E53">
        <v>2006</v>
      </c>
      <c r="H53" s="54" t="s">
        <v>33</v>
      </c>
      <c r="I53">
        <v>84</v>
      </c>
      <c r="J53">
        <v>7.1</v>
      </c>
      <c r="K53">
        <v>86</v>
      </c>
      <c r="L53" s="138">
        <v>8.5</v>
      </c>
      <c r="M53">
        <v>35</v>
      </c>
      <c r="N53">
        <v>453.2</v>
      </c>
      <c r="O53">
        <v>198.80738725178026</v>
      </c>
      <c r="P53">
        <v>0.43867472915220712</v>
      </c>
      <c r="Q53">
        <v>8.6364999999999998</v>
      </c>
      <c r="R53">
        <v>410.6</v>
      </c>
      <c r="S53">
        <v>194.47977613838714</v>
      </c>
      <c r="T53">
        <v>0.47364777432632033</v>
      </c>
      <c r="U53">
        <v>7.5596153846153848</v>
      </c>
      <c r="V53">
        <v>59.291460144633135</v>
      </c>
      <c r="W53">
        <v>554</v>
      </c>
      <c r="X53">
        <v>1317</v>
      </c>
      <c r="Y53">
        <v>0.42065299924069854</v>
      </c>
    </row>
    <row r="54" spans="1:25" x14ac:dyDescent="0.25">
      <c r="A54" t="s">
        <v>55</v>
      </c>
      <c r="B54">
        <v>141353</v>
      </c>
      <c r="C54" s="152">
        <v>7</v>
      </c>
      <c r="D54">
        <v>7</v>
      </c>
      <c r="E54">
        <v>2006</v>
      </c>
      <c r="H54" s="54" t="s">
        <v>33</v>
      </c>
      <c r="I54">
        <v>26</v>
      </c>
      <c r="J54">
        <v>3.2</v>
      </c>
      <c r="K54">
        <v>37</v>
      </c>
      <c r="L54" s="138">
        <v>5.2</v>
      </c>
      <c r="M54">
        <v>25</v>
      </c>
      <c r="N54">
        <v>385.4</v>
      </c>
      <c r="O54">
        <v>182.6843476927794</v>
      </c>
      <c r="P54">
        <v>0.4740123188707302</v>
      </c>
      <c r="Q54">
        <v>6.2123809523809523</v>
      </c>
      <c r="R54">
        <v>420</v>
      </c>
      <c r="S54">
        <v>194.64886156210972</v>
      </c>
      <c r="T54">
        <v>0.46344967038597551</v>
      </c>
      <c r="U54">
        <v>5.7827777777777776</v>
      </c>
      <c r="V54">
        <v>60.246554961210109</v>
      </c>
      <c r="W54">
        <v>554</v>
      </c>
      <c r="X54">
        <v>1317</v>
      </c>
      <c r="Y54">
        <v>0.42065299924069854</v>
      </c>
    </row>
    <row r="55" spans="1:25" x14ac:dyDescent="0.25">
      <c r="A55" t="s">
        <v>55</v>
      </c>
      <c r="B55">
        <v>141353</v>
      </c>
      <c r="C55" s="152">
        <v>8</v>
      </c>
      <c r="D55">
        <v>9</v>
      </c>
      <c r="E55">
        <v>2006</v>
      </c>
      <c r="H55" s="54" t="s">
        <v>33</v>
      </c>
      <c r="I55">
        <v>95</v>
      </c>
      <c r="J55">
        <v>7</v>
      </c>
      <c r="K55">
        <v>109</v>
      </c>
      <c r="L55" s="138">
        <v>8.1</v>
      </c>
      <c r="M55">
        <v>20</v>
      </c>
      <c r="W55">
        <v>554</v>
      </c>
      <c r="X55">
        <v>1317</v>
      </c>
      <c r="Y55">
        <v>0.42065299924069854</v>
      </c>
    </row>
    <row r="56" spans="1:25" x14ac:dyDescent="0.25">
      <c r="A56" t="s">
        <v>55</v>
      </c>
      <c r="B56">
        <v>141353</v>
      </c>
      <c r="C56" s="152">
        <v>9</v>
      </c>
      <c r="D56">
        <v>8</v>
      </c>
      <c r="E56">
        <v>2006</v>
      </c>
      <c r="F56" s="54"/>
      <c r="H56" s="54" t="s">
        <v>33</v>
      </c>
      <c r="I56">
        <v>65</v>
      </c>
      <c r="J56">
        <v>5.2</v>
      </c>
      <c r="K56">
        <v>71</v>
      </c>
      <c r="L56" s="138">
        <v>6.3</v>
      </c>
      <c r="M56">
        <v>60</v>
      </c>
      <c r="W56">
        <v>554</v>
      </c>
      <c r="X56">
        <v>1317</v>
      </c>
      <c r="Y56">
        <v>0.42065299924069854</v>
      </c>
    </row>
    <row r="57" spans="1:25" x14ac:dyDescent="0.25">
      <c r="A57" t="s">
        <v>55</v>
      </c>
      <c r="B57">
        <v>141353</v>
      </c>
      <c r="C57" s="152">
        <v>10</v>
      </c>
      <c r="D57">
        <v>10</v>
      </c>
      <c r="E57">
        <v>2006</v>
      </c>
      <c r="H57" s="54" t="s">
        <v>33</v>
      </c>
      <c r="I57">
        <v>77</v>
      </c>
      <c r="J57">
        <v>7</v>
      </c>
      <c r="K57">
        <v>89.5</v>
      </c>
      <c r="L57" s="138">
        <v>8</v>
      </c>
      <c r="M57">
        <v>10</v>
      </c>
      <c r="N57">
        <v>374.8</v>
      </c>
      <c r="O57">
        <v>140.93295235563821</v>
      </c>
      <c r="P57">
        <v>0.3760217512156836</v>
      </c>
      <c r="Q57">
        <v>8.8523529411764716</v>
      </c>
      <c r="R57">
        <v>494.8</v>
      </c>
      <c r="S57">
        <v>194.79382630730242</v>
      </c>
      <c r="T57">
        <v>0.3936819448409507</v>
      </c>
      <c r="U57">
        <v>8.3480769230769241</v>
      </c>
      <c r="V57">
        <v>55.266535466757936</v>
      </c>
      <c r="W57">
        <v>554</v>
      </c>
      <c r="X57">
        <v>1317</v>
      </c>
      <c r="Y57">
        <v>0.42065299924069854</v>
      </c>
    </row>
    <row r="58" spans="1:25" x14ac:dyDescent="0.25">
      <c r="A58" t="s">
        <v>55</v>
      </c>
      <c r="B58">
        <v>141364</v>
      </c>
      <c r="C58" s="152">
        <v>1</v>
      </c>
      <c r="D58">
        <v>1</v>
      </c>
      <c r="E58">
        <v>2006</v>
      </c>
      <c r="H58" s="54" t="s">
        <v>33</v>
      </c>
      <c r="I58">
        <v>51.5221195188726</v>
      </c>
      <c r="J58">
        <v>6.1</v>
      </c>
      <c r="K58">
        <v>108</v>
      </c>
      <c r="L58">
        <v>9.5</v>
      </c>
      <c r="M58">
        <v>15</v>
      </c>
      <c r="N58">
        <v>464.6</v>
      </c>
      <c r="O58">
        <v>213.18235721663288</v>
      </c>
      <c r="P58">
        <v>0.45885139306205958</v>
      </c>
      <c r="Q58">
        <v>11.365652173913045</v>
      </c>
      <c r="R58">
        <v>461.4</v>
      </c>
      <c r="S58">
        <v>225.10951661631418</v>
      </c>
      <c r="T58">
        <v>0.48788365109734327</v>
      </c>
      <c r="U58">
        <v>8.8266666666666662</v>
      </c>
      <c r="V58">
        <v>61.707854690348022</v>
      </c>
      <c r="W58">
        <v>549</v>
      </c>
      <c r="X58">
        <v>1320</v>
      </c>
      <c r="Y58">
        <v>0.41590909090909089</v>
      </c>
    </row>
    <row r="59" spans="1:25" x14ac:dyDescent="0.25">
      <c r="A59" t="s">
        <v>55</v>
      </c>
      <c r="B59">
        <v>141364</v>
      </c>
      <c r="C59" s="152">
        <v>2</v>
      </c>
      <c r="D59">
        <v>2</v>
      </c>
      <c r="E59">
        <v>2006</v>
      </c>
      <c r="H59" s="54" t="s">
        <v>33</v>
      </c>
      <c r="I59">
        <v>29.216811678385078</v>
      </c>
      <c r="J59">
        <v>4.5999999999999996</v>
      </c>
      <c r="K59">
        <v>70</v>
      </c>
      <c r="L59">
        <v>7.5</v>
      </c>
      <c r="M59">
        <v>35</v>
      </c>
      <c r="N59">
        <v>424.8</v>
      </c>
      <c r="O59">
        <v>195.96692541343234</v>
      </c>
      <c r="P59">
        <v>0.46131573779056573</v>
      </c>
      <c r="Q59">
        <v>4.7408000000000001</v>
      </c>
      <c r="R59">
        <v>396.8</v>
      </c>
      <c r="S59">
        <v>211.45304428451587</v>
      </c>
      <c r="T59">
        <v>0.53289577692670331</v>
      </c>
      <c r="U59">
        <v>5.6622500000000002</v>
      </c>
      <c r="V59">
        <v>68.848961492605994</v>
      </c>
      <c r="W59">
        <v>549</v>
      </c>
      <c r="X59">
        <v>1320</v>
      </c>
      <c r="Y59">
        <v>0.41590909090909089</v>
      </c>
    </row>
    <row r="60" spans="1:25" x14ac:dyDescent="0.25">
      <c r="A60" t="s">
        <v>55</v>
      </c>
      <c r="B60">
        <v>141364</v>
      </c>
      <c r="C60" s="152">
        <v>3</v>
      </c>
      <c r="D60">
        <v>3</v>
      </c>
      <c r="E60">
        <v>2006</v>
      </c>
      <c r="H60" s="54" t="s">
        <v>33</v>
      </c>
      <c r="I60">
        <v>77.911497809026869</v>
      </c>
      <c r="J60">
        <v>7.8</v>
      </c>
      <c r="K60" s="54">
        <v>92</v>
      </c>
      <c r="L60" s="54">
        <v>7</v>
      </c>
      <c r="M60" s="54">
        <v>20</v>
      </c>
      <c r="N60">
        <v>410.8</v>
      </c>
      <c r="O60">
        <v>197.97906602254426</v>
      </c>
      <c r="P60">
        <v>0.48193540901300941</v>
      </c>
      <c r="Q60">
        <v>4.1399999999999997</v>
      </c>
      <c r="R60">
        <v>415.6</v>
      </c>
      <c r="S60">
        <v>232.90199999999999</v>
      </c>
      <c r="T60">
        <v>6.0336463368467963E-3</v>
      </c>
      <c r="U60">
        <v>3.662962962962963</v>
      </c>
      <c r="V60">
        <v>68.179820947987039</v>
      </c>
      <c r="W60">
        <v>549</v>
      </c>
      <c r="X60">
        <v>1320</v>
      </c>
      <c r="Y60">
        <v>0.41590909090909089</v>
      </c>
    </row>
    <row r="61" spans="1:25" x14ac:dyDescent="0.25">
      <c r="A61" t="s">
        <v>55</v>
      </c>
      <c r="B61">
        <v>141364</v>
      </c>
      <c r="C61" s="152">
        <v>4</v>
      </c>
      <c r="D61">
        <v>4</v>
      </c>
      <c r="E61">
        <v>2006</v>
      </c>
      <c r="H61" s="54" t="s">
        <v>33</v>
      </c>
      <c r="I61">
        <v>31.887165433936403</v>
      </c>
      <c r="J61">
        <v>5.9</v>
      </c>
      <c r="K61" s="54">
        <v>42</v>
      </c>
      <c r="L61" s="54">
        <v>4</v>
      </c>
      <c r="M61" s="54">
        <v>50</v>
      </c>
      <c r="N61">
        <v>433</v>
      </c>
      <c r="O61">
        <v>197.91206363234647</v>
      </c>
      <c r="P61">
        <v>0.45707174049040755</v>
      </c>
      <c r="Q61">
        <v>3.9356521739130432</v>
      </c>
      <c r="R61">
        <v>472.8</v>
      </c>
      <c r="S61">
        <v>227.53255834280222</v>
      </c>
      <c r="T61">
        <v>0.4812448357504277</v>
      </c>
      <c r="U61">
        <v>4.0860714285714286</v>
      </c>
      <c r="V61">
        <v>63.644663562494294</v>
      </c>
      <c r="W61">
        <v>549</v>
      </c>
      <c r="X61">
        <v>1320</v>
      </c>
      <c r="Y61">
        <v>0.41590909090909089</v>
      </c>
    </row>
    <row r="62" spans="1:25" x14ac:dyDescent="0.25">
      <c r="A62" t="s">
        <v>55</v>
      </c>
      <c r="B62">
        <v>141364</v>
      </c>
      <c r="C62" s="152">
        <v>5</v>
      </c>
      <c r="D62">
        <v>5</v>
      </c>
      <c r="E62">
        <v>2006</v>
      </c>
      <c r="H62" s="54" t="s">
        <v>33</v>
      </c>
      <c r="I62">
        <v>70.999993971129328</v>
      </c>
      <c r="J62">
        <v>8.5</v>
      </c>
      <c r="K62" s="54">
        <v>84</v>
      </c>
      <c r="L62" s="54">
        <v>7.8</v>
      </c>
      <c r="M62" s="54">
        <v>40</v>
      </c>
      <c r="N62">
        <v>405.2</v>
      </c>
      <c r="O62">
        <v>206.30656514868551</v>
      </c>
      <c r="P62">
        <v>0.50914749543110938</v>
      </c>
      <c r="Q62">
        <v>3.0265217391304349</v>
      </c>
      <c r="R62">
        <v>443.8</v>
      </c>
      <c r="S62">
        <v>239.46392626337536</v>
      </c>
      <c r="T62">
        <v>0.53957621961103053</v>
      </c>
      <c r="U62">
        <v>3.1463333333333332</v>
      </c>
      <c r="V62">
        <v>67.175441605213521</v>
      </c>
      <c r="W62">
        <v>549</v>
      </c>
      <c r="X62">
        <v>1320</v>
      </c>
      <c r="Y62">
        <v>0.41590909090909089</v>
      </c>
    </row>
    <row r="63" spans="1:25" x14ac:dyDescent="0.25">
      <c r="A63" t="s">
        <v>55</v>
      </c>
      <c r="B63">
        <v>141364</v>
      </c>
      <c r="C63" s="152">
        <v>6</v>
      </c>
      <c r="D63" t="s">
        <v>189</v>
      </c>
      <c r="E63">
        <v>2006</v>
      </c>
      <c r="H63" s="54" t="s">
        <v>33</v>
      </c>
      <c r="I63">
        <v>44.924774946334047</v>
      </c>
      <c r="K63" s="54">
        <v>49</v>
      </c>
      <c r="L63" s="54"/>
      <c r="M63" s="54"/>
      <c r="W63">
        <v>549</v>
      </c>
      <c r="X63">
        <v>1320</v>
      </c>
      <c r="Y63">
        <v>0.41590909090909089</v>
      </c>
    </row>
    <row r="64" spans="1:25" x14ac:dyDescent="0.25">
      <c r="A64" t="s">
        <v>55</v>
      </c>
      <c r="B64">
        <v>141364</v>
      </c>
      <c r="C64" s="152">
        <v>7</v>
      </c>
      <c r="D64">
        <v>6</v>
      </c>
      <c r="E64">
        <v>2006</v>
      </c>
      <c r="H64" s="54" t="s">
        <v>33</v>
      </c>
      <c r="I64">
        <v>97.860611159322048</v>
      </c>
      <c r="J64">
        <v>7.4</v>
      </c>
      <c r="K64" s="54">
        <v>95</v>
      </c>
      <c r="L64" s="54">
        <v>7.8</v>
      </c>
      <c r="M64" s="54">
        <v>20</v>
      </c>
      <c r="N64">
        <v>450.2</v>
      </c>
      <c r="O64">
        <v>199.13599640933572</v>
      </c>
      <c r="P64">
        <v>0.44232784631127436</v>
      </c>
      <c r="Q64">
        <v>9.3810526315789478</v>
      </c>
      <c r="R64">
        <v>419.2</v>
      </c>
      <c r="S64">
        <v>253.14426633785448</v>
      </c>
      <c r="T64">
        <v>0.60387468114946208</v>
      </c>
      <c r="U64">
        <v>5.3026923076923076</v>
      </c>
      <c r="V64">
        <v>63.972592996514855</v>
      </c>
      <c r="W64">
        <v>549</v>
      </c>
      <c r="X64">
        <v>1320</v>
      </c>
      <c r="Y64">
        <v>0.41590909090909089</v>
      </c>
    </row>
    <row r="65" spans="1:26" x14ac:dyDescent="0.25">
      <c r="A65" t="s">
        <v>55</v>
      </c>
      <c r="B65">
        <v>141372</v>
      </c>
      <c r="C65" s="152">
        <v>1</v>
      </c>
      <c r="D65">
        <v>1</v>
      </c>
      <c r="E65">
        <v>2006</v>
      </c>
      <c r="H65" s="54" t="s">
        <v>390</v>
      </c>
      <c r="I65">
        <v>93</v>
      </c>
      <c r="J65">
        <v>10.1</v>
      </c>
      <c r="K65" s="138">
        <v>149</v>
      </c>
      <c r="L65" s="138">
        <v>11.9</v>
      </c>
      <c r="M65" s="138">
        <v>25</v>
      </c>
      <c r="W65">
        <v>541</v>
      </c>
      <c r="X65">
        <v>1334</v>
      </c>
      <c r="Y65">
        <v>0.40554722638680657</v>
      </c>
    </row>
    <row r="66" spans="1:26" x14ac:dyDescent="0.25">
      <c r="A66" t="s">
        <v>55</v>
      </c>
      <c r="B66">
        <v>141372</v>
      </c>
      <c r="C66" s="152">
        <v>1</v>
      </c>
      <c r="D66">
        <v>2</v>
      </c>
      <c r="E66">
        <v>2006</v>
      </c>
      <c r="H66" t="s">
        <v>33</v>
      </c>
      <c r="I66">
        <v>30</v>
      </c>
      <c r="J66">
        <v>6</v>
      </c>
      <c r="K66" s="138">
        <v>55</v>
      </c>
      <c r="L66" s="138">
        <v>7.8</v>
      </c>
      <c r="M66" s="138">
        <v>35</v>
      </c>
      <c r="N66">
        <v>341.2</v>
      </c>
      <c r="O66">
        <v>180.82254553786228</v>
      </c>
      <c r="P66">
        <v>0.529960567227029</v>
      </c>
      <c r="Q66">
        <v>5.8193333333333337</v>
      </c>
      <c r="R66">
        <v>390.8</v>
      </c>
      <c r="S66">
        <v>208.84181684055221</v>
      </c>
      <c r="T66">
        <v>0.53439564186425847</v>
      </c>
      <c r="U66">
        <v>8.6263636363636369</v>
      </c>
      <c r="V66">
        <v>57.811881188118811</v>
      </c>
      <c r="W66">
        <v>541</v>
      </c>
      <c r="X66">
        <v>1334</v>
      </c>
      <c r="Y66">
        <v>0.40554722638680657</v>
      </c>
    </row>
    <row r="67" spans="1:26" x14ac:dyDescent="0.25">
      <c r="A67" t="s">
        <v>55</v>
      </c>
      <c r="B67">
        <v>141372</v>
      </c>
      <c r="C67" s="152">
        <v>2</v>
      </c>
      <c r="D67">
        <v>3</v>
      </c>
      <c r="E67">
        <v>2006</v>
      </c>
      <c r="H67" s="54" t="s">
        <v>33</v>
      </c>
      <c r="I67">
        <v>106</v>
      </c>
      <c r="J67">
        <v>10.1</v>
      </c>
      <c r="K67" s="138">
        <v>115</v>
      </c>
      <c r="L67" s="138">
        <v>11.3</v>
      </c>
      <c r="M67" s="138">
        <v>45</v>
      </c>
      <c r="N67">
        <v>398.8</v>
      </c>
      <c r="O67">
        <v>192.40473061760841</v>
      </c>
      <c r="P67">
        <v>0.48245920415649046</v>
      </c>
      <c r="Q67">
        <v>4.2277777777777779</v>
      </c>
      <c r="R67">
        <v>386.4</v>
      </c>
      <c r="S67">
        <v>206.84659654693391</v>
      </c>
      <c r="T67">
        <v>0.53531727884817271</v>
      </c>
      <c r="U67">
        <v>5.9282352941176475</v>
      </c>
      <c r="V67">
        <v>61.095682908356473</v>
      </c>
      <c r="W67">
        <v>541</v>
      </c>
      <c r="X67">
        <v>1334</v>
      </c>
      <c r="Y67">
        <v>0.40554722638680657</v>
      </c>
    </row>
    <row r="68" spans="1:26" x14ac:dyDescent="0.25">
      <c r="A68" t="s">
        <v>55</v>
      </c>
      <c r="B68">
        <v>141372</v>
      </c>
      <c r="C68" s="152">
        <v>3</v>
      </c>
      <c r="D68">
        <v>4</v>
      </c>
      <c r="E68">
        <v>2006</v>
      </c>
      <c r="H68" s="54" t="s">
        <v>33</v>
      </c>
      <c r="I68">
        <v>142</v>
      </c>
      <c r="J68">
        <v>12.3</v>
      </c>
      <c r="K68" s="138">
        <v>158</v>
      </c>
      <c r="L68" s="138">
        <v>13.9</v>
      </c>
      <c r="M68" s="138">
        <v>45</v>
      </c>
      <c r="N68">
        <v>463.2</v>
      </c>
      <c r="O68">
        <v>218.28592767784903</v>
      </c>
      <c r="P68">
        <v>0.47125632054803335</v>
      </c>
      <c r="Q68">
        <v>5.3556666666666661</v>
      </c>
      <c r="R68">
        <v>452.4</v>
      </c>
      <c r="S68">
        <v>257.93185263296647</v>
      </c>
      <c r="T68">
        <v>0.57014114198268451</v>
      </c>
      <c r="U68">
        <v>5.0576666666666661</v>
      </c>
      <c r="V68">
        <v>61.543358067801549</v>
      </c>
      <c r="W68">
        <v>541</v>
      </c>
      <c r="X68">
        <v>1334</v>
      </c>
      <c r="Y68">
        <v>0.40554722638680657</v>
      </c>
    </row>
    <row r="69" spans="1:26" x14ac:dyDescent="0.25">
      <c r="A69" t="s">
        <v>55</v>
      </c>
      <c r="B69">
        <v>141372</v>
      </c>
      <c r="C69" s="152">
        <v>4</v>
      </c>
      <c r="D69">
        <v>5</v>
      </c>
      <c r="E69">
        <v>2006</v>
      </c>
      <c r="H69" s="54" t="s">
        <v>33</v>
      </c>
      <c r="I69">
        <v>156</v>
      </c>
      <c r="J69">
        <v>12.1</v>
      </c>
      <c r="K69" s="138">
        <v>193</v>
      </c>
      <c r="L69" s="138">
        <v>13.5</v>
      </c>
      <c r="M69" s="138">
        <v>35</v>
      </c>
      <c r="N69">
        <v>423.8</v>
      </c>
      <c r="O69">
        <v>185.2816474863719</v>
      </c>
      <c r="P69">
        <v>0.4371912399395278</v>
      </c>
      <c r="Q69">
        <v>5.503333333333333</v>
      </c>
      <c r="R69">
        <v>382</v>
      </c>
      <c r="S69">
        <v>214.27490889087534</v>
      </c>
      <c r="T69">
        <v>0.56092908086616577</v>
      </c>
      <c r="U69">
        <v>4.847666666666667</v>
      </c>
      <c r="V69">
        <v>53.441639307143674</v>
      </c>
      <c r="W69">
        <v>541</v>
      </c>
      <c r="X69">
        <v>1334</v>
      </c>
      <c r="Y69">
        <v>0.40554722638680657</v>
      </c>
    </row>
    <row r="70" spans="1:26" x14ac:dyDescent="0.25">
      <c r="A70" t="s">
        <v>55</v>
      </c>
      <c r="B70">
        <v>141372</v>
      </c>
      <c r="C70" s="152">
        <v>6</v>
      </c>
      <c r="D70" t="s">
        <v>173</v>
      </c>
      <c r="E70">
        <v>2006</v>
      </c>
      <c r="H70" s="54" t="s">
        <v>33</v>
      </c>
      <c r="I70">
        <v>117</v>
      </c>
      <c r="K70" s="138">
        <v>125</v>
      </c>
      <c r="L70" s="138"/>
      <c r="M70" s="138"/>
      <c r="W70">
        <v>541</v>
      </c>
      <c r="X70">
        <v>1334</v>
      </c>
      <c r="Y70">
        <v>0.40554722638680657</v>
      </c>
    </row>
    <row r="71" spans="1:26" x14ac:dyDescent="0.25">
      <c r="A71" t="s">
        <v>55</v>
      </c>
      <c r="B71">
        <v>141372</v>
      </c>
      <c r="C71" s="152">
        <v>5</v>
      </c>
      <c r="D71">
        <v>6</v>
      </c>
      <c r="E71">
        <v>2006</v>
      </c>
      <c r="H71" s="54" t="s">
        <v>33</v>
      </c>
      <c r="I71">
        <v>86</v>
      </c>
      <c r="J71">
        <v>7.4</v>
      </c>
      <c r="K71" s="138">
        <v>92</v>
      </c>
      <c r="L71" s="138">
        <v>8</v>
      </c>
      <c r="M71" s="138">
        <v>35</v>
      </c>
      <c r="N71">
        <v>403.8</v>
      </c>
      <c r="O71">
        <v>157.62386248736095</v>
      </c>
      <c r="P71">
        <v>0.39035131869083939</v>
      </c>
      <c r="Q71">
        <v>6.5933333333333337</v>
      </c>
      <c r="R71">
        <v>444.4</v>
      </c>
      <c r="S71">
        <v>196.66872301048735</v>
      </c>
      <c r="T71">
        <v>0.44254888166176276</v>
      </c>
      <c r="U71">
        <v>6.6040740740740738</v>
      </c>
      <c r="V71">
        <v>53.307238107875008</v>
      </c>
      <c r="W71">
        <v>541</v>
      </c>
      <c r="X71">
        <v>1334</v>
      </c>
      <c r="Y71">
        <v>0.40554722638680657</v>
      </c>
    </row>
    <row r="72" spans="1:26" x14ac:dyDescent="0.25">
      <c r="A72" t="s">
        <v>197</v>
      </c>
      <c r="B72">
        <v>272850</v>
      </c>
      <c r="C72" s="152">
        <v>1</v>
      </c>
      <c r="D72">
        <v>0</v>
      </c>
      <c r="E72">
        <v>1998</v>
      </c>
      <c r="F72">
        <v>1</v>
      </c>
      <c r="G72">
        <v>2009</v>
      </c>
      <c r="H72" s="54" t="s">
        <v>33</v>
      </c>
      <c r="I72">
        <v>41.469023027385269</v>
      </c>
      <c r="J72">
        <v>6.6</v>
      </c>
      <c r="K72" s="54">
        <v>51</v>
      </c>
      <c r="L72" s="54">
        <v>7.5</v>
      </c>
      <c r="M72" s="54">
        <v>35</v>
      </c>
      <c r="N72">
        <v>401.6</v>
      </c>
      <c r="O72">
        <v>173.3052724856004</v>
      </c>
      <c r="P72">
        <v>0.43153703308167429</v>
      </c>
      <c r="Q72">
        <v>5.4167999999999994</v>
      </c>
      <c r="R72">
        <v>380.5</v>
      </c>
      <c r="S72">
        <v>174.25968109339408</v>
      </c>
      <c r="T72">
        <v>0.45797550878684384</v>
      </c>
      <c r="U72">
        <v>4.7558333333333334</v>
      </c>
      <c r="V72">
        <v>53.738317757009334</v>
      </c>
      <c r="W72">
        <v>1582</v>
      </c>
      <c r="X72">
        <v>978</v>
      </c>
      <c r="Y72">
        <v>1.6175869120654396</v>
      </c>
    </row>
    <row r="73" spans="1:26" x14ac:dyDescent="0.25">
      <c r="A73" t="s">
        <v>197</v>
      </c>
      <c r="B73">
        <v>272850</v>
      </c>
      <c r="C73" s="152">
        <v>2</v>
      </c>
      <c r="D73">
        <v>0</v>
      </c>
      <c r="E73">
        <v>1998</v>
      </c>
      <c r="F73">
        <v>2</v>
      </c>
      <c r="G73">
        <v>2009</v>
      </c>
      <c r="H73" s="54" t="s">
        <v>33</v>
      </c>
      <c r="I73">
        <v>41.154863762026288</v>
      </c>
      <c r="J73">
        <v>6</v>
      </c>
      <c r="K73">
        <v>53</v>
      </c>
      <c r="L73">
        <v>6.7</v>
      </c>
      <c r="M73">
        <v>35</v>
      </c>
      <c r="N73">
        <v>390.6</v>
      </c>
      <c r="O73">
        <v>179.10811947833403</v>
      </c>
      <c r="P73">
        <v>0.45854613281703538</v>
      </c>
      <c r="Q73">
        <v>4.9520833333333334</v>
      </c>
      <c r="R73">
        <v>363.8</v>
      </c>
      <c r="S73">
        <v>175.83479789103689</v>
      </c>
      <c r="T73">
        <v>0.48332819651192105</v>
      </c>
      <c r="U73">
        <v>4.0164705882352942</v>
      </c>
      <c r="V73">
        <v>55.534162717219594</v>
      </c>
      <c r="W73">
        <v>1582</v>
      </c>
      <c r="X73">
        <v>978</v>
      </c>
      <c r="Y73">
        <v>1.6175869120654396</v>
      </c>
    </row>
    <row r="74" spans="1:26" x14ac:dyDescent="0.25">
      <c r="A74" t="s">
        <v>197</v>
      </c>
      <c r="B74">
        <v>272850</v>
      </c>
      <c r="C74" s="152">
        <v>3</v>
      </c>
      <c r="D74">
        <v>0</v>
      </c>
      <c r="E74">
        <v>1998</v>
      </c>
      <c r="F74">
        <v>3</v>
      </c>
      <c r="G74">
        <v>2009</v>
      </c>
      <c r="H74" s="54" t="s">
        <v>33</v>
      </c>
      <c r="I74">
        <v>44.139376782936594</v>
      </c>
      <c r="J74">
        <v>5.8</v>
      </c>
      <c r="K74">
        <v>50</v>
      </c>
      <c r="L74">
        <v>6.7</v>
      </c>
      <c r="M74">
        <v>35</v>
      </c>
      <c r="N74">
        <v>407.2</v>
      </c>
      <c r="O74">
        <v>169.36185133239829</v>
      </c>
      <c r="P74">
        <v>0.41591810248624334</v>
      </c>
      <c r="Q74">
        <v>5.4846153846153847</v>
      </c>
      <c r="R74">
        <v>397.6</v>
      </c>
      <c r="S74">
        <v>185.23704031900752</v>
      </c>
      <c r="T74">
        <v>0.46588792836772513</v>
      </c>
      <c r="U74">
        <v>4.9065217391304348</v>
      </c>
      <c r="V74">
        <v>55.347035517192587</v>
      </c>
      <c r="W74">
        <v>1582</v>
      </c>
      <c r="X74">
        <v>978</v>
      </c>
      <c r="Y74">
        <v>1.6175869120654396</v>
      </c>
    </row>
    <row r="75" spans="1:26" x14ac:dyDescent="0.25">
      <c r="A75" t="s">
        <v>197</v>
      </c>
      <c r="B75">
        <v>272850</v>
      </c>
      <c r="C75" s="152">
        <v>4</v>
      </c>
      <c r="D75">
        <v>0</v>
      </c>
      <c r="E75">
        <v>1998</v>
      </c>
      <c r="F75">
        <v>4</v>
      </c>
      <c r="G75">
        <v>2009</v>
      </c>
      <c r="H75" s="54" t="s">
        <v>33</v>
      </c>
      <c r="I75">
        <v>46.652650905808429</v>
      </c>
      <c r="J75">
        <v>5.6</v>
      </c>
      <c r="K75">
        <v>57</v>
      </c>
      <c r="L75">
        <v>6.4</v>
      </c>
      <c r="M75">
        <v>35</v>
      </c>
      <c r="N75">
        <v>358.2</v>
      </c>
      <c r="O75">
        <v>172.09016752916412</v>
      </c>
      <c r="P75">
        <v>0.48043039511212765</v>
      </c>
      <c r="Q75">
        <v>4.7504166666666672</v>
      </c>
      <c r="R75">
        <v>325.8</v>
      </c>
      <c r="S75">
        <v>176.15992839027302</v>
      </c>
      <c r="T75">
        <v>0.54069959604135365</v>
      </c>
      <c r="U75">
        <v>4.4686666666666666</v>
      </c>
      <c r="V75">
        <v>55.828591847392858</v>
      </c>
      <c r="W75">
        <v>1582</v>
      </c>
      <c r="X75">
        <v>978</v>
      </c>
      <c r="Y75">
        <v>1.6175869120654396</v>
      </c>
    </row>
    <row r="76" spans="1:26" x14ac:dyDescent="0.25">
      <c r="A76" t="s">
        <v>197</v>
      </c>
      <c r="B76">
        <v>272850</v>
      </c>
      <c r="C76" s="152">
        <v>5</v>
      </c>
      <c r="D76">
        <v>0</v>
      </c>
      <c r="E76">
        <v>1998</v>
      </c>
      <c r="F76">
        <v>5</v>
      </c>
      <c r="G76">
        <v>2009</v>
      </c>
      <c r="H76" s="54" t="s">
        <v>82</v>
      </c>
      <c r="I76">
        <v>51.993358416911079</v>
      </c>
      <c r="J76">
        <v>5.3</v>
      </c>
      <c r="K76">
        <v>65</v>
      </c>
      <c r="L76">
        <v>5.9</v>
      </c>
      <c r="M76">
        <v>71</v>
      </c>
      <c r="W76">
        <v>1582</v>
      </c>
      <c r="X76">
        <v>978</v>
      </c>
      <c r="Y76">
        <v>1.6175869120654396</v>
      </c>
    </row>
    <row r="77" spans="1:26" x14ac:dyDescent="0.25">
      <c r="A77" t="s">
        <v>197</v>
      </c>
      <c r="B77">
        <v>272850</v>
      </c>
      <c r="C77" s="152">
        <v>5</v>
      </c>
      <c r="D77" t="s">
        <v>179</v>
      </c>
      <c r="F77" t="s">
        <v>179</v>
      </c>
      <c r="H77" s="54" t="s">
        <v>33</v>
      </c>
      <c r="K77">
        <v>40</v>
      </c>
      <c r="L77">
        <v>6.4</v>
      </c>
      <c r="M77">
        <v>30</v>
      </c>
      <c r="N77">
        <v>379.6</v>
      </c>
      <c r="O77">
        <v>167.68924302788844</v>
      </c>
      <c r="P77">
        <v>0.44175248426735625</v>
      </c>
      <c r="Q77">
        <v>5.7045454545454541</v>
      </c>
      <c r="R77">
        <v>410.6</v>
      </c>
      <c r="S77">
        <v>168.10166486060484</v>
      </c>
      <c r="T77">
        <v>0.40940493146762014</v>
      </c>
      <c r="U77">
        <v>5.6394444444444449</v>
      </c>
      <c r="V77">
        <v>55.960429318971769</v>
      </c>
      <c r="W77">
        <v>1582</v>
      </c>
      <c r="X77">
        <v>978</v>
      </c>
      <c r="Y77">
        <v>1.6175869120654396</v>
      </c>
    </row>
    <row r="78" spans="1:26" x14ac:dyDescent="0.25">
      <c r="A78" t="s">
        <v>197</v>
      </c>
      <c r="B78">
        <v>272894</v>
      </c>
      <c r="C78" s="152">
        <v>1</v>
      </c>
      <c r="D78">
        <v>1</v>
      </c>
      <c r="E78">
        <v>1998</v>
      </c>
      <c r="F78">
        <v>1</v>
      </c>
      <c r="G78">
        <v>2009</v>
      </c>
      <c r="H78" s="54" t="s">
        <v>33</v>
      </c>
      <c r="I78">
        <v>33.615041393410785</v>
      </c>
      <c r="J78">
        <v>5.3</v>
      </c>
      <c r="W78">
        <v>1543</v>
      </c>
      <c r="X78">
        <v>990</v>
      </c>
      <c r="Y78">
        <v>1.5585858585858585</v>
      </c>
      <c r="Z78" t="s">
        <v>189</v>
      </c>
    </row>
    <row r="79" spans="1:26" x14ac:dyDescent="0.25">
      <c r="A79" t="s">
        <v>197</v>
      </c>
      <c r="B79">
        <v>272894</v>
      </c>
      <c r="C79" s="152">
        <v>2</v>
      </c>
      <c r="D79">
        <v>2</v>
      </c>
      <c r="E79">
        <v>1998</v>
      </c>
      <c r="F79">
        <v>2</v>
      </c>
      <c r="G79">
        <v>2009</v>
      </c>
      <c r="H79" s="54" t="s">
        <v>33</v>
      </c>
      <c r="I79">
        <v>32.986722862692829</v>
      </c>
      <c r="J79">
        <v>5.2</v>
      </c>
      <c r="K79">
        <v>38</v>
      </c>
      <c r="L79">
        <v>5.6</v>
      </c>
      <c r="M79">
        <v>20</v>
      </c>
      <c r="N79">
        <v>359.8</v>
      </c>
      <c r="O79">
        <v>208.17202681328612</v>
      </c>
      <c r="P79">
        <v>0.57857706173787138</v>
      </c>
      <c r="Q79">
        <v>2.4587037037037041</v>
      </c>
      <c r="R79">
        <v>428.6</v>
      </c>
      <c r="S79">
        <v>224.17160412552116</v>
      </c>
      <c r="T79">
        <v>0.52303220747905077</v>
      </c>
      <c r="U79">
        <v>2.0713636363636363</v>
      </c>
      <c r="V79">
        <v>59.015057945497063</v>
      </c>
      <c r="W79">
        <v>1543</v>
      </c>
      <c r="X79">
        <v>990</v>
      </c>
      <c r="Y79">
        <v>1.5585858585858585</v>
      </c>
    </row>
    <row r="80" spans="1:26" x14ac:dyDescent="0.25">
      <c r="A80" t="s">
        <v>197</v>
      </c>
      <c r="B80">
        <v>272894</v>
      </c>
      <c r="C80" s="152">
        <v>3</v>
      </c>
      <c r="D80">
        <v>0</v>
      </c>
      <c r="E80">
        <v>1998</v>
      </c>
      <c r="F80">
        <v>3</v>
      </c>
      <c r="G80">
        <v>2009</v>
      </c>
      <c r="H80" s="54" t="s">
        <v>33</v>
      </c>
      <c r="I80">
        <v>35.028758087526192</v>
      </c>
      <c r="J80">
        <v>5.0999999999999996</v>
      </c>
      <c r="K80">
        <v>40</v>
      </c>
      <c r="L80">
        <v>5.5</v>
      </c>
      <c r="M80">
        <v>25</v>
      </c>
      <c r="N80">
        <v>409.8</v>
      </c>
      <c r="O80">
        <v>226.41759699347853</v>
      </c>
      <c r="P80">
        <v>0.55250755732913259</v>
      </c>
      <c r="Q80">
        <v>1.9248936170212765</v>
      </c>
      <c r="R80">
        <v>393.8</v>
      </c>
      <c r="S80">
        <v>219.45119833275442</v>
      </c>
      <c r="T80">
        <v>0.55726561283076281</v>
      </c>
      <c r="U80">
        <v>1.6609615384615386</v>
      </c>
      <c r="V80">
        <v>56.502052983857368</v>
      </c>
      <c r="W80">
        <v>1543</v>
      </c>
      <c r="X80">
        <v>990</v>
      </c>
      <c r="Y80">
        <v>1.5585858585858585</v>
      </c>
    </row>
    <row r="81" spans="1:26" x14ac:dyDescent="0.25">
      <c r="A81" t="s">
        <v>197</v>
      </c>
      <c r="B81">
        <v>272894</v>
      </c>
      <c r="C81" s="152">
        <v>4</v>
      </c>
      <c r="D81">
        <v>3</v>
      </c>
      <c r="E81">
        <v>1998</v>
      </c>
      <c r="F81">
        <v>4</v>
      </c>
      <c r="G81">
        <v>2009</v>
      </c>
      <c r="H81" s="54" t="s">
        <v>33</v>
      </c>
      <c r="I81">
        <v>31.258846903218441</v>
      </c>
      <c r="J81">
        <v>4</v>
      </c>
      <c r="K81" s="54">
        <v>36</v>
      </c>
      <c r="L81" s="54">
        <v>4.8</v>
      </c>
      <c r="M81" s="54">
        <v>25</v>
      </c>
      <c r="N81">
        <v>358</v>
      </c>
      <c r="O81">
        <v>207.62062227566511</v>
      </c>
      <c r="P81">
        <v>0.57994587227839423</v>
      </c>
      <c r="Q81">
        <v>3.0240909090909089</v>
      </c>
      <c r="R81">
        <v>351.4</v>
      </c>
      <c r="S81">
        <v>211.32707286889422</v>
      </c>
      <c r="T81">
        <v>0.60138609239867458</v>
      </c>
      <c r="U81">
        <v>2.7474000000000003</v>
      </c>
      <c r="V81">
        <v>60.542570951585972</v>
      </c>
      <c r="W81">
        <v>1543</v>
      </c>
      <c r="X81">
        <v>990</v>
      </c>
      <c r="Y81">
        <v>1.5585858585858585</v>
      </c>
    </row>
    <row r="82" spans="1:26" x14ac:dyDescent="0.25">
      <c r="A82" t="s">
        <v>197</v>
      </c>
      <c r="B82">
        <v>272894</v>
      </c>
      <c r="C82" s="152">
        <v>5</v>
      </c>
      <c r="D82">
        <v>0</v>
      </c>
      <c r="E82">
        <v>1998</v>
      </c>
      <c r="F82">
        <v>5</v>
      </c>
      <c r="G82">
        <v>2009</v>
      </c>
      <c r="H82" s="54" t="s">
        <v>33</v>
      </c>
      <c r="I82">
        <v>25.289820861397835</v>
      </c>
      <c r="J82">
        <v>4.8</v>
      </c>
      <c r="K82">
        <v>30</v>
      </c>
      <c r="L82">
        <v>5.5</v>
      </c>
      <c r="M82">
        <v>25</v>
      </c>
      <c r="W82">
        <v>1543</v>
      </c>
      <c r="X82">
        <v>990</v>
      </c>
      <c r="Y82">
        <v>1.5585858585858585</v>
      </c>
    </row>
    <row r="83" spans="1:26" x14ac:dyDescent="0.25">
      <c r="A83" t="s">
        <v>197</v>
      </c>
      <c r="B83">
        <v>272894</v>
      </c>
      <c r="C83" s="152">
        <v>6</v>
      </c>
      <c r="D83">
        <v>4</v>
      </c>
      <c r="E83">
        <v>1998</v>
      </c>
      <c r="F83">
        <v>6</v>
      </c>
      <c r="G83">
        <v>2009</v>
      </c>
      <c r="H83" s="54" t="s">
        <v>33</v>
      </c>
      <c r="I83">
        <v>26.075219024795285</v>
      </c>
      <c r="J83">
        <v>4.0999999999999996</v>
      </c>
      <c r="K83">
        <v>38</v>
      </c>
      <c r="L83">
        <v>4.8</v>
      </c>
      <c r="M83">
        <v>20</v>
      </c>
      <c r="W83">
        <v>1543</v>
      </c>
      <c r="X83">
        <v>990</v>
      </c>
      <c r="Y83">
        <v>1.5585858585858585</v>
      </c>
    </row>
    <row r="84" spans="1:26" x14ac:dyDescent="0.25">
      <c r="A84" t="s">
        <v>197</v>
      </c>
      <c r="B84">
        <v>272894</v>
      </c>
      <c r="C84" s="152">
        <v>7</v>
      </c>
      <c r="D84">
        <v>5</v>
      </c>
      <c r="E84">
        <v>1998</v>
      </c>
      <c r="F84">
        <v>7</v>
      </c>
      <c r="G84">
        <v>2009</v>
      </c>
      <c r="H84" s="54" t="s">
        <v>86</v>
      </c>
      <c r="I84">
        <v>34.40043955680823</v>
      </c>
      <c r="J84">
        <v>4.8</v>
      </c>
      <c r="K84">
        <v>35</v>
      </c>
      <c r="L84">
        <v>5.3</v>
      </c>
      <c r="M84" t="s">
        <v>198</v>
      </c>
      <c r="W84">
        <v>1543</v>
      </c>
      <c r="X84">
        <v>990</v>
      </c>
      <c r="Y84">
        <v>1.5585858585858585</v>
      </c>
    </row>
    <row r="85" spans="1:26" x14ac:dyDescent="0.25">
      <c r="A85" t="s">
        <v>197</v>
      </c>
      <c r="B85">
        <v>272894</v>
      </c>
      <c r="C85" s="152">
        <v>8</v>
      </c>
      <c r="D85">
        <v>6</v>
      </c>
      <c r="E85">
        <v>1998</v>
      </c>
      <c r="F85">
        <v>8</v>
      </c>
      <c r="G85">
        <v>2009</v>
      </c>
      <c r="H85" s="54" t="s">
        <v>391</v>
      </c>
      <c r="I85">
        <v>119.38052083641213</v>
      </c>
      <c r="J85">
        <v>16.399999999999999</v>
      </c>
      <c r="W85">
        <v>1543</v>
      </c>
      <c r="X85">
        <v>990</v>
      </c>
      <c r="Y85">
        <v>1.5585858585858585</v>
      </c>
      <c r="Z85" t="s">
        <v>189</v>
      </c>
    </row>
    <row r="86" spans="1:26" x14ac:dyDescent="0.25">
      <c r="A86" t="s">
        <v>197</v>
      </c>
      <c r="B86">
        <v>272894</v>
      </c>
      <c r="C86" s="152">
        <v>7</v>
      </c>
      <c r="D86">
        <v>7</v>
      </c>
      <c r="E86">
        <v>1998</v>
      </c>
      <c r="F86">
        <v>9</v>
      </c>
      <c r="G86">
        <v>2009</v>
      </c>
      <c r="H86" s="54" t="s">
        <v>33</v>
      </c>
      <c r="I86">
        <v>26.075219024795285</v>
      </c>
      <c r="J86">
        <v>5.2</v>
      </c>
      <c r="K86">
        <v>54</v>
      </c>
      <c r="L86">
        <v>6.3</v>
      </c>
      <c r="M86">
        <v>5</v>
      </c>
      <c r="N86">
        <v>361.4</v>
      </c>
      <c r="O86">
        <v>204.87106017191977</v>
      </c>
      <c r="P86">
        <v>0.56688173816247867</v>
      </c>
      <c r="Q86">
        <v>3.49</v>
      </c>
      <c r="R86">
        <v>404</v>
      </c>
      <c r="S86">
        <v>228.4954537656545</v>
      </c>
      <c r="T86">
        <v>0.56558280635062996</v>
      </c>
      <c r="U86">
        <v>2.9144999999999999</v>
      </c>
      <c r="V86">
        <v>57.47530864197531</v>
      </c>
      <c r="W86">
        <v>1543</v>
      </c>
      <c r="X86">
        <v>990</v>
      </c>
      <c r="Y86">
        <v>1.5585858585858585</v>
      </c>
    </row>
    <row r="87" spans="1:26" x14ac:dyDescent="0.25">
      <c r="A87" t="s">
        <v>197</v>
      </c>
      <c r="B87">
        <v>272894</v>
      </c>
      <c r="C87" s="152">
        <v>10</v>
      </c>
      <c r="D87">
        <v>8</v>
      </c>
      <c r="E87">
        <v>1998</v>
      </c>
      <c r="F87">
        <v>10</v>
      </c>
      <c r="G87">
        <v>2009</v>
      </c>
      <c r="H87" s="54" t="s">
        <v>391</v>
      </c>
      <c r="I87">
        <v>119.53760046909161</v>
      </c>
      <c r="J87">
        <v>18.7</v>
      </c>
      <c r="W87">
        <v>1543</v>
      </c>
      <c r="X87">
        <v>990</v>
      </c>
      <c r="Y87">
        <v>1.5585858585858585</v>
      </c>
      <c r="Z87" t="s">
        <v>189</v>
      </c>
    </row>
    <row r="88" spans="1:26" x14ac:dyDescent="0.25">
      <c r="A88" t="s">
        <v>197</v>
      </c>
      <c r="B88">
        <v>272894</v>
      </c>
      <c r="C88" s="152">
        <v>8</v>
      </c>
      <c r="D88">
        <v>9</v>
      </c>
      <c r="E88">
        <v>1998</v>
      </c>
      <c r="F88">
        <v>11</v>
      </c>
      <c r="G88">
        <v>2009</v>
      </c>
      <c r="H88" s="54" t="s">
        <v>33</v>
      </c>
      <c r="I88">
        <v>44.453536048295575</v>
      </c>
      <c r="J88">
        <v>4.7</v>
      </c>
      <c r="K88">
        <v>73</v>
      </c>
      <c r="L88">
        <v>5.4</v>
      </c>
      <c r="M88">
        <v>50</v>
      </c>
      <c r="N88">
        <v>408</v>
      </c>
      <c r="O88">
        <v>187.72466539196941</v>
      </c>
      <c r="P88">
        <v>0.46010947399992502</v>
      </c>
      <c r="Q88">
        <v>5.8111111111111109</v>
      </c>
      <c r="R88">
        <v>433.8</v>
      </c>
      <c r="S88">
        <v>212.6478459811793</v>
      </c>
      <c r="T88">
        <v>0.49019789299488081</v>
      </c>
      <c r="U88">
        <v>4.8262499999999999</v>
      </c>
      <c r="V88">
        <v>62.957210034683065</v>
      </c>
      <c r="W88">
        <v>1543</v>
      </c>
      <c r="X88">
        <v>990</v>
      </c>
      <c r="Y88">
        <v>1.5585858585858585</v>
      </c>
    </row>
    <row r="89" spans="1:26" x14ac:dyDescent="0.25">
      <c r="A89" t="s">
        <v>197</v>
      </c>
      <c r="B89">
        <v>272894</v>
      </c>
      <c r="C89" s="152">
        <v>12</v>
      </c>
      <c r="D89">
        <v>0</v>
      </c>
      <c r="E89">
        <v>1998</v>
      </c>
      <c r="F89">
        <v>12</v>
      </c>
      <c r="G89">
        <v>2009</v>
      </c>
      <c r="H89" s="54" t="s">
        <v>86</v>
      </c>
      <c r="I89">
        <v>39.58406743523139</v>
      </c>
      <c r="J89">
        <v>7.2</v>
      </c>
      <c r="K89">
        <v>45</v>
      </c>
      <c r="L89">
        <v>7.8</v>
      </c>
      <c r="M89" t="s">
        <v>198</v>
      </c>
      <c r="W89">
        <v>1543</v>
      </c>
      <c r="X89">
        <v>990</v>
      </c>
      <c r="Y89">
        <v>1.5585858585858585</v>
      </c>
    </row>
    <row r="90" spans="1:26" x14ac:dyDescent="0.25">
      <c r="A90" t="s">
        <v>197</v>
      </c>
      <c r="B90">
        <v>272894</v>
      </c>
      <c r="C90" s="152">
        <v>13</v>
      </c>
      <c r="D90">
        <v>0</v>
      </c>
      <c r="E90">
        <v>1998</v>
      </c>
      <c r="F90">
        <v>13</v>
      </c>
      <c r="G90">
        <v>2009</v>
      </c>
      <c r="H90" s="54" t="s">
        <v>86</v>
      </c>
      <c r="I90">
        <v>40.055306333269861</v>
      </c>
      <c r="J90">
        <v>6.6</v>
      </c>
      <c r="K90">
        <v>55</v>
      </c>
      <c r="L90">
        <v>7</v>
      </c>
      <c r="M90" t="s">
        <v>198</v>
      </c>
      <c r="W90">
        <v>1543</v>
      </c>
      <c r="X90">
        <v>990</v>
      </c>
      <c r="Y90">
        <v>1.5585858585858585</v>
      </c>
    </row>
    <row r="91" spans="1:26" x14ac:dyDescent="0.25">
      <c r="A91" t="s">
        <v>197</v>
      </c>
      <c r="B91">
        <v>272894</v>
      </c>
      <c r="C91" s="152">
        <v>14</v>
      </c>
      <c r="D91">
        <v>10</v>
      </c>
      <c r="E91">
        <v>1998</v>
      </c>
      <c r="F91">
        <v>14</v>
      </c>
      <c r="G91">
        <v>2009</v>
      </c>
      <c r="H91" s="54" t="s">
        <v>86</v>
      </c>
      <c r="I91">
        <v>40.212385965949352</v>
      </c>
      <c r="J91">
        <v>7</v>
      </c>
      <c r="K91">
        <v>43</v>
      </c>
      <c r="L91" s="54">
        <v>7.3</v>
      </c>
      <c r="M91" t="s">
        <v>198</v>
      </c>
      <c r="R91">
        <v>256.39999999999998</v>
      </c>
      <c r="S91">
        <v>101.60990712074303</v>
      </c>
      <c r="T91">
        <v>0.39629448955047986</v>
      </c>
      <c r="U91">
        <v>7.453846153846154</v>
      </c>
      <c r="V91">
        <v>51.850062521314079</v>
      </c>
      <c r="W91">
        <v>1543</v>
      </c>
      <c r="X91">
        <v>990</v>
      </c>
      <c r="Y91">
        <v>1.5585858585858585</v>
      </c>
    </row>
    <row r="92" spans="1:26" x14ac:dyDescent="0.25">
      <c r="A92" t="s">
        <v>197</v>
      </c>
      <c r="B92">
        <v>272894</v>
      </c>
      <c r="C92" s="152">
        <v>15</v>
      </c>
      <c r="D92">
        <v>0</v>
      </c>
      <c r="E92">
        <v>1998</v>
      </c>
      <c r="F92">
        <v>15</v>
      </c>
      <c r="G92">
        <v>2009</v>
      </c>
      <c r="H92" s="54" t="s">
        <v>86</v>
      </c>
      <c r="I92">
        <v>40.997784129346805</v>
      </c>
      <c r="J92">
        <v>7.3</v>
      </c>
      <c r="K92">
        <v>68</v>
      </c>
      <c r="L92">
        <v>7.4</v>
      </c>
      <c r="M92" t="s">
        <v>198</v>
      </c>
      <c r="W92">
        <v>1543</v>
      </c>
      <c r="X92">
        <v>990</v>
      </c>
      <c r="Y92">
        <v>1.5585858585858585</v>
      </c>
    </row>
    <row r="93" spans="1:26" x14ac:dyDescent="0.25">
      <c r="A93" t="s">
        <v>197</v>
      </c>
      <c r="B93">
        <v>272894</v>
      </c>
      <c r="C93" s="152">
        <v>16</v>
      </c>
      <c r="D93">
        <v>0</v>
      </c>
      <c r="E93">
        <v>1998</v>
      </c>
      <c r="F93">
        <v>16</v>
      </c>
      <c r="G93">
        <v>2009</v>
      </c>
      <c r="H93" s="54" t="s">
        <v>86</v>
      </c>
      <c r="I93">
        <v>27.960174616949161</v>
      </c>
      <c r="J93">
        <v>6</v>
      </c>
      <c r="K93">
        <v>35</v>
      </c>
      <c r="L93">
        <v>6.3</v>
      </c>
      <c r="M93" t="s">
        <v>198</v>
      </c>
      <c r="R93">
        <v>290.8</v>
      </c>
      <c r="S93">
        <v>124.47460069652936</v>
      </c>
      <c r="T93">
        <v>0.42804195562768005</v>
      </c>
      <c r="U93">
        <v>12.490500000000001</v>
      </c>
      <c r="V93">
        <v>53.658084830524167</v>
      </c>
      <c r="W93">
        <v>1543</v>
      </c>
      <c r="X93">
        <v>990</v>
      </c>
      <c r="Y93">
        <v>1.5585858585858585</v>
      </c>
    </row>
    <row r="94" spans="1:26" x14ac:dyDescent="0.25">
      <c r="A94" t="s">
        <v>197</v>
      </c>
      <c r="B94">
        <v>272894</v>
      </c>
      <c r="C94" s="152">
        <v>17</v>
      </c>
      <c r="D94">
        <v>11</v>
      </c>
      <c r="E94">
        <v>1998</v>
      </c>
      <c r="F94">
        <v>17</v>
      </c>
      <c r="G94">
        <v>2009</v>
      </c>
      <c r="H94" s="54" t="s">
        <v>86</v>
      </c>
      <c r="I94">
        <v>51.836278784231588</v>
      </c>
      <c r="J94">
        <v>7.3</v>
      </c>
      <c r="K94">
        <v>52</v>
      </c>
      <c r="L94">
        <v>7.8</v>
      </c>
      <c r="M94" t="s">
        <v>198</v>
      </c>
      <c r="R94">
        <v>236.6</v>
      </c>
      <c r="S94">
        <v>103.38927518293349</v>
      </c>
      <c r="T94">
        <v>0.43697918505043742</v>
      </c>
      <c r="U94">
        <v>27.469000000000001</v>
      </c>
      <c r="V94">
        <v>49.652871212528929</v>
      </c>
      <c r="W94">
        <v>1543</v>
      </c>
      <c r="X94">
        <v>990</v>
      </c>
      <c r="Y94">
        <v>1.5585858585858585</v>
      </c>
    </row>
    <row r="95" spans="1:26" x14ac:dyDescent="0.25">
      <c r="A95" t="s">
        <v>197</v>
      </c>
      <c r="B95">
        <v>272894</v>
      </c>
      <c r="C95" s="152">
        <v>18</v>
      </c>
      <c r="D95">
        <v>12</v>
      </c>
      <c r="E95">
        <v>1998</v>
      </c>
      <c r="F95">
        <v>18</v>
      </c>
      <c r="G95">
        <v>2009</v>
      </c>
      <c r="H95" s="54" t="s">
        <v>86</v>
      </c>
      <c r="I95">
        <v>43.03981935418016</v>
      </c>
      <c r="J95">
        <v>6.7</v>
      </c>
      <c r="K95">
        <v>47</v>
      </c>
      <c r="L95">
        <v>7</v>
      </c>
      <c r="M95" t="s">
        <v>198</v>
      </c>
      <c r="R95">
        <v>301.8</v>
      </c>
      <c r="S95">
        <v>122.92067153658849</v>
      </c>
      <c r="T95">
        <v>0.40729182086344756</v>
      </c>
      <c r="U95">
        <v>12.004615384615384</v>
      </c>
      <c r="V95">
        <v>52.39678464711082</v>
      </c>
      <c r="W95">
        <v>1543</v>
      </c>
      <c r="X95">
        <v>990</v>
      </c>
      <c r="Y95">
        <v>1.5585858585858585</v>
      </c>
    </row>
    <row r="96" spans="1:26" x14ac:dyDescent="0.25">
      <c r="A96" t="s">
        <v>192</v>
      </c>
      <c r="B96">
        <v>320575</v>
      </c>
      <c r="C96" s="152">
        <v>1</v>
      </c>
      <c r="D96">
        <v>1</v>
      </c>
      <c r="E96">
        <v>1998</v>
      </c>
      <c r="F96">
        <v>1</v>
      </c>
      <c r="G96">
        <v>2009</v>
      </c>
      <c r="H96" s="54" t="s">
        <v>33</v>
      </c>
      <c r="I96">
        <v>81.52432936065513</v>
      </c>
      <c r="J96">
        <v>9.1999999999999993</v>
      </c>
      <c r="K96">
        <v>92</v>
      </c>
      <c r="L96">
        <v>10.7</v>
      </c>
      <c r="M96">
        <v>55</v>
      </c>
      <c r="N96">
        <v>268.60000000000002</v>
      </c>
      <c r="O96">
        <v>116.01747949935262</v>
      </c>
      <c r="P96">
        <v>0.43193402643094791</v>
      </c>
      <c r="Q96">
        <v>8.826666666666668</v>
      </c>
      <c r="R96">
        <v>244.6</v>
      </c>
      <c r="S96">
        <v>116.71229991575402</v>
      </c>
      <c r="T96">
        <v>0.47715576416906796</v>
      </c>
      <c r="U96">
        <v>6.3306666666666667</v>
      </c>
      <c r="V96">
        <v>63.846572361262233</v>
      </c>
      <c r="W96">
        <v>1252</v>
      </c>
      <c r="X96">
        <v>985</v>
      </c>
      <c r="Y96">
        <v>1.2710659898477157</v>
      </c>
      <c r="Z96" t="s">
        <v>196</v>
      </c>
    </row>
    <row r="97" spans="1:26" x14ac:dyDescent="0.25">
      <c r="A97" t="s">
        <v>192</v>
      </c>
      <c r="B97">
        <v>320575</v>
      </c>
      <c r="C97" s="152">
        <v>2</v>
      </c>
      <c r="D97">
        <v>0</v>
      </c>
      <c r="E97">
        <v>1998</v>
      </c>
      <c r="F97">
        <v>2</v>
      </c>
      <c r="G97">
        <v>2009</v>
      </c>
      <c r="H97" s="54" t="s">
        <v>86</v>
      </c>
      <c r="I97">
        <v>25.603980126756817</v>
      </c>
      <c r="J97">
        <v>6.1</v>
      </c>
      <c r="K97">
        <v>53</v>
      </c>
      <c r="L97">
        <v>7.5</v>
      </c>
      <c r="M97">
        <v>20</v>
      </c>
      <c r="R97">
        <v>214.4</v>
      </c>
      <c r="S97">
        <v>78.429455848810704</v>
      </c>
      <c r="T97">
        <v>0.36580902914557228</v>
      </c>
      <c r="U97">
        <v>25.11</v>
      </c>
      <c r="V97">
        <v>51.772082878953121</v>
      </c>
      <c r="W97">
        <v>1252</v>
      </c>
      <c r="X97">
        <v>985</v>
      </c>
      <c r="Y97">
        <v>1.2710659898477157</v>
      </c>
      <c r="Z97" t="s">
        <v>183</v>
      </c>
    </row>
    <row r="98" spans="1:26" x14ac:dyDescent="0.25">
      <c r="A98" t="s">
        <v>192</v>
      </c>
      <c r="B98">
        <v>320575</v>
      </c>
      <c r="C98" s="152">
        <v>2</v>
      </c>
      <c r="D98">
        <v>2</v>
      </c>
      <c r="E98">
        <v>1998</v>
      </c>
      <c r="F98">
        <v>3</v>
      </c>
      <c r="G98">
        <v>2009</v>
      </c>
      <c r="H98" s="54" t="s">
        <v>33</v>
      </c>
      <c r="I98">
        <v>78.853975605103813</v>
      </c>
      <c r="J98">
        <v>10.3</v>
      </c>
      <c r="K98">
        <v>97</v>
      </c>
      <c r="L98">
        <v>12</v>
      </c>
      <c r="M98">
        <v>45</v>
      </c>
      <c r="N98">
        <v>279.8</v>
      </c>
      <c r="O98">
        <v>110.78695629195074</v>
      </c>
      <c r="P98">
        <v>0.39595052284471316</v>
      </c>
      <c r="Q98">
        <v>7.5684000000000005</v>
      </c>
      <c r="R98">
        <v>285.8</v>
      </c>
      <c r="S98">
        <v>124.93898580855104</v>
      </c>
      <c r="T98">
        <v>0.43715530373880696</v>
      </c>
      <c r="U98">
        <v>7.9021428571428567</v>
      </c>
      <c r="V98">
        <v>58.849916487711774</v>
      </c>
      <c r="W98">
        <v>1252</v>
      </c>
      <c r="X98">
        <v>985</v>
      </c>
      <c r="Y98">
        <v>1.2710659898477157</v>
      </c>
      <c r="Z98" t="s">
        <v>183</v>
      </c>
    </row>
    <row r="99" spans="1:26" x14ac:dyDescent="0.25">
      <c r="A99" t="s">
        <v>192</v>
      </c>
      <c r="B99">
        <v>320575</v>
      </c>
      <c r="C99" s="152">
        <v>3</v>
      </c>
      <c r="D99">
        <v>3</v>
      </c>
      <c r="E99">
        <v>1998</v>
      </c>
      <c r="F99">
        <v>4</v>
      </c>
      <c r="G99">
        <v>2009</v>
      </c>
      <c r="H99" s="54" t="s">
        <v>33</v>
      </c>
      <c r="I99">
        <v>96.289814832527156</v>
      </c>
      <c r="J99">
        <v>10.9</v>
      </c>
      <c r="K99">
        <v>118</v>
      </c>
      <c r="L99" s="54">
        <v>12.8</v>
      </c>
      <c r="M99">
        <v>25</v>
      </c>
      <c r="N99">
        <v>268.8</v>
      </c>
      <c r="O99">
        <v>107.54351197656385</v>
      </c>
      <c r="P99">
        <v>0.40008747015090718</v>
      </c>
      <c r="Q99">
        <v>10.092173913043478</v>
      </c>
      <c r="R99">
        <v>252.4</v>
      </c>
      <c r="S99">
        <v>117.0013806953684</v>
      </c>
      <c r="T99">
        <v>0.46355539102760851</v>
      </c>
      <c r="U99">
        <v>7.9670000000000005</v>
      </c>
      <c r="V99">
        <v>59.032713068952425</v>
      </c>
      <c r="W99">
        <v>1252</v>
      </c>
      <c r="X99">
        <v>985</v>
      </c>
      <c r="Y99">
        <v>1.2710659898477157</v>
      </c>
      <c r="Z99" t="s">
        <v>183</v>
      </c>
    </row>
    <row r="100" spans="1:26" x14ac:dyDescent="0.25">
      <c r="A100" t="s">
        <v>192</v>
      </c>
      <c r="B100">
        <v>320575</v>
      </c>
      <c r="C100" s="152">
        <v>4</v>
      </c>
      <c r="D100">
        <v>4</v>
      </c>
      <c r="E100">
        <v>1998</v>
      </c>
      <c r="F100">
        <v>5</v>
      </c>
      <c r="G100">
        <v>2009</v>
      </c>
      <c r="H100" t="s">
        <v>33</v>
      </c>
      <c r="I100">
        <v>94.247779607693786</v>
      </c>
      <c r="J100">
        <v>9</v>
      </c>
      <c r="K100">
        <v>117</v>
      </c>
      <c r="L100">
        <v>11.5</v>
      </c>
      <c r="M100">
        <v>25</v>
      </c>
      <c r="N100">
        <v>270.8</v>
      </c>
      <c r="O100">
        <v>110.46345447121276</v>
      </c>
      <c r="P100">
        <v>0.40791526761895402</v>
      </c>
      <c r="Q100">
        <v>10.884444444444444</v>
      </c>
      <c r="R100">
        <v>233.2</v>
      </c>
      <c r="S100">
        <v>114.86739563825287</v>
      </c>
      <c r="T100">
        <v>0.4925703071966247</v>
      </c>
      <c r="U100">
        <v>9.1961111111111116</v>
      </c>
      <c r="V100">
        <v>58.634538152610446</v>
      </c>
      <c r="W100">
        <v>1252</v>
      </c>
      <c r="X100">
        <v>985</v>
      </c>
      <c r="Y100">
        <v>1.2710659898477157</v>
      </c>
      <c r="Z100" t="s">
        <v>196</v>
      </c>
    </row>
    <row r="101" spans="1:26" x14ac:dyDescent="0.25">
      <c r="A101" t="s">
        <v>192</v>
      </c>
      <c r="B101">
        <v>320575</v>
      </c>
      <c r="C101" s="152">
        <v>6</v>
      </c>
      <c r="D101">
        <v>5</v>
      </c>
      <c r="E101">
        <v>1998</v>
      </c>
      <c r="F101">
        <v>6</v>
      </c>
      <c r="G101">
        <v>2009</v>
      </c>
      <c r="H101" s="54" t="s">
        <v>86</v>
      </c>
      <c r="I101">
        <v>68.643799480936991</v>
      </c>
      <c r="J101">
        <v>10.6</v>
      </c>
      <c r="K101" s="54">
        <v>83</v>
      </c>
      <c r="L101" s="54">
        <v>12</v>
      </c>
      <c r="M101" s="54">
        <v>30</v>
      </c>
      <c r="R101">
        <v>222.4</v>
      </c>
      <c r="S101">
        <v>98.918179008257169</v>
      </c>
      <c r="T101">
        <v>0.44477598474935776</v>
      </c>
      <c r="U101">
        <v>18.872499999999999</v>
      </c>
      <c r="V101">
        <v>51.714104150640495</v>
      </c>
      <c r="W101">
        <v>1252</v>
      </c>
      <c r="X101">
        <v>985</v>
      </c>
      <c r="Y101">
        <v>1.2710659898477157</v>
      </c>
      <c r="Z101" t="s">
        <v>183</v>
      </c>
    </row>
    <row r="102" spans="1:26" x14ac:dyDescent="0.25">
      <c r="A102" t="s">
        <v>192</v>
      </c>
      <c r="B102">
        <v>320575</v>
      </c>
      <c r="C102" s="152">
        <v>7</v>
      </c>
      <c r="D102">
        <v>6</v>
      </c>
      <c r="E102">
        <v>1998</v>
      </c>
      <c r="F102">
        <v>7</v>
      </c>
      <c r="G102">
        <v>2009</v>
      </c>
      <c r="H102" s="54" t="s">
        <v>86</v>
      </c>
      <c r="I102">
        <v>63.774330867872806</v>
      </c>
      <c r="J102">
        <v>10.8</v>
      </c>
      <c r="K102">
        <v>80</v>
      </c>
      <c r="L102">
        <v>12</v>
      </c>
      <c r="M102">
        <v>30</v>
      </c>
      <c r="R102">
        <v>231.8</v>
      </c>
      <c r="S102">
        <v>99.128553581766653</v>
      </c>
      <c r="T102">
        <v>0.42764690932599936</v>
      </c>
      <c r="U102">
        <v>27.349166666666665</v>
      </c>
      <c r="V102">
        <v>49.620313953837382</v>
      </c>
      <c r="W102">
        <v>1252</v>
      </c>
      <c r="X102">
        <v>985</v>
      </c>
      <c r="Y102">
        <v>1.2710659898477157</v>
      </c>
      <c r="Z102" t="s">
        <v>196</v>
      </c>
    </row>
    <row r="103" spans="1:26" x14ac:dyDescent="0.25">
      <c r="A103" t="s">
        <v>192</v>
      </c>
      <c r="B103">
        <v>320575</v>
      </c>
      <c r="C103" s="152">
        <v>8</v>
      </c>
      <c r="D103">
        <v>0</v>
      </c>
      <c r="E103">
        <v>1998</v>
      </c>
      <c r="F103">
        <v>8</v>
      </c>
      <c r="G103">
        <v>2009</v>
      </c>
      <c r="H103" s="54" t="s">
        <v>86</v>
      </c>
      <c r="I103">
        <v>26.546457922833749</v>
      </c>
      <c r="J103">
        <v>9.1999999999999993</v>
      </c>
      <c r="K103">
        <v>44</v>
      </c>
      <c r="L103">
        <v>11.5</v>
      </c>
      <c r="M103">
        <v>35</v>
      </c>
      <c r="R103">
        <v>187.8</v>
      </c>
      <c r="S103">
        <v>83.327540261846835</v>
      </c>
      <c r="T103">
        <v>0.443703622267555</v>
      </c>
      <c r="U103">
        <v>21.577500000000001</v>
      </c>
      <c r="V103">
        <v>50.969096909690968</v>
      </c>
      <c r="W103">
        <v>1252</v>
      </c>
      <c r="X103">
        <v>985</v>
      </c>
      <c r="Y103">
        <v>1.2710659898477157</v>
      </c>
      <c r="Z103" t="s">
        <v>183</v>
      </c>
    </row>
    <row r="104" spans="1:26" x14ac:dyDescent="0.25">
      <c r="A104" t="s">
        <v>192</v>
      </c>
      <c r="B104">
        <v>320575</v>
      </c>
      <c r="C104" s="152">
        <v>9</v>
      </c>
      <c r="D104">
        <v>7</v>
      </c>
      <c r="E104">
        <v>1998</v>
      </c>
      <c r="F104">
        <v>9</v>
      </c>
      <c r="G104">
        <v>2009</v>
      </c>
      <c r="H104" s="54" t="s">
        <v>86</v>
      </c>
      <c r="I104">
        <v>68.329640215577996</v>
      </c>
      <c r="J104">
        <v>10.3</v>
      </c>
      <c r="K104">
        <v>79</v>
      </c>
      <c r="L104">
        <v>13</v>
      </c>
      <c r="M104">
        <v>30</v>
      </c>
      <c r="R104">
        <v>208</v>
      </c>
      <c r="S104">
        <v>85.252546993829824</v>
      </c>
      <c r="T104">
        <v>0.40986801439341264</v>
      </c>
      <c r="U104">
        <v>16.39764705882353</v>
      </c>
      <c r="V104">
        <v>52.814492753623185</v>
      </c>
      <c r="W104">
        <v>1252</v>
      </c>
      <c r="X104">
        <v>985</v>
      </c>
      <c r="Y104">
        <v>1.2710659898477157</v>
      </c>
      <c r="Z104" t="s">
        <v>183</v>
      </c>
    </row>
    <row r="105" spans="1:26" x14ac:dyDescent="0.25">
      <c r="A105" t="s">
        <v>192</v>
      </c>
      <c r="B105">
        <v>320575</v>
      </c>
      <c r="C105" s="152">
        <v>10</v>
      </c>
      <c r="D105">
        <v>8</v>
      </c>
      <c r="E105">
        <v>1998</v>
      </c>
      <c r="F105">
        <v>10</v>
      </c>
      <c r="G105">
        <v>2009</v>
      </c>
      <c r="H105" s="54" t="s">
        <v>86</v>
      </c>
      <c r="I105">
        <v>58.590702989449639</v>
      </c>
      <c r="J105">
        <v>8.6</v>
      </c>
      <c r="K105">
        <v>67</v>
      </c>
      <c r="L105">
        <v>10.8</v>
      </c>
      <c r="M105">
        <v>35</v>
      </c>
      <c r="W105">
        <v>1252</v>
      </c>
      <c r="X105">
        <v>985</v>
      </c>
      <c r="Y105">
        <v>1.2710659898477157</v>
      </c>
      <c r="Z105" t="s">
        <v>196</v>
      </c>
    </row>
    <row r="106" spans="1:26" x14ac:dyDescent="0.25">
      <c r="A106" t="s">
        <v>192</v>
      </c>
      <c r="B106">
        <v>320575</v>
      </c>
      <c r="C106" s="152">
        <v>11</v>
      </c>
      <c r="D106">
        <v>9</v>
      </c>
      <c r="E106">
        <v>1998</v>
      </c>
      <c r="F106">
        <v>11</v>
      </c>
      <c r="G106">
        <v>2009</v>
      </c>
      <c r="H106" s="54" t="s">
        <v>118</v>
      </c>
      <c r="I106">
        <v>219.91148575128551</v>
      </c>
      <c r="J106">
        <v>26.9</v>
      </c>
      <c r="W106">
        <v>1252</v>
      </c>
      <c r="X106">
        <v>985</v>
      </c>
      <c r="Y106">
        <v>1.2710659898477157</v>
      </c>
      <c r="Z106" t="s">
        <v>173</v>
      </c>
    </row>
    <row r="107" spans="1:26" x14ac:dyDescent="0.25">
      <c r="A107" t="s">
        <v>192</v>
      </c>
      <c r="B107">
        <v>320575</v>
      </c>
      <c r="C107" s="152">
        <v>5</v>
      </c>
      <c r="D107" t="s">
        <v>179</v>
      </c>
      <c r="F107" t="s">
        <v>179</v>
      </c>
      <c r="H107" s="54" t="s">
        <v>33</v>
      </c>
      <c r="K107">
        <v>76</v>
      </c>
      <c r="L107">
        <v>9.5</v>
      </c>
      <c r="M107">
        <v>40</v>
      </c>
      <c r="N107">
        <v>249.8</v>
      </c>
      <c r="O107">
        <v>111.46071079230516</v>
      </c>
      <c r="P107">
        <v>0.44619980301162993</v>
      </c>
      <c r="Q107">
        <v>10.223333333333334</v>
      </c>
      <c r="R107">
        <v>245.6</v>
      </c>
      <c r="S107">
        <v>127.44834084943125</v>
      </c>
      <c r="T107">
        <v>0.51892646925664188</v>
      </c>
      <c r="U107">
        <v>10.612142857142857</v>
      </c>
      <c r="V107">
        <v>55.953178982106941</v>
      </c>
      <c r="W107">
        <v>1252</v>
      </c>
      <c r="X107">
        <v>985</v>
      </c>
      <c r="Y107">
        <v>1.2710659898477157</v>
      </c>
    </row>
    <row r="108" spans="1:26" x14ac:dyDescent="0.25">
      <c r="A108" t="s">
        <v>192</v>
      </c>
      <c r="B108">
        <v>320580</v>
      </c>
      <c r="C108" s="152">
        <v>1</v>
      </c>
      <c r="D108">
        <v>0</v>
      </c>
      <c r="E108">
        <v>1998</v>
      </c>
      <c r="F108">
        <v>1</v>
      </c>
      <c r="G108">
        <v>2009</v>
      </c>
      <c r="H108" s="54" t="s">
        <v>113</v>
      </c>
      <c r="I108">
        <v>141.21458977886121</v>
      </c>
      <c r="J108">
        <v>17.899999999999999</v>
      </c>
      <c r="K108">
        <v>168</v>
      </c>
      <c r="L108">
        <v>19.5</v>
      </c>
      <c r="W108">
        <v>1470</v>
      </c>
      <c r="X108">
        <v>992</v>
      </c>
      <c r="Y108">
        <v>1.4818548387096775</v>
      </c>
      <c r="Z108" t="s">
        <v>194</v>
      </c>
    </row>
    <row r="109" spans="1:26" x14ac:dyDescent="0.25">
      <c r="A109" t="s">
        <v>192</v>
      </c>
      <c r="B109">
        <v>320580</v>
      </c>
      <c r="C109" s="152">
        <v>1</v>
      </c>
      <c r="D109">
        <v>1</v>
      </c>
      <c r="E109">
        <v>1998</v>
      </c>
      <c r="F109">
        <v>2</v>
      </c>
      <c r="G109">
        <v>2009</v>
      </c>
      <c r="H109" s="54" t="s">
        <v>33</v>
      </c>
      <c r="I109">
        <v>75.084064420796054</v>
      </c>
      <c r="J109">
        <v>9.8000000000000007</v>
      </c>
      <c r="K109">
        <v>102</v>
      </c>
      <c r="L109">
        <v>14.8</v>
      </c>
      <c r="M109">
        <v>10</v>
      </c>
      <c r="N109">
        <v>310.60000000000002</v>
      </c>
      <c r="O109">
        <v>160.23383575151431</v>
      </c>
      <c r="P109">
        <v>0.51588485431910591</v>
      </c>
      <c r="Q109">
        <v>3.6405128205128201</v>
      </c>
      <c r="R109">
        <v>305.2</v>
      </c>
      <c r="S109">
        <v>170.13203151004106</v>
      </c>
      <c r="T109">
        <v>0.55744440206435475</v>
      </c>
      <c r="U109">
        <v>2.1982926829268292</v>
      </c>
      <c r="V109">
        <v>57.432392273402677</v>
      </c>
      <c r="W109">
        <v>1470</v>
      </c>
      <c r="X109">
        <v>992</v>
      </c>
      <c r="Y109">
        <v>1.4818548387096775</v>
      </c>
    </row>
    <row r="110" spans="1:26" x14ac:dyDescent="0.25">
      <c r="A110" t="s">
        <v>192</v>
      </c>
      <c r="B110">
        <v>320580</v>
      </c>
      <c r="C110" s="152">
        <v>2</v>
      </c>
      <c r="D110">
        <v>2</v>
      </c>
      <c r="E110">
        <v>1998</v>
      </c>
      <c r="F110">
        <v>3</v>
      </c>
      <c r="G110">
        <v>2009</v>
      </c>
      <c r="H110" s="54" t="s">
        <v>33</v>
      </c>
      <c r="I110">
        <v>69.743356909693404</v>
      </c>
      <c r="J110">
        <v>9.3000000000000007</v>
      </c>
      <c r="K110">
        <v>97</v>
      </c>
      <c r="L110">
        <v>14.7</v>
      </c>
      <c r="M110">
        <v>5</v>
      </c>
      <c r="N110">
        <v>309.2</v>
      </c>
      <c r="O110">
        <v>167.11198637428146</v>
      </c>
      <c r="P110">
        <v>0.54046567391423506</v>
      </c>
      <c r="Q110">
        <v>5.8712499999999999</v>
      </c>
      <c r="R110">
        <v>286</v>
      </c>
      <c r="S110">
        <v>161.11469904417464</v>
      </c>
      <c r="T110">
        <v>0.56333810854606514</v>
      </c>
      <c r="U110">
        <v>4.9948387096774196</v>
      </c>
      <c r="V110">
        <v>55.253916801728799</v>
      </c>
      <c r="W110">
        <v>1470</v>
      </c>
      <c r="X110">
        <v>992</v>
      </c>
      <c r="Y110">
        <v>1.4818548387096775</v>
      </c>
    </row>
    <row r="111" spans="1:26" x14ac:dyDescent="0.25">
      <c r="A111" t="s">
        <v>192</v>
      </c>
      <c r="B111">
        <v>320580</v>
      </c>
      <c r="C111" s="152">
        <v>3</v>
      </c>
      <c r="D111">
        <v>3</v>
      </c>
      <c r="E111">
        <v>1998</v>
      </c>
      <c r="F111" s="54">
        <v>4</v>
      </c>
      <c r="G111">
        <v>2009</v>
      </c>
      <c r="H111" s="54" t="s">
        <v>33</v>
      </c>
      <c r="I111">
        <v>63.303091969834327</v>
      </c>
      <c r="J111">
        <v>8.3000000000000007</v>
      </c>
      <c r="K111">
        <v>102</v>
      </c>
      <c r="L111">
        <v>14</v>
      </c>
      <c r="M111">
        <v>10</v>
      </c>
      <c r="N111">
        <v>342</v>
      </c>
      <c r="O111">
        <v>178.30002467308165</v>
      </c>
      <c r="P111">
        <v>0.52134510138327972</v>
      </c>
      <c r="Q111">
        <v>4.6320000000000006</v>
      </c>
      <c r="R111">
        <v>351.4</v>
      </c>
      <c r="S111">
        <v>198.68848201532268</v>
      </c>
      <c r="T111">
        <v>0.56541969839306405</v>
      </c>
      <c r="U111">
        <v>2.8522222222222222</v>
      </c>
      <c r="V111">
        <v>55.816480999883552</v>
      </c>
      <c r="W111">
        <v>1470</v>
      </c>
      <c r="X111">
        <v>992</v>
      </c>
      <c r="Y111">
        <v>1.4818548387096775</v>
      </c>
    </row>
    <row r="112" spans="1:26" x14ac:dyDescent="0.25">
      <c r="A112" t="s">
        <v>192</v>
      </c>
      <c r="B112">
        <v>320580</v>
      </c>
      <c r="C112" s="152">
        <v>4</v>
      </c>
      <c r="D112">
        <v>4</v>
      </c>
      <c r="E112">
        <v>1998</v>
      </c>
      <c r="F112">
        <v>5</v>
      </c>
      <c r="G112">
        <v>2009</v>
      </c>
      <c r="H112" s="54" t="s">
        <v>33</v>
      </c>
      <c r="I112">
        <v>52.621676947629034</v>
      </c>
      <c r="J112">
        <v>8.5</v>
      </c>
      <c r="K112">
        <v>105</v>
      </c>
      <c r="L112">
        <v>14.2</v>
      </c>
      <c r="M112">
        <v>5</v>
      </c>
      <c r="N112">
        <v>338.8</v>
      </c>
      <c r="O112">
        <v>172.05074548783676</v>
      </c>
      <c r="P112">
        <v>0.50782392410813681</v>
      </c>
      <c r="Q112">
        <v>3.0997297297297295</v>
      </c>
      <c r="R112">
        <v>339.6</v>
      </c>
      <c r="S112">
        <v>136.69190912714228</v>
      </c>
      <c r="T112">
        <v>0.40250856633434118</v>
      </c>
      <c r="U112">
        <v>3.0350806451612904</v>
      </c>
      <c r="V112">
        <v>56.128861796289655</v>
      </c>
      <c r="W112">
        <v>1470</v>
      </c>
      <c r="X112">
        <v>992</v>
      </c>
      <c r="Y112">
        <v>1.4818548387096775</v>
      </c>
    </row>
    <row r="113" spans="1:26" x14ac:dyDescent="0.25">
      <c r="A113" t="s">
        <v>192</v>
      </c>
      <c r="B113">
        <v>320580</v>
      </c>
      <c r="C113" s="152">
        <v>6</v>
      </c>
      <c r="D113">
        <v>5</v>
      </c>
      <c r="E113">
        <v>1998</v>
      </c>
      <c r="F113">
        <v>6</v>
      </c>
      <c r="G113">
        <v>2009</v>
      </c>
      <c r="H113" s="54" t="s">
        <v>33</v>
      </c>
      <c r="I113">
        <v>74.612825522757589</v>
      </c>
      <c r="J113">
        <v>8.1</v>
      </c>
      <c r="W113">
        <v>1470</v>
      </c>
      <c r="X113">
        <v>992</v>
      </c>
      <c r="Y113">
        <v>1.4818548387096775</v>
      </c>
      <c r="Z113" t="s">
        <v>189</v>
      </c>
    </row>
    <row r="114" spans="1:26" x14ac:dyDescent="0.25">
      <c r="A114" t="s">
        <v>192</v>
      </c>
      <c r="B114">
        <v>320580</v>
      </c>
      <c r="C114" s="152">
        <v>6</v>
      </c>
      <c r="D114">
        <v>6</v>
      </c>
      <c r="E114">
        <v>1998</v>
      </c>
      <c r="F114">
        <v>7</v>
      </c>
      <c r="G114">
        <v>2009</v>
      </c>
      <c r="H114" s="54" t="s">
        <v>33</v>
      </c>
      <c r="I114">
        <v>96.132735199847673</v>
      </c>
      <c r="J114">
        <v>9.3000000000000007</v>
      </c>
      <c r="K114">
        <v>110</v>
      </c>
      <c r="L114">
        <v>13</v>
      </c>
      <c r="M114">
        <v>10</v>
      </c>
      <c r="N114">
        <v>375</v>
      </c>
      <c r="O114">
        <v>170.56300049027618</v>
      </c>
      <c r="P114">
        <v>0.4548346679740698</v>
      </c>
      <c r="Q114">
        <v>7.6487499999999997</v>
      </c>
      <c r="R114">
        <v>349</v>
      </c>
      <c r="S114">
        <v>186.48179471200925</v>
      </c>
      <c r="T114">
        <v>0.53433179000575715</v>
      </c>
      <c r="U114">
        <v>6.418857142857143</v>
      </c>
      <c r="V114">
        <v>58.489102613821451</v>
      </c>
      <c r="W114">
        <v>1470</v>
      </c>
      <c r="X114">
        <v>992</v>
      </c>
      <c r="Y114">
        <v>1.4818548387096775</v>
      </c>
    </row>
    <row r="115" spans="1:26" x14ac:dyDescent="0.25">
      <c r="A115" t="s">
        <v>192</v>
      </c>
      <c r="B115">
        <v>320602</v>
      </c>
      <c r="C115" s="152">
        <v>1</v>
      </c>
      <c r="D115">
        <v>1</v>
      </c>
      <c r="E115">
        <v>1998</v>
      </c>
      <c r="F115">
        <v>1</v>
      </c>
      <c r="G115">
        <v>2009</v>
      </c>
      <c r="H115" s="54" t="s">
        <v>118</v>
      </c>
      <c r="I115">
        <v>177.8141441931823</v>
      </c>
      <c r="J115">
        <v>21.4</v>
      </c>
      <c r="K115">
        <v>194</v>
      </c>
      <c r="L115">
        <v>25</v>
      </c>
      <c r="R115">
        <v>927</v>
      </c>
      <c r="S115">
        <v>355.15562510867676</v>
      </c>
      <c r="T115">
        <v>0.38312365168142043</v>
      </c>
      <c r="U115">
        <v>2.2119230769230769</v>
      </c>
      <c r="V115">
        <v>42.160333393081203</v>
      </c>
      <c r="W115">
        <v>1475</v>
      </c>
      <c r="X115">
        <v>1003</v>
      </c>
      <c r="Y115">
        <v>1.4705882352941178</v>
      </c>
    </row>
    <row r="116" spans="1:26" x14ac:dyDescent="0.25">
      <c r="A116" t="s">
        <v>192</v>
      </c>
      <c r="B116">
        <v>320602</v>
      </c>
      <c r="C116" s="152">
        <v>1</v>
      </c>
      <c r="D116">
        <v>2</v>
      </c>
      <c r="E116">
        <v>1998</v>
      </c>
      <c r="F116">
        <v>2</v>
      </c>
      <c r="G116">
        <v>2009</v>
      </c>
      <c r="H116" s="54" t="s">
        <v>33</v>
      </c>
      <c r="I116">
        <v>80.581851564578187</v>
      </c>
      <c r="J116">
        <v>8.4</v>
      </c>
      <c r="K116">
        <v>90</v>
      </c>
      <c r="L116">
        <v>9</v>
      </c>
      <c r="M116">
        <v>25</v>
      </c>
      <c r="N116">
        <v>359.8</v>
      </c>
      <c r="O116">
        <v>179.00858487953474</v>
      </c>
      <c r="P116">
        <v>0.49752247048230885</v>
      </c>
      <c r="Q116">
        <v>5.0386046511627907</v>
      </c>
      <c r="R116">
        <v>353</v>
      </c>
      <c r="S116">
        <v>187.86871373307542</v>
      </c>
      <c r="T116">
        <v>0.53220598791239493</v>
      </c>
      <c r="U116">
        <v>5.0133333333333336</v>
      </c>
      <c r="V116">
        <v>58.952846695679483</v>
      </c>
      <c r="W116">
        <v>1475</v>
      </c>
      <c r="X116">
        <v>1003</v>
      </c>
      <c r="Y116">
        <v>1.4705882352941178</v>
      </c>
    </row>
    <row r="117" spans="1:26" x14ac:dyDescent="0.25">
      <c r="A117" t="s">
        <v>192</v>
      </c>
      <c r="B117">
        <v>320602</v>
      </c>
      <c r="C117" s="152">
        <v>2</v>
      </c>
      <c r="D117">
        <v>3</v>
      </c>
      <c r="E117">
        <v>1998</v>
      </c>
      <c r="F117">
        <v>3</v>
      </c>
      <c r="G117">
        <v>2009</v>
      </c>
      <c r="H117" s="54" t="s">
        <v>33</v>
      </c>
      <c r="I117">
        <v>73.670347726680646</v>
      </c>
      <c r="J117">
        <v>8.3000000000000007</v>
      </c>
      <c r="K117">
        <v>79</v>
      </c>
      <c r="L117">
        <v>9.5</v>
      </c>
      <c r="M117">
        <v>30</v>
      </c>
      <c r="N117">
        <v>399.2</v>
      </c>
      <c r="O117">
        <v>198.97929283063101</v>
      </c>
      <c r="P117">
        <v>0.49844512232121996</v>
      </c>
      <c r="Q117">
        <v>6.0223529411764707</v>
      </c>
      <c r="R117">
        <v>365.4</v>
      </c>
      <c r="S117">
        <v>208.93033404332689</v>
      </c>
      <c r="T117">
        <v>0.57178526010762698</v>
      </c>
      <c r="U117">
        <v>6.4163333333333332</v>
      </c>
      <c r="V117">
        <v>53.808533470081578</v>
      </c>
      <c r="W117">
        <v>1475</v>
      </c>
      <c r="X117">
        <v>1003</v>
      </c>
      <c r="Y117">
        <v>1.4705882352941178</v>
      </c>
    </row>
    <row r="118" spans="1:26" x14ac:dyDescent="0.25">
      <c r="A118" t="s">
        <v>192</v>
      </c>
      <c r="B118">
        <v>320602</v>
      </c>
      <c r="C118" s="152">
        <v>3</v>
      </c>
      <c r="D118">
        <v>4</v>
      </c>
      <c r="E118">
        <v>1998</v>
      </c>
      <c r="F118">
        <v>4</v>
      </c>
      <c r="G118">
        <v>2009</v>
      </c>
      <c r="H118" s="54" t="s">
        <v>33</v>
      </c>
      <c r="I118">
        <v>48.22344723260332</v>
      </c>
      <c r="J118">
        <v>7.6</v>
      </c>
      <c r="K118">
        <v>59</v>
      </c>
      <c r="L118">
        <v>9</v>
      </c>
      <c r="M118">
        <v>45</v>
      </c>
      <c r="N118">
        <v>374.6</v>
      </c>
      <c r="O118">
        <v>195.3148538716481</v>
      </c>
      <c r="P118">
        <v>0.52139576580792335</v>
      </c>
      <c r="Q118">
        <v>4.0230303030303025</v>
      </c>
      <c r="R118">
        <v>352.2</v>
      </c>
      <c r="S118">
        <v>205.29849130152311</v>
      </c>
      <c r="T118">
        <v>0.58290315531380787</v>
      </c>
      <c r="U118">
        <v>4.9474999999999998</v>
      </c>
      <c r="V118">
        <v>55.621307562893698</v>
      </c>
      <c r="W118">
        <v>1475</v>
      </c>
      <c r="X118">
        <v>1003</v>
      </c>
      <c r="Y118">
        <v>1.4705882352941178</v>
      </c>
    </row>
    <row r="119" spans="1:26" x14ac:dyDescent="0.25">
      <c r="A119" t="s">
        <v>192</v>
      </c>
      <c r="B119">
        <v>320602</v>
      </c>
      <c r="C119" s="152">
        <v>5</v>
      </c>
      <c r="D119">
        <v>5</v>
      </c>
      <c r="E119">
        <v>1998</v>
      </c>
      <c r="F119">
        <v>5</v>
      </c>
      <c r="G119">
        <v>2009</v>
      </c>
      <c r="H119" s="54" t="s">
        <v>118</v>
      </c>
      <c r="I119">
        <v>170.27432182456678</v>
      </c>
      <c r="J119">
        <v>21.8</v>
      </c>
      <c r="K119">
        <v>194</v>
      </c>
      <c r="L119">
        <v>25.8</v>
      </c>
      <c r="R119">
        <v>977.8</v>
      </c>
      <c r="S119">
        <v>348.8127120157115</v>
      </c>
      <c r="T119">
        <v>0.35673216610320263</v>
      </c>
      <c r="U119">
        <v>2.1542307692307689</v>
      </c>
      <c r="V119">
        <v>38.41434731477851</v>
      </c>
      <c r="W119">
        <v>1475</v>
      </c>
      <c r="X119">
        <v>1003</v>
      </c>
      <c r="Y119">
        <v>1.4705882352941178</v>
      </c>
    </row>
    <row r="120" spans="1:26" x14ac:dyDescent="0.25">
      <c r="A120" t="s">
        <v>192</v>
      </c>
      <c r="B120">
        <v>320602</v>
      </c>
      <c r="C120" s="152">
        <v>4</v>
      </c>
      <c r="D120">
        <v>6</v>
      </c>
      <c r="E120">
        <v>1998</v>
      </c>
      <c r="F120">
        <v>6</v>
      </c>
      <c r="G120">
        <v>2009</v>
      </c>
      <c r="H120" s="54" t="s">
        <v>33</v>
      </c>
      <c r="I120">
        <v>83.252205320129519</v>
      </c>
      <c r="J120">
        <v>8.6</v>
      </c>
      <c r="K120">
        <v>107</v>
      </c>
      <c r="L120">
        <v>10</v>
      </c>
      <c r="M120">
        <v>10</v>
      </c>
      <c r="N120">
        <v>388.2</v>
      </c>
      <c r="O120">
        <v>185.39936102236422</v>
      </c>
      <c r="P120">
        <v>0.47758722571448797</v>
      </c>
      <c r="Q120">
        <v>4.1184210526315788</v>
      </c>
      <c r="R120">
        <v>358.8</v>
      </c>
      <c r="S120">
        <v>199.1244675816375</v>
      </c>
      <c r="T120">
        <v>0.55497343250177678</v>
      </c>
      <c r="U120">
        <v>3.3363157894736841</v>
      </c>
      <c r="V120">
        <v>51.926983792568961</v>
      </c>
      <c r="W120">
        <v>1475</v>
      </c>
      <c r="X120">
        <v>1003</v>
      </c>
      <c r="Y120">
        <v>1.4705882352941178</v>
      </c>
    </row>
    <row r="121" spans="1:26" x14ac:dyDescent="0.25">
      <c r="A121" t="s">
        <v>192</v>
      </c>
      <c r="B121">
        <v>320602</v>
      </c>
      <c r="C121" s="152">
        <v>5</v>
      </c>
      <c r="D121" t="s">
        <v>179</v>
      </c>
      <c r="F121" t="s">
        <v>179</v>
      </c>
      <c r="H121" s="54" t="s">
        <v>33</v>
      </c>
      <c r="K121">
        <v>64</v>
      </c>
      <c r="L121">
        <v>9</v>
      </c>
      <c r="M121">
        <v>5</v>
      </c>
      <c r="N121">
        <v>327.39999999999998</v>
      </c>
      <c r="O121">
        <v>154.74715382578768</v>
      </c>
      <c r="P121">
        <v>0.47265471541169118</v>
      </c>
      <c r="Q121">
        <v>6.5120689655172415</v>
      </c>
      <c r="R121">
        <v>331.6</v>
      </c>
      <c r="S121">
        <v>168.54209445585215</v>
      </c>
      <c r="T121">
        <v>0.50826928364249746</v>
      </c>
      <c r="U121">
        <v>4.2347826086956522</v>
      </c>
      <c r="V121">
        <v>55.788908216514891</v>
      </c>
      <c r="W121">
        <v>1475</v>
      </c>
      <c r="X121">
        <v>1003</v>
      </c>
      <c r="Y121">
        <v>1.4705882352941178</v>
      </c>
    </row>
    <row r="122" spans="1:26" x14ac:dyDescent="0.25">
      <c r="A122" t="s">
        <v>120</v>
      </c>
      <c r="B122">
        <v>410143</v>
      </c>
      <c r="C122" s="152">
        <v>1</v>
      </c>
      <c r="D122">
        <v>1</v>
      </c>
      <c r="E122">
        <v>2007</v>
      </c>
      <c r="H122" s="54" t="s">
        <v>139</v>
      </c>
      <c r="I122">
        <v>208.91591146372124</v>
      </c>
      <c r="J122">
        <v>13.1</v>
      </c>
      <c r="K122">
        <v>226</v>
      </c>
      <c r="L122">
        <v>13.5</v>
      </c>
      <c r="M122">
        <v>10</v>
      </c>
      <c r="W122">
        <v>662</v>
      </c>
      <c r="X122">
        <v>1251</v>
      </c>
      <c r="Y122">
        <v>0.52917665867306152</v>
      </c>
    </row>
    <row r="123" spans="1:26" x14ac:dyDescent="0.25">
      <c r="A123" t="s">
        <v>120</v>
      </c>
      <c r="B123">
        <v>410143</v>
      </c>
      <c r="C123" s="152">
        <v>2</v>
      </c>
      <c r="D123">
        <v>2</v>
      </c>
      <c r="E123">
        <v>2007</v>
      </c>
      <c r="H123" s="54" t="s">
        <v>33</v>
      </c>
      <c r="I123">
        <v>79.482294135821775</v>
      </c>
      <c r="J123">
        <v>7.7</v>
      </c>
      <c r="K123">
        <v>96</v>
      </c>
      <c r="L123" s="54">
        <v>9.4</v>
      </c>
      <c r="M123">
        <v>15</v>
      </c>
      <c r="N123">
        <v>375</v>
      </c>
      <c r="O123">
        <v>196.25559229721844</v>
      </c>
      <c r="P123">
        <v>0.52334824612591579</v>
      </c>
      <c r="Q123">
        <v>4.7823255813953489</v>
      </c>
      <c r="R123">
        <v>391.4</v>
      </c>
      <c r="S123">
        <v>211.52439916150735</v>
      </c>
      <c r="T123">
        <v>0.54043024824094876</v>
      </c>
      <c r="U123">
        <v>5.5440540540540537</v>
      </c>
      <c r="V123">
        <v>64.109134392464057</v>
      </c>
      <c r="W123">
        <v>662</v>
      </c>
      <c r="X123">
        <v>1251</v>
      </c>
      <c r="Y123">
        <v>0.52917665867306152</v>
      </c>
    </row>
    <row r="124" spans="1:26" x14ac:dyDescent="0.25">
      <c r="A124" t="s">
        <v>120</v>
      </c>
      <c r="B124">
        <v>410143</v>
      </c>
      <c r="C124" s="152">
        <v>3</v>
      </c>
      <c r="D124">
        <v>3</v>
      </c>
      <c r="E124">
        <v>2007</v>
      </c>
      <c r="H124" s="54" t="s">
        <v>33</v>
      </c>
      <c r="I124">
        <v>126.44910430698917</v>
      </c>
      <c r="J124">
        <v>7.7</v>
      </c>
      <c r="K124">
        <v>137</v>
      </c>
      <c r="L124">
        <v>9.8000000000000007</v>
      </c>
      <c r="M124">
        <v>10</v>
      </c>
      <c r="N124">
        <v>358.6</v>
      </c>
      <c r="O124">
        <v>183.15678553602129</v>
      </c>
      <c r="P124">
        <v>0.51075511861690259</v>
      </c>
      <c r="Q124">
        <v>6.2175862068965522</v>
      </c>
      <c r="R124">
        <v>370.8</v>
      </c>
      <c r="S124">
        <v>205.92851490371936</v>
      </c>
      <c r="T124">
        <v>0.5553627694275064</v>
      </c>
      <c r="U124">
        <v>5.6162962962962961</v>
      </c>
      <c r="V124">
        <v>70.060947934902401</v>
      </c>
      <c r="W124">
        <v>662</v>
      </c>
      <c r="X124">
        <v>1251</v>
      </c>
      <c r="Y124">
        <v>0.52917665867306152</v>
      </c>
    </row>
    <row r="125" spans="1:26" x14ac:dyDescent="0.25">
      <c r="A125" t="s">
        <v>120</v>
      </c>
      <c r="B125">
        <v>410143</v>
      </c>
      <c r="C125" s="152">
        <v>4</v>
      </c>
      <c r="D125">
        <v>4</v>
      </c>
      <c r="E125">
        <v>2007</v>
      </c>
      <c r="H125" s="54" t="s">
        <v>33</v>
      </c>
      <c r="I125">
        <v>142.94246573833559</v>
      </c>
      <c r="J125">
        <v>4.4000000000000004</v>
      </c>
      <c r="K125">
        <v>147</v>
      </c>
      <c r="L125">
        <v>6</v>
      </c>
      <c r="M125">
        <v>15</v>
      </c>
      <c r="W125">
        <v>662</v>
      </c>
      <c r="X125">
        <v>1251</v>
      </c>
      <c r="Y125">
        <v>0.52917665867306152</v>
      </c>
      <c r="Z125" t="s">
        <v>181</v>
      </c>
    </row>
    <row r="126" spans="1:26" x14ac:dyDescent="0.25">
      <c r="A126" t="s">
        <v>120</v>
      </c>
      <c r="B126">
        <v>410143</v>
      </c>
      <c r="C126" s="152">
        <v>5</v>
      </c>
      <c r="D126">
        <v>5</v>
      </c>
      <c r="E126">
        <v>2007</v>
      </c>
      <c r="H126" s="54" t="s">
        <v>33</v>
      </c>
      <c r="I126">
        <v>53.878314009064944</v>
      </c>
      <c r="J126">
        <v>6.5</v>
      </c>
      <c r="K126" s="54">
        <v>67</v>
      </c>
      <c r="L126" s="54">
        <v>7.8</v>
      </c>
      <c r="M126" s="54">
        <v>20</v>
      </c>
      <c r="N126">
        <v>432.4</v>
      </c>
      <c r="O126">
        <v>202.78853601859024</v>
      </c>
      <c r="P126">
        <v>0.46898366331773877</v>
      </c>
      <c r="Q126">
        <v>4.4517241379310342</v>
      </c>
      <c r="R126">
        <v>452.2</v>
      </c>
      <c r="S126">
        <v>268.56929677299007</v>
      </c>
      <c r="T126">
        <v>0.59391706495574981</v>
      </c>
      <c r="U126">
        <v>4.4675000000000002</v>
      </c>
      <c r="V126">
        <v>63.680801367718956</v>
      </c>
      <c r="W126">
        <v>662</v>
      </c>
      <c r="X126">
        <v>1251</v>
      </c>
      <c r="Y126">
        <v>0.52917665867306152</v>
      </c>
    </row>
    <row r="127" spans="1:26" x14ac:dyDescent="0.25">
      <c r="A127" t="s">
        <v>120</v>
      </c>
      <c r="B127">
        <v>410143</v>
      </c>
      <c r="C127" s="152">
        <v>6</v>
      </c>
      <c r="D127">
        <v>6</v>
      </c>
      <c r="E127">
        <v>2007</v>
      </c>
      <c r="H127" s="54" t="s">
        <v>33</v>
      </c>
      <c r="I127">
        <v>101.15928344559134</v>
      </c>
      <c r="J127">
        <v>7.2</v>
      </c>
      <c r="K127">
        <v>113</v>
      </c>
      <c r="L127">
        <v>7.7</v>
      </c>
      <c r="M127">
        <v>10</v>
      </c>
      <c r="N127">
        <v>398.2</v>
      </c>
      <c r="O127">
        <v>208.42060721464085</v>
      </c>
      <c r="P127">
        <v>0.52340684885645616</v>
      </c>
      <c r="Q127">
        <v>3.9387500000000002</v>
      </c>
      <c r="R127">
        <v>394.2</v>
      </c>
      <c r="S127">
        <v>231.023102310231</v>
      </c>
      <c r="T127">
        <v>0.58605556141611115</v>
      </c>
      <c r="U127">
        <v>3.0300000000000002</v>
      </c>
      <c r="V127">
        <v>65.002752102036553</v>
      </c>
      <c r="W127">
        <v>662</v>
      </c>
      <c r="X127">
        <v>1251</v>
      </c>
      <c r="Y127">
        <v>0.52917665867306152</v>
      </c>
    </row>
    <row r="128" spans="1:26" x14ac:dyDescent="0.25">
      <c r="A128" t="s">
        <v>120</v>
      </c>
      <c r="B128">
        <v>410143</v>
      </c>
      <c r="C128" s="152">
        <v>7</v>
      </c>
      <c r="D128">
        <v>7</v>
      </c>
      <c r="E128">
        <v>2007</v>
      </c>
      <c r="H128" s="54" t="s">
        <v>392</v>
      </c>
      <c r="I128">
        <v>121.89379495928397</v>
      </c>
      <c r="J128">
        <v>6.8</v>
      </c>
      <c r="K128">
        <v>135</v>
      </c>
      <c r="L128">
        <v>7.4</v>
      </c>
      <c r="M128">
        <v>35</v>
      </c>
      <c r="W128">
        <v>662</v>
      </c>
      <c r="X128">
        <v>1251</v>
      </c>
      <c r="Y128">
        <v>0.52917665867306152</v>
      </c>
    </row>
    <row r="129" spans="1:26" x14ac:dyDescent="0.25">
      <c r="A129" t="s">
        <v>120</v>
      </c>
      <c r="B129">
        <v>410143</v>
      </c>
      <c r="C129" s="152">
        <v>8</v>
      </c>
      <c r="D129" t="s">
        <v>179</v>
      </c>
      <c r="H129" s="54" t="s">
        <v>33</v>
      </c>
      <c r="K129">
        <v>62</v>
      </c>
      <c r="L129" s="54">
        <v>6.8</v>
      </c>
      <c r="M129">
        <v>55</v>
      </c>
      <c r="N129">
        <v>358.8</v>
      </c>
      <c r="O129">
        <v>184.06439066551425</v>
      </c>
      <c r="P129">
        <v>0.51299997398415342</v>
      </c>
      <c r="Q129">
        <v>2.9858064516129033</v>
      </c>
      <c r="R129">
        <v>396.8</v>
      </c>
      <c r="S129">
        <v>214.67361789942436</v>
      </c>
      <c r="T129">
        <v>0.54101214188362989</v>
      </c>
      <c r="U129">
        <v>3.1748275862068964</v>
      </c>
      <c r="V129">
        <v>62.623405115178109</v>
      </c>
      <c r="W129">
        <v>662</v>
      </c>
      <c r="X129">
        <v>1251</v>
      </c>
      <c r="Y129">
        <v>0.52917665867306152</v>
      </c>
    </row>
    <row r="130" spans="1:26" x14ac:dyDescent="0.25">
      <c r="A130" t="s">
        <v>120</v>
      </c>
      <c r="B130">
        <v>410162</v>
      </c>
      <c r="C130" s="152">
        <v>1</v>
      </c>
      <c r="D130">
        <v>1</v>
      </c>
      <c r="E130">
        <v>2007</v>
      </c>
      <c r="H130" t="s">
        <v>33</v>
      </c>
      <c r="I130">
        <v>166.97564953829749</v>
      </c>
      <c r="J130">
        <v>6.5</v>
      </c>
      <c r="K130">
        <v>170</v>
      </c>
      <c r="L130">
        <v>7</v>
      </c>
      <c r="M130">
        <v>15</v>
      </c>
      <c r="N130">
        <v>523.79999999999995</v>
      </c>
      <c r="O130">
        <v>237.15134668839264</v>
      </c>
      <c r="P130">
        <v>0.452751711890784</v>
      </c>
      <c r="Q130">
        <v>8.3463999999999992</v>
      </c>
      <c r="R130">
        <v>479.2</v>
      </c>
      <c r="S130">
        <v>227.82898257715408</v>
      </c>
      <c r="T130">
        <v>0.47543610721442842</v>
      </c>
      <c r="U130">
        <v>7.0070833333333331</v>
      </c>
      <c r="V130">
        <v>62.257656438469013</v>
      </c>
      <c r="W130">
        <v>664</v>
      </c>
      <c r="X130">
        <v>1245</v>
      </c>
      <c r="Y130">
        <v>0.53333333333333333</v>
      </c>
    </row>
    <row r="131" spans="1:26" x14ac:dyDescent="0.25">
      <c r="A131" t="s">
        <v>120</v>
      </c>
      <c r="B131">
        <v>410162</v>
      </c>
      <c r="C131" s="152">
        <v>2</v>
      </c>
      <c r="D131">
        <v>2</v>
      </c>
      <c r="E131">
        <v>2007</v>
      </c>
      <c r="H131" s="54" t="s">
        <v>33</v>
      </c>
      <c r="I131">
        <v>54.506632539782913</v>
      </c>
      <c r="J131">
        <v>5.9</v>
      </c>
      <c r="K131" s="54">
        <v>96</v>
      </c>
      <c r="L131" s="54">
        <v>7.2</v>
      </c>
      <c r="M131" s="54">
        <v>25</v>
      </c>
      <c r="N131">
        <v>415.4</v>
      </c>
      <c r="O131">
        <v>182.55830289407135</v>
      </c>
      <c r="P131">
        <v>0.43947593378447608</v>
      </c>
      <c r="Q131">
        <v>3.6502564102564108</v>
      </c>
      <c r="R131">
        <v>368.8</v>
      </c>
      <c r="S131">
        <v>246.22590800890734</v>
      </c>
      <c r="T131">
        <v>0.66764074839725418</v>
      </c>
      <c r="U131">
        <v>2.7131249999999998</v>
      </c>
      <c r="V131">
        <v>60.070274355988637</v>
      </c>
      <c r="W131">
        <v>664</v>
      </c>
      <c r="X131">
        <v>1245</v>
      </c>
      <c r="Y131">
        <v>0.53333333333333333</v>
      </c>
    </row>
    <row r="132" spans="1:26" x14ac:dyDescent="0.25">
      <c r="A132" t="s">
        <v>120</v>
      </c>
      <c r="B132">
        <v>410162</v>
      </c>
      <c r="C132" s="152">
        <v>3</v>
      </c>
      <c r="D132">
        <v>3</v>
      </c>
      <c r="E132">
        <v>2007</v>
      </c>
      <c r="H132" s="54" t="s">
        <v>33</v>
      </c>
      <c r="I132">
        <v>29.059732045705587</v>
      </c>
      <c r="J132">
        <v>5</v>
      </c>
      <c r="K132" t="s">
        <v>174</v>
      </c>
      <c r="L132">
        <v>7</v>
      </c>
      <c r="M132">
        <v>10</v>
      </c>
      <c r="N132">
        <v>461.2</v>
      </c>
      <c r="O132">
        <v>235.76347390586761</v>
      </c>
      <c r="P132">
        <v>0.51119573700318222</v>
      </c>
      <c r="Q132">
        <v>6.7580769230769233</v>
      </c>
      <c r="R132">
        <v>458.2</v>
      </c>
      <c r="S132">
        <v>185.0637867879247</v>
      </c>
      <c r="T132">
        <v>0.40389303096447993</v>
      </c>
      <c r="U132">
        <v>5.46</v>
      </c>
      <c r="V132">
        <v>57.689893283113626</v>
      </c>
      <c r="W132">
        <v>664</v>
      </c>
      <c r="X132">
        <v>1245</v>
      </c>
      <c r="Y132">
        <v>0.53333333333333333</v>
      </c>
      <c r="Z132" t="s">
        <v>175</v>
      </c>
    </row>
    <row r="133" spans="1:26" x14ac:dyDescent="0.25">
      <c r="A133" t="s">
        <v>120</v>
      </c>
      <c r="B133">
        <v>410162</v>
      </c>
      <c r="C133" s="152">
        <v>4</v>
      </c>
      <c r="D133">
        <v>4</v>
      </c>
      <c r="E133">
        <v>2007</v>
      </c>
      <c r="H133" s="54" t="s">
        <v>33</v>
      </c>
      <c r="I133">
        <v>52.150438049590569</v>
      </c>
      <c r="J133">
        <v>6.3</v>
      </c>
      <c r="K133">
        <v>83</v>
      </c>
      <c r="L133">
        <v>7</v>
      </c>
      <c r="M133">
        <v>15</v>
      </c>
      <c r="N133">
        <v>379</v>
      </c>
      <c r="O133">
        <v>169.35582947704657</v>
      </c>
      <c r="P133">
        <v>0.44684915429299887</v>
      </c>
      <c r="Q133">
        <v>6.2612820512820511</v>
      </c>
      <c r="R133">
        <v>443.8</v>
      </c>
      <c r="S133">
        <v>197.29119638826185</v>
      </c>
      <c r="T133">
        <v>0.4445497890677374</v>
      </c>
      <c r="U133">
        <v>5.9864864864864868</v>
      </c>
      <c r="V133">
        <v>62.433586249324215</v>
      </c>
      <c r="W133">
        <v>664</v>
      </c>
      <c r="X133">
        <v>1245</v>
      </c>
      <c r="Y133">
        <v>0.53333333333333333</v>
      </c>
    </row>
    <row r="134" spans="1:26" x14ac:dyDescent="0.25">
      <c r="A134" t="s">
        <v>120</v>
      </c>
      <c r="B134">
        <v>410162</v>
      </c>
      <c r="C134" s="152">
        <v>5</v>
      </c>
      <c r="D134">
        <v>5</v>
      </c>
      <c r="E134">
        <v>2007</v>
      </c>
      <c r="H134" s="54" t="s">
        <v>33</v>
      </c>
      <c r="I134">
        <v>238.1327231421063</v>
      </c>
      <c r="J134">
        <v>12</v>
      </c>
      <c r="K134">
        <v>239</v>
      </c>
      <c r="L134">
        <v>12.5</v>
      </c>
      <c r="M134">
        <v>50</v>
      </c>
      <c r="N134">
        <v>399</v>
      </c>
      <c r="O134">
        <v>193.55407634977524</v>
      </c>
      <c r="P134">
        <v>0.48509793571372239</v>
      </c>
      <c r="Q134">
        <v>7.6421739130434787</v>
      </c>
      <c r="R134">
        <v>401.2</v>
      </c>
      <c r="S134">
        <v>214.65059055118112</v>
      </c>
      <c r="T134">
        <v>0.53502141214152821</v>
      </c>
      <c r="U134">
        <v>7.0068965517241377</v>
      </c>
      <c r="V134">
        <v>63.000153303694617</v>
      </c>
      <c r="W134">
        <v>664</v>
      </c>
      <c r="X134">
        <v>1245</v>
      </c>
      <c r="Y134">
        <v>0.53333333333333333</v>
      </c>
    </row>
    <row r="135" spans="1:26" x14ac:dyDescent="0.25">
      <c r="A135" t="s">
        <v>120</v>
      </c>
      <c r="B135">
        <v>410162</v>
      </c>
      <c r="C135" s="152">
        <v>6</v>
      </c>
      <c r="D135">
        <v>6</v>
      </c>
      <c r="E135">
        <v>2007</v>
      </c>
      <c r="H135" s="54" t="s">
        <v>33</v>
      </c>
      <c r="I135">
        <v>260.12387171723486</v>
      </c>
      <c r="J135">
        <v>13</v>
      </c>
      <c r="K135">
        <v>284</v>
      </c>
      <c r="L135">
        <v>13.5</v>
      </c>
      <c r="M135">
        <v>35</v>
      </c>
      <c r="W135">
        <v>664</v>
      </c>
      <c r="X135">
        <v>1245</v>
      </c>
      <c r="Y135">
        <v>0.53333333333333333</v>
      </c>
    </row>
    <row r="136" spans="1:26" x14ac:dyDescent="0.25">
      <c r="A136" t="s">
        <v>120</v>
      </c>
      <c r="B136">
        <v>410273</v>
      </c>
      <c r="C136" s="152">
        <v>1</v>
      </c>
      <c r="D136">
        <v>1</v>
      </c>
      <c r="E136">
        <v>2007</v>
      </c>
      <c r="H136" s="54" t="s">
        <v>33</v>
      </c>
      <c r="I136">
        <v>98.803088955398991</v>
      </c>
      <c r="J136">
        <v>8</v>
      </c>
      <c r="K136">
        <v>99</v>
      </c>
      <c r="L136">
        <v>9.6999999999999993</v>
      </c>
      <c r="M136">
        <v>25</v>
      </c>
      <c r="N136">
        <v>356.2</v>
      </c>
      <c r="O136">
        <v>165.8355906904749</v>
      </c>
      <c r="P136">
        <v>0.4655687554477117</v>
      </c>
      <c r="Q136">
        <v>7.2355999999999998</v>
      </c>
      <c r="R136">
        <v>340.4</v>
      </c>
      <c r="S136">
        <v>185.88764044943821</v>
      </c>
      <c r="T136">
        <v>0.54608590026274451</v>
      </c>
      <c r="U136">
        <v>5.990384615384615</v>
      </c>
      <c r="V136">
        <v>63.014621656222623</v>
      </c>
      <c r="W136">
        <v>654</v>
      </c>
      <c r="X136">
        <v>1280</v>
      </c>
      <c r="Y136">
        <v>0.51093750000000004</v>
      </c>
    </row>
    <row r="137" spans="1:26" x14ac:dyDescent="0.25">
      <c r="A137" t="s">
        <v>120</v>
      </c>
      <c r="B137">
        <v>410273</v>
      </c>
      <c r="C137" s="152">
        <v>2</v>
      </c>
      <c r="D137">
        <v>2</v>
      </c>
      <c r="E137">
        <v>2007</v>
      </c>
      <c r="H137" s="54" t="s">
        <v>33</v>
      </c>
      <c r="I137">
        <v>81.210170095296164</v>
      </c>
      <c r="J137">
        <v>7.8</v>
      </c>
      <c r="K137">
        <v>90</v>
      </c>
      <c r="L137">
        <v>8</v>
      </c>
      <c r="M137">
        <v>15</v>
      </c>
      <c r="N137">
        <v>388.8</v>
      </c>
      <c r="O137">
        <v>179.3108409466945</v>
      </c>
      <c r="P137">
        <v>0.46119043453367925</v>
      </c>
      <c r="Q137">
        <v>4.6336666666666666</v>
      </c>
      <c r="R137">
        <v>364.2</v>
      </c>
      <c r="S137">
        <v>217.02827547592386</v>
      </c>
      <c r="T137">
        <v>0.59590410619418965</v>
      </c>
      <c r="U137">
        <v>4.3296969696969692</v>
      </c>
      <c r="V137">
        <v>61.666394912766997</v>
      </c>
      <c r="W137">
        <v>654</v>
      </c>
      <c r="X137">
        <v>1280</v>
      </c>
      <c r="Y137">
        <v>0.51093750000000004</v>
      </c>
    </row>
    <row r="138" spans="1:26" x14ac:dyDescent="0.25">
      <c r="A138" t="s">
        <v>120</v>
      </c>
      <c r="B138">
        <v>410273</v>
      </c>
      <c r="C138" s="152">
        <v>3</v>
      </c>
      <c r="D138">
        <v>3</v>
      </c>
      <c r="E138">
        <v>2007</v>
      </c>
      <c r="H138" s="54" t="s">
        <v>33</v>
      </c>
      <c r="I138">
        <v>50.108402824757199</v>
      </c>
      <c r="J138">
        <v>6.5</v>
      </c>
      <c r="N138">
        <v>388</v>
      </c>
      <c r="O138">
        <v>188.26908272635757</v>
      </c>
      <c r="P138">
        <v>0.48522959465556076</v>
      </c>
      <c r="Q138">
        <v>6.4950000000000001</v>
      </c>
      <c r="R138">
        <v>409.2</v>
      </c>
      <c r="S138">
        <v>207.14865962632007</v>
      </c>
      <c r="T138">
        <v>0.50622839595874891</v>
      </c>
      <c r="U138">
        <v>5.0937931034482755</v>
      </c>
      <c r="V138">
        <v>59.702442855020479</v>
      </c>
      <c r="W138">
        <v>654</v>
      </c>
      <c r="X138">
        <v>1280</v>
      </c>
      <c r="Y138">
        <v>0.51093750000000004</v>
      </c>
      <c r="Z138" t="s">
        <v>176</v>
      </c>
    </row>
    <row r="139" spans="1:26" x14ac:dyDescent="0.25">
      <c r="A139" t="s">
        <v>120</v>
      </c>
      <c r="B139">
        <v>410273</v>
      </c>
      <c r="C139" s="152">
        <v>4</v>
      </c>
      <c r="D139">
        <v>4</v>
      </c>
      <c r="E139">
        <v>2007</v>
      </c>
      <c r="H139" s="54" t="s">
        <v>33</v>
      </c>
      <c r="I139">
        <v>54.663712172462397</v>
      </c>
      <c r="J139">
        <v>6</v>
      </c>
      <c r="W139">
        <v>654</v>
      </c>
      <c r="X139">
        <v>1280</v>
      </c>
      <c r="Y139">
        <v>0.51093750000000004</v>
      </c>
      <c r="Z139" t="s">
        <v>176</v>
      </c>
    </row>
    <row r="140" spans="1:26" x14ac:dyDescent="0.25">
      <c r="A140" t="s">
        <v>120</v>
      </c>
      <c r="B140">
        <v>410273</v>
      </c>
      <c r="C140" s="152">
        <v>5</v>
      </c>
      <c r="D140">
        <v>5</v>
      </c>
      <c r="E140">
        <v>2007</v>
      </c>
      <c r="H140" s="54" t="s">
        <v>33</v>
      </c>
      <c r="I140">
        <v>85.765479443001354</v>
      </c>
      <c r="J140">
        <v>9.3000000000000007</v>
      </c>
      <c r="N140">
        <v>370.6</v>
      </c>
      <c r="O140">
        <v>179.34023868498087</v>
      </c>
      <c r="P140">
        <v>0.48391861490820526</v>
      </c>
      <c r="Q140">
        <v>2.8651612903225803</v>
      </c>
      <c r="R140">
        <v>395.2</v>
      </c>
      <c r="S140">
        <v>201.58180174751433</v>
      </c>
      <c r="T140">
        <v>0.51007540928014761</v>
      </c>
      <c r="U140">
        <v>2.2126666666666663</v>
      </c>
      <c r="V140">
        <v>56.537460225629168</v>
      </c>
      <c r="W140">
        <v>654</v>
      </c>
      <c r="X140">
        <v>1280</v>
      </c>
      <c r="Y140">
        <v>0.51093750000000004</v>
      </c>
      <c r="Z140" t="s">
        <v>176</v>
      </c>
    </row>
    <row r="141" spans="1:26" x14ac:dyDescent="0.25">
      <c r="A141" t="s">
        <v>120</v>
      </c>
      <c r="B141">
        <v>410273</v>
      </c>
      <c r="C141" s="152">
        <v>6</v>
      </c>
      <c r="D141">
        <v>6</v>
      </c>
      <c r="E141">
        <v>2007</v>
      </c>
      <c r="H141" s="54" t="s">
        <v>33</v>
      </c>
      <c r="I141">
        <v>81.053090462616666</v>
      </c>
      <c r="J141">
        <v>11.1</v>
      </c>
      <c r="K141">
        <v>140</v>
      </c>
      <c r="L141">
        <v>11.5</v>
      </c>
      <c r="M141">
        <v>10</v>
      </c>
      <c r="N141">
        <v>336.4</v>
      </c>
      <c r="O141">
        <v>183.8184588244728</v>
      </c>
      <c r="P141">
        <v>0.54642823669581697</v>
      </c>
      <c r="Q141">
        <v>4.3003448275862066</v>
      </c>
      <c r="R141">
        <v>336</v>
      </c>
      <c r="S141">
        <v>223.48002023267577</v>
      </c>
      <c r="T141">
        <v>0.66511910783534456</v>
      </c>
      <c r="U141">
        <v>3.0890624999999998</v>
      </c>
      <c r="V141">
        <v>59.671595012604762</v>
      </c>
      <c r="W141">
        <v>654</v>
      </c>
      <c r="X141">
        <v>1280</v>
      </c>
      <c r="Y141">
        <v>0.51093750000000004</v>
      </c>
    </row>
    <row r="142" spans="1:26" x14ac:dyDescent="0.25">
      <c r="A142" t="s">
        <v>120</v>
      </c>
      <c r="B142">
        <v>410273</v>
      </c>
      <c r="C142" s="152">
        <v>7</v>
      </c>
      <c r="D142">
        <v>7</v>
      </c>
      <c r="E142">
        <v>2007</v>
      </c>
      <c r="H142" s="54" t="s">
        <v>392</v>
      </c>
      <c r="I142">
        <v>117.33848561157878</v>
      </c>
      <c r="J142">
        <v>10.9</v>
      </c>
      <c r="K142">
        <v>130</v>
      </c>
      <c r="L142">
        <v>11.2</v>
      </c>
      <c r="M142">
        <v>10</v>
      </c>
      <c r="W142">
        <v>654</v>
      </c>
      <c r="X142">
        <v>1280</v>
      </c>
      <c r="Y142">
        <v>0.51093750000000004</v>
      </c>
    </row>
    <row r="143" spans="1:26" x14ac:dyDescent="0.25">
      <c r="A143" t="s">
        <v>120</v>
      </c>
      <c r="B143">
        <v>410273</v>
      </c>
      <c r="C143" s="152">
        <v>8</v>
      </c>
      <c r="D143">
        <v>8</v>
      </c>
      <c r="E143">
        <v>2007</v>
      </c>
      <c r="H143" s="54" t="s">
        <v>392</v>
      </c>
      <c r="I143">
        <v>137.91591749259192</v>
      </c>
      <c r="J143">
        <v>6.8</v>
      </c>
      <c r="K143">
        <v>147</v>
      </c>
      <c r="L143">
        <v>9.5</v>
      </c>
      <c r="M143">
        <v>20</v>
      </c>
      <c r="W143">
        <v>654</v>
      </c>
      <c r="X143">
        <v>1280</v>
      </c>
      <c r="Y143">
        <v>0.51093750000000004</v>
      </c>
      <c r="Z143" t="s">
        <v>178</v>
      </c>
    </row>
    <row r="144" spans="1:26" x14ac:dyDescent="0.25">
      <c r="A144" t="s">
        <v>120</v>
      </c>
      <c r="B144">
        <v>410273</v>
      </c>
      <c r="C144" s="152">
        <v>9</v>
      </c>
      <c r="D144">
        <v>0</v>
      </c>
      <c r="E144">
        <v>2007</v>
      </c>
      <c r="F144" t="s">
        <v>189</v>
      </c>
      <c r="H144" s="54" t="s">
        <v>33</v>
      </c>
      <c r="W144">
        <v>654</v>
      </c>
      <c r="X144">
        <v>1280</v>
      </c>
      <c r="Y144">
        <v>0.51093750000000004</v>
      </c>
    </row>
    <row r="145" spans="1:26" x14ac:dyDescent="0.25">
      <c r="A145" t="s">
        <v>120</v>
      </c>
      <c r="B145">
        <v>410273</v>
      </c>
      <c r="C145" s="152">
        <v>10</v>
      </c>
      <c r="D145" t="s">
        <v>179</v>
      </c>
      <c r="H145" s="54" t="s">
        <v>33</v>
      </c>
      <c r="K145">
        <v>124</v>
      </c>
      <c r="L145">
        <v>8.8000000000000007</v>
      </c>
      <c r="M145">
        <v>5</v>
      </c>
      <c r="W145">
        <v>654</v>
      </c>
      <c r="X145">
        <v>1280</v>
      </c>
      <c r="Y145">
        <v>0.51093750000000004</v>
      </c>
    </row>
    <row r="146" spans="1:26" x14ac:dyDescent="0.25">
      <c r="A146" t="s">
        <v>120</v>
      </c>
      <c r="B146">
        <v>410273</v>
      </c>
      <c r="C146" s="152">
        <v>11</v>
      </c>
      <c r="D146" t="s">
        <v>179</v>
      </c>
      <c r="H146" s="54" t="s">
        <v>33</v>
      </c>
      <c r="K146">
        <v>110</v>
      </c>
      <c r="L146">
        <v>8</v>
      </c>
      <c r="M146">
        <v>55</v>
      </c>
      <c r="W146">
        <v>654</v>
      </c>
      <c r="X146">
        <v>1280</v>
      </c>
      <c r="Y146">
        <v>0.51093750000000004</v>
      </c>
    </row>
    <row r="147" spans="1:26" x14ac:dyDescent="0.25">
      <c r="A147" t="s">
        <v>120</v>
      </c>
      <c r="B147">
        <v>410273</v>
      </c>
      <c r="C147" s="152">
        <v>12</v>
      </c>
      <c r="D147" t="s">
        <v>179</v>
      </c>
      <c r="H147" s="54" t="s">
        <v>33</v>
      </c>
      <c r="K147">
        <v>84</v>
      </c>
      <c r="L147" s="54">
        <v>9.5</v>
      </c>
      <c r="M147">
        <v>10</v>
      </c>
      <c r="W147">
        <v>654</v>
      </c>
      <c r="X147">
        <v>1280</v>
      </c>
      <c r="Y147">
        <v>0.51093750000000004</v>
      </c>
    </row>
    <row r="148" spans="1:26" x14ac:dyDescent="0.25">
      <c r="A148" t="s">
        <v>120</v>
      </c>
      <c r="B148">
        <v>410283</v>
      </c>
      <c r="C148" s="152">
        <v>1</v>
      </c>
      <c r="D148">
        <v>0</v>
      </c>
      <c r="E148">
        <v>2007</v>
      </c>
      <c r="F148" t="s">
        <v>189</v>
      </c>
      <c r="H148" s="54" t="s">
        <v>33</v>
      </c>
      <c r="W148">
        <v>666</v>
      </c>
      <c r="X148">
        <v>1270</v>
      </c>
      <c r="Y148">
        <v>0.52440944881889762</v>
      </c>
    </row>
    <row r="149" spans="1:26" x14ac:dyDescent="0.25">
      <c r="A149" t="s">
        <v>120</v>
      </c>
      <c r="B149">
        <v>410283</v>
      </c>
      <c r="C149" s="152">
        <v>1</v>
      </c>
      <c r="D149">
        <v>1</v>
      </c>
      <c r="E149">
        <v>2007</v>
      </c>
      <c r="H149" s="54" t="s">
        <v>33</v>
      </c>
      <c r="I149">
        <v>47.595128701885365</v>
      </c>
      <c r="J149">
        <v>5.3</v>
      </c>
      <c r="K149">
        <v>79</v>
      </c>
      <c r="L149">
        <v>7</v>
      </c>
      <c r="M149">
        <v>20</v>
      </c>
      <c r="N149">
        <v>523.4</v>
      </c>
      <c r="O149">
        <v>262.84584980237162</v>
      </c>
      <c r="P149">
        <v>0.50218924303089729</v>
      </c>
      <c r="Q149">
        <v>5.5659999999999998</v>
      </c>
      <c r="R149">
        <v>472.8</v>
      </c>
      <c r="S149">
        <v>256.85587235155634</v>
      </c>
      <c r="T149">
        <v>0.54326538145422232</v>
      </c>
      <c r="U149">
        <v>4.3443181818181822</v>
      </c>
      <c r="V149">
        <v>58.765695769046658</v>
      </c>
      <c r="W149">
        <v>666</v>
      </c>
      <c r="X149">
        <v>1270</v>
      </c>
      <c r="Y149">
        <v>0.52440944881889762</v>
      </c>
    </row>
    <row r="150" spans="1:26" x14ac:dyDescent="0.25">
      <c r="A150" t="s">
        <v>120</v>
      </c>
      <c r="B150">
        <v>410283</v>
      </c>
      <c r="C150" s="152">
        <v>2</v>
      </c>
      <c r="D150">
        <v>2</v>
      </c>
      <c r="E150">
        <v>2007</v>
      </c>
      <c r="H150" s="54" t="s">
        <v>33</v>
      </c>
      <c r="I150">
        <v>62.203534541077907</v>
      </c>
      <c r="J150">
        <v>5.0999999999999996</v>
      </c>
      <c r="K150">
        <v>85</v>
      </c>
      <c r="L150">
        <v>7</v>
      </c>
      <c r="M150">
        <v>8</v>
      </c>
      <c r="N150">
        <v>367.4</v>
      </c>
      <c r="O150">
        <v>173.74488256841201</v>
      </c>
      <c r="P150">
        <v>0.47290387198805667</v>
      </c>
      <c r="Q150">
        <v>4.8852631578947365</v>
      </c>
      <c r="R150">
        <v>399.6</v>
      </c>
      <c r="S150">
        <v>210.16057740726237</v>
      </c>
      <c r="T150">
        <v>0.52592737088904495</v>
      </c>
      <c r="U150">
        <v>4.964722222222222</v>
      </c>
      <c r="V150">
        <v>56.306103003861395</v>
      </c>
      <c r="W150">
        <v>666</v>
      </c>
      <c r="X150">
        <v>1270</v>
      </c>
      <c r="Y150">
        <v>0.52440944881889762</v>
      </c>
    </row>
    <row r="151" spans="1:26" x14ac:dyDescent="0.25">
      <c r="A151" t="s">
        <v>120</v>
      </c>
      <c r="B151">
        <v>410283</v>
      </c>
      <c r="C151" s="152">
        <v>4</v>
      </c>
      <c r="D151">
        <v>3</v>
      </c>
      <c r="E151">
        <v>2007</v>
      </c>
      <c r="H151" s="54" t="s">
        <v>33</v>
      </c>
      <c r="I151">
        <v>41.940261925423734</v>
      </c>
      <c r="J151">
        <v>5.2</v>
      </c>
      <c r="W151">
        <v>666</v>
      </c>
      <c r="X151">
        <v>1270</v>
      </c>
      <c r="Y151">
        <v>0.52440944881889762</v>
      </c>
      <c r="Z151" t="s">
        <v>176</v>
      </c>
    </row>
    <row r="152" spans="1:26" x14ac:dyDescent="0.25">
      <c r="A152" t="s">
        <v>120</v>
      </c>
      <c r="B152">
        <v>410283</v>
      </c>
      <c r="C152" s="152">
        <v>4</v>
      </c>
      <c r="D152">
        <v>4</v>
      </c>
      <c r="E152">
        <v>2007</v>
      </c>
      <c r="H152" s="54" t="s">
        <v>33</v>
      </c>
      <c r="I152">
        <v>46.181412007769957</v>
      </c>
      <c r="J152">
        <v>6.5</v>
      </c>
      <c r="K152">
        <v>118</v>
      </c>
      <c r="L152">
        <v>7.8</v>
      </c>
      <c r="M152">
        <v>12</v>
      </c>
      <c r="N152">
        <v>400.4</v>
      </c>
      <c r="O152">
        <v>170.93459790555224</v>
      </c>
      <c r="P152">
        <v>0.42690958517870192</v>
      </c>
      <c r="Q152">
        <v>6.0732000000000008</v>
      </c>
      <c r="R152">
        <v>368</v>
      </c>
      <c r="S152">
        <v>184.23363811357075</v>
      </c>
      <c r="T152">
        <v>0.50063488617818142</v>
      </c>
      <c r="U152">
        <v>7.5563636363636366</v>
      </c>
      <c r="V152">
        <v>63.425012175428705</v>
      </c>
      <c r="W152">
        <v>666</v>
      </c>
      <c r="X152">
        <v>1270</v>
      </c>
      <c r="Y152">
        <v>0.52440944881889762</v>
      </c>
    </row>
    <row r="153" spans="1:26" x14ac:dyDescent="0.25">
      <c r="A153" t="s">
        <v>120</v>
      </c>
      <c r="B153">
        <v>410283</v>
      </c>
      <c r="C153" s="152">
        <v>5</v>
      </c>
      <c r="D153">
        <v>5</v>
      </c>
      <c r="E153">
        <v>2007</v>
      </c>
      <c r="H153" s="54" t="s">
        <v>33</v>
      </c>
      <c r="I153">
        <v>153.30972149518189</v>
      </c>
      <c r="J153">
        <v>8.3000000000000007</v>
      </c>
      <c r="K153" s="54">
        <v>162</v>
      </c>
      <c r="L153" s="54">
        <v>8.5</v>
      </c>
      <c r="M153" s="54">
        <v>17</v>
      </c>
      <c r="N153">
        <v>321.39999999999998</v>
      </c>
      <c r="O153">
        <v>157.77487594672237</v>
      </c>
      <c r="P153">
        <v>0.49089880506136396</v>
      </c>
      <c r="Q153">
        <v>5.6308823529411764</v>
      </c>
      <c r="R153">
        <v>340.4</v>
      </c>
      <c r="S153">
        <v>183.34057577403587</v>
      </c>
      <c r="T153">
        <v>0.53860333658647441</v>
      </c>
      <c r="U153">
        <v>3.409259259259259</v>
      </c>
      <c r="V153">
        <v>55.816862646985236</v>
      </c>
      <c r="W153">
        <v>666</v>
      </c>
      <c r="X153">
        <v>1270</v>
      </c>
      <c r="Y153">
        <v>0.52440944881889762</v>
      </c>
    </row>
    <row r="154" spans="1:26" x14ac:dyDescent="0.25">
      <c r="A154" t="s">
        <v>120</v>
      </c>
      <c r="B154">
        <v>410283</v>
      </c>
      <c r="C154" s="152">
        <v>6</v>
      </c>
      <c r="D154" t="s">
        <v>179</v>
      </c>
      <c r="H154" s="54" t="s">
        <v>33</v>
      </c>
      <c r="K154" s="54">
        <v>87</v>
      </c>
      <c r="L154" s="54">
        <v>8</v>
      </c>
      <c r="M154" s="54">
        <v>20</v>
      </c>
      <c r="N154">
        <v>374.8</v>
      </c>
      <c r="O154">
        <v>170.38815255612658</v>
      </c>
      <c r="P154">
        <v>0.45461086594484146</v>
      </c>
      <c r="Q154">
        <v>6.1616666666666662</v>
      </c>
      <c r="R154">
        <v>354</v>
      </c>
      <c r="S154">
        <v>172.43075678954111</v>
      </c>
      <c r="T154">
        <v>0.48709253330378843</v>
      </c>
      <c r="U154">
        <v>5.1168965517241372</v>
      </c>
      <c r="V154">
        <v>61.477066869699911</v>
      </c>
      <c r="W154">
        <v>666</v>
      </c>
      <c r="X154">
        <v>1270</v>
      </c>
      <c r="Y154">
        <v>0.52440944881889762</v>
      </c>
    </row>
    <row r="155" spans="1:26" x14ac:dyDescent="0.25">
      <c r="A155" t="s">
        <v>120</v>
      </c>
      <c r="B155">
        <v>410296</v>
      </c>
      <c r="C155" s="152">
        <v>1</v>
      </c>
      <c r="D155">
        <v>1</v>
      </c>
      <c r="E155">
        <v>2007</v>
      </c>
      <c r="H155" s="54" t="s">
        <v>33</v>
      </c>
      <c r="I155">
        <v>212.99998191338796</v>
      </c>
      <c r="J155">
        <v>13.8</v>
      </c>
      <c r="K155">
        <v>288</v>
      </c>
      <c r="L155">
        <v>14</v>
      </c>
      <c r="M155">
        <v>55</v>
      </c>
      <c r="W155">
        <v>685</v>
      </c>
      <c r="X155">
        <v>1253</v>
      </c>
      <c r="Y155">
        <v>0.54668794892258576</v>
      </c>
    </row>
    <row r="156" spans="1:26" x14ac:dyDescent="0.25">
      <c r="A156" t="s">
        <v>120</v>
      </c>
      <c r="B156">
        <v>410296</v>
      </c>
      <c r="C156" s="152">
        <v>2</v>
      </c>
      <c r="D156">
        <v>2</v>
      </c>
      <c r="E156">
        <v>2007</v>
      </c>
      <c r="H156" s="54" t="s">
        <v>33</v>
      </c>
      <c r="I156">
        <v>88.4358331985527</v>
      </c>
      <c r="J156">
        <v>9.8000000000000007</v>
      </c>
      <c r="K156">
        <v>95</v>
      </c>
      <c r="L156">
        <v>10.8</v>
      </c>
      <c r="M156">
        <v>30</v>
      </c>
      <c r="N156">
        <v>385.2</v>
      </c>
      <c r="O156">
        <v>195.63623218343318</v>
      </c>
      <c r="P156">
        <v>0.50788222269842465</v>
      </c>
      <c r="Q156">
        <v>4.3031111111111109</v>
      </c>
      <c r="R156">
        <v>390</v>
      </c>
      <c r="S156">
        <v>199.73669265320873</v>
      </c>
      <c r="T156">
        <v>0.51214536577745828</v>
      </c>
      <c r="U156">
        <v>5.0971052631578946</v>
      </c>
      <c r="V156">
        <v>60.447719060523944</v>
      </c>
      <c r="W156">
        <v>685</v>
      </c>
      <c r="X156">
        <v>1253</v>
      </c>
      <c r="Y156">
        <v>0.54668794892258576</v>
      </c>
    </row>
    <row r="157" spans="1:26" x14ac:dyDescent="0.25">
      <c r="A157" t="s">
        <v>120</v>
      </c>
      <c r="B157">
        <v>410296</v>
      </c>
      <c r="C157" s="152">
        <v>3</v>
      </c>
      <c r="D157">
        <v>3</v>
      </c>
      <c r="E157">
        <v>2007</v>
      </c>
      <c r="H157" s="54" t="s">
        <v>33</v>
      </c>
      <c r="I157">
        <v>79.168134870462779</v>
      </c>
      <c r="J157">
        <v>8.1</v>
      </c>
      <c r="K157">
        <v>108</v>
      </c>
      <c r="L157" s="54">
        <v>9</v>
      </c>
      <c r="M157">
        <v>15</v>
      </c>
      <c r="N157">
        <v>372.2</v>
      </c>
      <c r="O157">
        <v>203.82301261913636</v>
      </c>
      <c r="P157">
        <v>0.54761690655329487</v>
      </c>
      <c r="Q157">
        <v>4.5807317073170735</v>
      </c>
      <c r="R157">
        <v>411.4</v>
      </c>
      <c r="S157">
        <v>223.76499647141847</v>
      </c>
      <c r="T157">
        <v>0.54391102691156656</v>
      </c>
      <c r="U157">
        <v>3.7786666666666666</v>
      </c>
      <c r="V157">
        <v>58.814001917165236</v>
      </c>
      <c r="W157">
        <v>685</v>
      </c>
      <c r="X157">
        <v>1253</v>
      </c>
      <c r="Y157">
        <v>0.54668794892258576</v>
      </c>
    </row>
    <row r="158" spans="1:26" x14ac:dyDescent="0.25">
      <c r="A158" t="s">
        <v>120</v>
      </c>
      <c r="B158">
        <v>410296</v>
      </c>
      <c r="C158" s="152">
        <v>4</v>
      </c>
      <c r="D158">
        <v>4</v>
      </c>
      <c r="E158">
        <v>2007</v>
      </c>
      <c r="H158" s="54" t="s">
        <v>139</v>
      </c>
      <c r="I158">
        <v>74.612825522757589</v>
      </c>
      <c r="J158">
        <v>8.3000000000000007</v>
      </c>
      <c r="K158">
        <v>92</v>
      </c>
      <c r="L158">
        <v>10.1</v>
      </c>
      <c r="M158">
        <v>10</v>
      </c>
      <c r="W158">
        <v>685</v>
      </c>
      <c r="X158">
        <v>1253</v>
      </c>
      <c r="Y158">
        <v>0.54668794892258576</v>
      </c>
    </row>
    <row r="159" spans="1:26" x14ac:dyDescent="0.25">
      <c r="A159" t="s">
        <v>120</v>
      </c>
      <c r="B159">
        <v>410296</v>
      </c>
      <c r="C159" s="152">
        <v>5</v>
      </c>
      <c r="D159">
        <v>5</v>
      </c>
      <c r="E159">
        <v>2007</v>
      </c>
      <c r="H159" s="54" t="s">
        <v>33</v>
      </c>
      <c r="I159">
        <v>203.8893632179776</v>
      </c>
      <c r="J159">
        <v>9.9</v>
      </c>
      <c r="K159" s="54">
        <v>228</v>
      </c>
      <c r="L159" s="54">
        <v>10</v>
      </c>
      <c r="M159" s="54">
        <v>20</v>
      </c>
      <c r="W159">
        <v>685</v>
      </c>
      <c r="X159">
        <v>1253</v>
      </c>
      <c r="Y159">
        <v>0.54668794892258576</v>
      </c>
    </row>
    <row r="160" spans="1:26" x14ac:dyDescent="0.25">
      <c r="A160" t="s">
        <v>120</v>
      </c>
      <c r="B160">
        <v>410296</v>
      </c>
      <c r="C160" s="152">
        <v>5</v>
      </c>
      <c r="D160">
        <v>6</v>
      </c>
      <c r="E160">
        <v>2007</v>
      </c>
      <c r="H160" s="54" t="s">
        <v>33</v>
      </c>
      <c r="I160">
        <v>29.530970943744055</v>
      </c>
      <c r="J160">
        <v>5.2</v>
      </c>
      <c r="K160">
        <v>63</v>
      </c>
      <c r="L160">
        <v>6.8</v>
      </c>
      <c r="M160">
        <v>25</v>
      </c>
      <c r="N160">
        <v>315.39999999999998</v>
      </c>
      <c r="O160">
        <v>145.77927694170558</v>
      </c>
      <c r="P160">
        <v>0.46220442911130494</v>
      </c>
      <c r="Q160">
        <v>3.9868965517241381</v>
      </c>
      <c r="R160">
        <v>338.2</v>
      </c>
      <c r="S160">
        <v>179.52700933763853</v>
      </c>
      <c r="T160">
        <v>0.53083089691791407</v>
      </c>
      <c r="U160">
        <v>4.0925000000000002</v>
      </c>
      <c r="V160">
        <v>79.711990298620577</v>
      </c>
      <c r="W160">
        <v>685</v>
      </c>
      <c r="X160">
        <v>1253</v>
      </c>
      <c r="Y160">
        <v>0.54668794892258576</v>
      </c>
    </row>
    <row r="161" spans="1:26" x14ac:dyDescent="0.25">
      <c r="A161" t="s">
        <v>120</v>
      </c>
      <c r="B161">
        <v>410296</v>
      </c>
      <c r="C161" s="152">
        <v>6</v>
      </c>
      <c r="D161">
        <v>7</v>
      </c>
      <c r="E161">
        <v>2007</v>
      </c>
      <c r="H161" s="54" t="s">
        <v>33</v>
      </c>
      <c r="I161">
        <v>121.89379495928397</v>
      </c>
      <c r="J161">
        <v>9.1999999999999993</v>
      </c>
      <c r="K161">
        <v>179</v>
      </c>
      <c r="L161">
        <v>11</v>
      </c>
      <c r="M161">
        <v>45</v>
      </c>
      <c r="N161">
        <v>426.6</v>
      </c>
      <c r="O161">
        <v>223.06778873457586</v>
      </c>
      <c r="P161">
        <v>0.52289683247673657</v>
      </c>
      <c r="Q161">
        <v>4.8422499999999999</v>
      </c>
      <c r="R161">
        <v>427.4</v>
      </c>
      <c r="S161">
        <v>243.12201620961477</v>
      </c>
      <c r="T161">
        <v>0.56883953254472341</v>
      </c>
      <c r="U161">
        <v>3.7529166666666662</v>
      </c>
      <c r="V161">
        <v>59.551452317710563</v>
      </c>
      <c r="W161">
        <v>685</v>
      </c>
      <c r="X161">
        <v>1253</v>
      </c>
      <c r="Y161">
        <v>0.54668794892258576</v>
      </c>
    </row>
    <row r="162" spans="1:26" x14ac:dyDescent="0.25">
      <c r="A162" t="s">
        <v>120</v>
      </c>
      <c r="B162">
        <v>410296</v>
      </c>
      <c r="C162" s="152">
        <v>7</v>
      </c>
      <c r="D162">
        <v>8</v>
      </c>
      <c r="E162">
        <v>2007</v>
      </c>
      <c r="H162" s="54" t="s">
        <v>33</v>
      </c>
      <c r="I162">
        <v>121.579635693925</v>
      </c>
      <c r="J162">
        <v>10</v>
      </c>
      <c r="K162">
        <v>178</v>
      </c>
      <c r="L162">
        <v>12</v>
      </c>
      <c r="M162">
        <v>20</v>
      </c>
      <c r="N162">
        <v>420.8</v>
      </c>
      <c r="O162">
        <v>189.39950571104134</v>
      </c>
      <c r="P162">
        <v>0.45009388239315906</v>
      </c>
      <c r="Q162">
        <v>6.5091304347826089</v>
      </c>
      <c r="R162">
        <v>393.8</v>
      </c>
      <c r="S162">
        <v>233.09954570813741</v>
      </c>
      <c r="T162">
        <v>0.59192368133097362</v>
      </c>
      <c r="U162">
        <v>4.8257692307692306</v>
      </c>
      <c r="V162">
        <v>60.551984721851447</v>
      </c>
      <c r="W162">
        <v>685</v>
      </c>
      <c r="X162">
        <v>1253</v>
      </c>
      <c r="Y162">
        <v>0.54668794892258576</v>
      </c>
      <c r="Z162" t="s">
        <v>176</v>
      </c>
    </row>
    <row r="163" spans="1:26" x14ac:dyDescent="0.25">
      <c r="A163" t="s">
        <v>131</v>
      </c>
      <c r="B163">
        <v>450101</v>
      </c>
      <c r="C163" s="152">
        <v>1</v>
      </c>
      <c r="D163">
        <v>1</v>
      </c>
      <c r="E163">
        <v>2004</v>
      </c>
      <c r="H163" s="54" t="s">
        <v>261</v>
      </c>
      <c r="I163">
        <v>30.002209841782527</v>
      </c>
      <c r="J163">
        <v>4.5</v>
      </c>
      <c r="K163">
        <v>40</v>
      </c>
      <c r="L163">
        <v>3.7</v>
      </c>
      <c r="N163">
        <v>460.4</v>
      </c>
      <c r="O163">
        <v>236.69831107186221</v>
      </c>
      <c r="P163">
        <v>0.51411448973036977</v>
      </c>
      <c r="Q163">
        <v>5.176571428571429</v>
      </c>
      <c r="R163">
        <v>443.4</v>
      </c>
      <c r="S163">
        <v>246.99767085155938</v>
      </c>
      <c r="T163">
        <v>0.55705383593044522</v>
      </c>
      <c r="U163">
        <v>4.7575675675675679</v>
      </c>
      <c r="V163">
        <v>65.353732955706747</v>
      </c>
      <c r="W163">
        <v>360</v>
      </c>
      <c r="X163">
        <v>1127</v>
      </c>
      <c r="Y163">
        <v>0.31943212067435672</v>
      </c>
      <c r="Z163" t="s">
        <v>173</v>
      </c>
    </row>
    <row r="164" spans="1:26" x14ac:dyDescent="0.25">
      <c r="A164" t="s">
        <v>131</v>
      </c>
      <c r="B164">
        <v>450101</v>
      </c>
      <c r="C164" s="152">
        <v>2</v>
      </c>
      <c r="D164">
        <v>2</v>
      </c>
      <c r="E164">
        <v>2004</v>
      </c>
      <c r="H164" s="54" t="s">
        <v>33</v>
      </c>
      <c r="I164">
        <v>55.76326960121883</v>
      </c>
      <c r="J164">
        <v>6</v>
      </c>
      <c r="K164">
        <v>109</v>
      </c>
      <c r="L164">
        <v>6.8</v>
      </c>
      <c r="M164">
        <v>45</v>
      </c>
      <c r="N164">
        <v>405.2</v>
      </c>
      <c r="O164">
        <v>233.97133610725845</v>
      </c>
      <c r="P164">
        <v>0.57742185613834762</v>
      </c>
      <c r="Q164">
        <v>3.605</v>
      </c>
      <c r="R164">
        <v>413</v>
      </c>
      <c r="S164">
        <v>236.14931237721021</v>
      </c>
      <c r="T164">
        <v>0.57179010260825713</v>
      </c>
      <c r="U164">
        <v>4.0720000000000001</v>
      </c>
      <c r="V164">
        <v>61.381853946397833</v>
      </c>
      <c r="W164">
        <v>360</v>
      </c>
      <c r="X164">
        <v>1127</v>
      </c>
      <c r="Y164">
        <v>0.31943212067435672</v>
      </c>
    </row>
    <row r="165" spans="1:26" x14ac:dyDescent="0.25">
      <c r="A165" t="s">
        <v>131</v>
      </c>
      <c r="B165">
        <v>450101</v>
      </c>
      <c r="C165" s="152">
        <v>3</v>
      </c>
      <c r="D165">
        <v>3</v>
      </c>
      <c r="E165">
        <v>2004</v>
      </c>
      <c r="H165" s="54" t="s">
        <v>33</v>
      </c>
      <c r="I165">
        <v>42.411500823462205</v>
      </c>
      <c r="J165">
        <v>6</v>
      </c>
      <c r="K165">
        <v>83</v>
      </c>
      <c r="L165">
        <v>6.2</v>
      </c>
      <c r="M165">
        <v>40</v>
      </c>
      <c r="W165">
        <v>360</v>
      </c>
      <c r="X165">
        <v>1127</v>
      </c>
      <c r="Y165">
        <v>0.31943212067435672</v>
      </c>
    </row>
    <row r="166" spans="1:26" x14ac:dyDescent="0.25">
      <c r="A166" t="s">
        <v>131</v>
      </c>
      <c r="B166">
        <v>450101</v>
      </c>
      <c r="C166" s="152">
        <v>4</v>
      </c>
      <c r="D166">
        <v>4</v>
      </c>
      <c r="E166">
        <v>2004</v>
      </c>
      <c r="H166" s="54" t="s">
        <v>261</v>
      </c>
      <c r="I166">
        <v>54.192473274423932</v>
      </c>
      <c r="J166">
        <v>4</v>
      </c>
      <c r="K166" t="s">
        <v>187</v>
      </c>
      <c r="L166">
        <v>4.5</v>
      </c>
      <c r="W166">
        <v>360</v>
      </c>
      <c r="X166">
        <v>1127</v>
      </c>
      <c r="Y166">
        <v>0.31943212067435672</v>
      </c>
      <c r="Z166" t="s">
        <v>173</v>
      </c>
    </row>
    <row r="167" spans="1:26" x14ac:dyDescent="0.25">
      <c r="A167" t="s">
        <v>131</v>
      </c>
      <c r="B167">
        <v>450101</v>
      </c>
      <c r="C167" s="152">
        <v>5</v>
      </c>
      <c r="D167">
        <v>5</v>
      </c>
      <c r="E167">
        <v>2004</v>
      </c>
      <c r="H167" s="54" t="s">
        <v>33</v>
      </c>
      <c r="I167">
        <v>43.03981935418016</v>
      </c>
      <c r="J167">
        <v>5</v>
      </c>
      <c r="K167" s="54"/>
      <c r="L167" s="54"/>
      <c r="M167" s="54"/>
      <c r="W167">
        <v>360</v>
      </c>
      <c r="X167">
        <v>1127</v>
      </c>
      <c r="Y167">
        <v>0.31943212067435672</v>
      </c>
      <c r="Z167" t="s">
        <v>188</v>
      </c>
    </row>
    <row r="168" spans="1:26" x14ac:dyDescent="0.25">
      <c r="A168" t="s">
        <v>131</v>
      </c>
      <c r="B168">
        <v>450101</v>
      </c>
      <c r="C168" s="152">
        <v>3</v>
      </c>
      <c r="D168">
        <v>6</v>
      </c>
      <c r="E168">
        <v>2004</v>
      </c>
      <c r="H168" s="54" t="s">
        <v>33</v>
      </c>
      <c r="I168">
        <v>69.429197644334437</v>
      </c>
      <c r="J168">
        <v>6</v>
      </c>
      <c r="K168" s="54">
        <v>78</v>
      </c>
      <c r="L168" s="54">
        <v>5.4</v>
      </c>
      <c r="M168" s="54">
        <v>65</v>
      </c>
      <c r="N168">
        <v>445.4</v>
      </c>
      <c r="O168">
        <v>160.43328498912254</v>
      </c>
      <c r="P168">
        <v>0.36020046023601832</v>
      </c>
      <c r="Q168">
        <v>3.4474999999999998</v>
      </c>
      <c r="R168">
        <v>422</v>
      </c>
      <c r="S168">
        <v>222.18689868652223</v>
      </c>
      <c r="T168">
        <v>0.52650923859365462</v>
      </c>
      <c r="U168">
        <v>2.1732727272727272</v>
      </c>
      <c r="V168">
        <v>60.159337557242331</v>
      </c>
      <c r="W168">
        <v>360</v>
      </c>
      <c r="X168">
        <v>1127</v>
      </c>
      <c r="Y168">
        <v>0.31943212067435672</v>
      </c>
    </row>
    <row r="169" spans="1:26" x14ac:dyDescent="0.25">
      <c r="A169" t="s">
        <v>131</v>
      </c>
      <c r="B169">
        <v>450101</v>
      </c>
      <c r="C169" s="152">
        <v>7</v>
      </c>
      <c r="D169">
        <v>7</v>
      </c>
      <c r="E169">
        <v>2004</v>
      </c>
      <c r="H169" s="54" t="s">
        <v>261</v>
      </c>
      <c r="I169">
        <v>43.982297150257104</v>
      </c>
      <c r="J169">
        <v>4.5</v>
      </c>
      <c r="K169">
        <v>39</v>
      </c>
      <c r="L169" s="54">
        <v>3.8</v>
      </c>
      <c r="W169">
        <v>360</v>
      </c>
      <c r="X169">
        <v>1127</v>
      </c>
      <c r="Y169">
        <v>0.31943212067435672</v>
      </c>
    </row>
    <row r="170" spans="1:26" x14ac:dyDescent="0.25">
      <c r="A170" t="s">
        <v>131</v>
      </c>
      <c r="B170">
        <v>450101</v>
      </c>
      <c r="C170" s="152">
        <v>8</v>
      </c>
      <c r="D170">
        <v>8</v>
      </c>
      <c r="E170">
        <v>2004</v>
      </c>
      <c r="H170" s="54" t="s">
        <v>261</v>
      </c>
      <c r="I170">
        <v>43.982297150257104</v>
      </c>
      <c r="J170">
        <v>4.5</v>
      </c>
      <c r="K170">
        <v>32</v>
      </c>
      <c r="L170" s="54">
        <v>4.7</v>
      </c>
      <c r="W170">
        <v>360</v>
      </c>
      <c r="X170">
        <v>1127</v>
      </c>
      <c r="Y170">
        <v>0.31943212067435672</v>
      </c>
    </row>
    <row r="171" spans="1:26" x14ac:dyDescent="0.25">
      <c r="A171" t="s">
        <v>131</v>
      </c>
      <c r="B171">
        <v>450101</v>
      </c>
      <c r="C171" s="152">
        <v>9</v>
      </c>
      <c r="D171">
        <v>9</v>
      </c>
      <c r="E171">
        <v>2004</v>
      </c>
      <c r="H171" s="54" t="s">
        <v>261</v>
      </c>
      <c r="I171">
        <v>51.679199151552098</v>
      </c>
      <c r="J171">
        <v>4</v>
      </c>
      <c r="L171" s="54"/>
      <c r="W171">
        <v>360</v>
      </c>
      <c r="X171">
        <v>1127</v>
      </c>
      <c r="Y171">
        <v>0.31943212067435672</v>
      </c>
      <c r="Z171" t="s">
        <v>188</v>
      </c>
    </row>
    <row r="172" spans="1:26" x14ac:dyDescent="0.25">
      <c r="A172" t="s">
        <v>131</v>
      </c>
      <c r="B172">
        <v>450101</v>
      </c>
      <c r="C172" s="152">
        <v>5</v>
      </c>
      <c r="D172">
        <v>10</v>
      </c>
      <c r="E172">
        <v>2004</v>
      </c>
      <c r="H172" s="54" t="s">
        <v>33</v>
      </c>
      <c r="I172">
        <v>50.26548245743669</v>
      </c>
      <c r="J172">
        <v>5.5</v>
      </c>
      <c r="K172">
        <v>46</v>
      </c>
      <c r="L172" s="54">
        <v>6.2</v>
      </c>
      <c r="M172">
        <v>15</v>
      </c>
      <c r="N172">
        <v>426.4</v>
      </c>
      <c r="O172">
        <v>228.47542803716473</v>
      </c>
      <c r="P172">
        <v>0.5358241745712119</v>
      </c>
      <c r="Q172">
        <v>6.1117857142857144</v>
      </c>
      <c r="R172">
        <v>423.4</v>
      </c>
      <c r="S172">
        <v>242.07037643207855</v>
      </c>
      <c r="T172">
        <v>0.57172975066622234</v>
      </c>
      <c r="U172">
        <v>5.5545454545454547</v>
      </c>
      <c r="V172">
        <v>61.431400440688364</v>
      </c>
      <c r="W172">
        <v>360</v>
      </c>
      <c r="X172">
        <v>1127</v>
      </c>
      <c r="Y172">
        <v>0.31943212067435672</v>
      </c>
    </row>
    <row r="173" spans="1:26" x14ac:dyDescent="0.25">
      <c r="A173" t="s">
        <v>131</v>
      </c>
      <c r="B173">
        <v>450101</v>
      </c>
      <c r="C173" s="152">
        <v>6</v>
      </c>
      <c r="D173">
        <v>11</v>
      </c>
      <c r="E173">
        <v>2004</v>
      </c>
      <c r="H173" s="54" t="s">
        <v>33</v>
      </c>
      <c r="I173">
        <v>58.433623356770156</v>
      </c>
      <c r="J173">
        <v>5.5</v>
      </c>
      <c r="K173">
        <v>58</v>
      </c>
      <c r="L173" s="54">
        <v>5.7</v>
      </c>
      <c r="M173">
        <v>15</v>
      </c>
      <c r="N173">
        <v>430.8</v>
      </c>
      <c r="O173">
        <v>244.84159970444261</v>
      </c>
      <c r="P173">
        <v>0.56834168919322792</v>
      </c>
      <c r="Q173">
        <v>3.4925806451612904</v>
      </c>
      <c r="R173">
        <v>429.2</v>
      </c>
      <c r="S173">
        <v>249.81855883877654</v>
      </c>
      <c r="T173">
        <v>0.58205628806797893</v>
      </c>
      <c r="U173">
        <v>3.3258620689655172</v>
      </c>
      <c r="V173">
        <v>64.144545385530279</v>
      </c>
      <c r="W173">
        <v>360</v>
      </c>
      <c r="X173">
        <v>1127</v>
      </c>
      <c r="Y173">
        <v>0.31943212067435672</v>
      </c>
    </row>
    <row r="174" spans="1:26" x14ac:dyDescent="0.25">
      <c r="A174" t="s">
        <v>131</v>
      </c>
      <c r="B174">
        <v>450176</v>
      </c>
      <c r="C174" s="152">
        <v>1</v>
      </c>
      <c r="D174">
        <v>1</v>
      </c>
      <c r="E174">
        <v>2004</v>
      </c>
      <c r="H174" s="54" t="s">
        <v>33</v>
      </c>
      <c r="I174">
        <v>47.123889803846893</v>
      </c>
      <c r="J174">
        <v>5.6</v>
      </c>
      <c r="K174" t="s">
        <v>185</v>
      </c>
      <c r="L174">
        <v>8.5</v>
      </c>
      <c r="M174">
        <v>20</v>
      </c>
      <c r="N174">
        <v>399.2</v>
      </c>
      <c r="O174">
        <v>147.5028376844495</v>
      </c>
      <c r="P174">
        <v>0.36949608638389153</v>
      </c>
      <c r="Q174">
        <v>6.0758620689655167</v>
      </c>
      <c r="R174">
        <v>377</v>
      </c>
      <c r="S174">
        <v>292.04435092262867</v>
      </c>
      <c r="T174">
        <v>0.77465345072315295</v>
      </c>
      <c r="U174">
        <v>3.8612500000000001</v>
      </c>
      <c r="V174">
        <v>62.493520495967161</v>
      </c>
      <c r="W174">
        <v>321</v>
      </c>
      <c r="X174">
        <v>1167</v>
      </c>
      <c r="Y174">
        <v>0.27506426735218509</v>
      </c>
    </row>
    <row r="175" spans="1:26" x14ac:dyDescent="0.25">
      <c r="A175" t="s">
        <v>131</v>
      </c>
      <c r="B175">
        <v>450176</v>
      </c>
      <c r="C175" s="152">
        <v>2</v>
      </c>
      <c r="D175">
        <v>2</v>
      </c>
      <c r="E175">
        <v>2004</v>
      </c>
      <c r="H175" s="54" t="s">
        <v>33</v>
      </c>
      <c r="I175">
        <v>58.119464091411174</v>
      </c>
      <c r="J175">
        <v>6.1</v>
      </c>
      <c r="K175">
        <v>76</v>
      </c>
      <c r="L175">
        <v>7.3</v>
      </c>
      <c r="M175">
        <v>40</v>
      </c>
      <c r="N175">
        <v>372.6</v>
      </c>
      <c r="O175">
        <v>105.07114888740331</v>
      </c>
      <c r="P175">
        <v>0.28199449513527458</v>
      </c>
      <c r="Q175">
        <v>3.6106896551724135</v>
      </c>
      <c r="R175">
        <v>344.4</v>
      </c>
      <c r="S175">
        <v>281.4966730471242</v>
      </c>
      <c r="T175">
        <v>0.8173538706362492</v>
      </c>
      <c r="U175">
        <v>3.0474999999999999</v>
      </c>
      <c r="V175">
        <v>64.861755209862054</v>
      </c>
      <c r="W175">
        <v>321</v>
      </c>
      <c r="X175">
        <v>1167</v>
      </c>
      <c r="Y175">
        <v>0.27506426735218509</v>
      </c>
    </row>
    <row r="176" spans="1:26" x14ac:dyDescent="0.25">
      <c r="A176" t="s">
        <v>131</v>
      </c>
      <c r="B176">
        <v>450176</v>
      </c>
      <c r="C176" s="152">
        <v>3</v>
      </c>
      <c r="D176">
        <v>3</v>
      </c>
      <c r="E176">
        <v>2004</v>
      </c>
      <c r="H176" s="54" t="s">
        <v>33</v>
      </c>
      <c r="I176">
        <v>50.736721355475154</v>
      </c>
      <c r="J176">
        <v>5</v>
      </c>
      <c r="K176">
        <v>57</v>
      </c>
      <c r="L176">
        <v>6.5</v>
      </c>
      <c r="M176">
        <v>30</v>
      </c>
      <c r="N176">
        <v>456.8</v>
      </c>
      <c r="O176">
        <v>195.9020940230204</v>
      </c>
      <c r="P176">
        <v>0.42885747378069261</v>
      </c>
      <c r="Q176">
        <v>3.2048888888888887</v>
      </c>
      <c r="R176">
        <v>470.6</v>
      </c>
      <c r="S176">
        <v>321.00929614873837</v>
      </c>
      <c r="T176">
        <v>0.68212770112354093</v>
      </c>
      <c r="U176">
        <v>2.8961538461538461</v>
      </c>
      <c r="V176">
        <v>59.565532973869765</v>
      </c>
      <c r="W176">
        <v>321</v>
      </c>
      <c r="X176">
        <v>1167</v>
      </c>
      <c r="Y176">
        <v>0.27506426735218509</v>
      </c>
    </row>
    <row r="177" spans="1:25" x14ac:dyDescent="0.25">
      <c r="A177" t="s">
        <v>131</v>
      </c>
      <c r="B177">
        <v>450176</v>
      </c>
      <c r="C177" s="152">
        <v>4</v>
      </c>
      <c r="D177">
        <v>4</v>
      </c>
      <c r="E177">
        <v>2004</v>
      </c>
      <c r="H177" s="54" t="s">
        <v>33</v>
      </c>
      <c r="I177">
        <v>124.87830798019428</v>
      </c>
      <c r="J177">
        <v>9.3000000000000007</v>
      </c>
      <c r="K177">
        <v>135</v>
      </c>
      <c r="L177">
        <v>7.8</v>
      </c>
      <c r="M177">
        <v>30</v>
      </c>
      <c r="N177">
        <v>332.4</v>
      </c>
      <c r="O177">
        <v>203.49152791021783</v>
      </c>
      <c r="P177">
        <v>0.61218871212460235</v>
      </c>
      <c r="Q177">
        <v>4.2603125000000004</v>
      </c>
      <c r="R177">
        <v>359</v>
      </c>
      <c r="S177">
        <v>143.52645178838569</v>
      </c>
      <c r="T177">
        <v>0.39979513032976516</v>
      </c>
      <c r="U177">
        <v>7.0028571428571427</v>
      </c>
      <c r="V177">
        <v>60.974154773089936</v>
      </c>
      <c r="W177">
        <v>321</v>
      </c>
      <c r="X177">
        <v>1167</v>
      </c>
      <c r="Y177">
        <v>0.27506426735218509</v>
      </c>
    </row>
    <row r="178" spans="1:25" x14ac:dyDescent="0.25">
      <c r="A178" t="s">
        <v>131</v>
      </c>
      <c r="B178">
        <v>450176</v>
      </c>
      <c r="C178" s="152">
        <v>5</v>
      </c>
      <c r="D178">
        <v>5</v>
      </c>
      <c r="E178">
        <v>2004</v>
      </c>
      <c r="H178" s="54" t="s">
        <v>33</v>
      </c>
      <c r="I178">
        <v>49.480084294039244</v>
      </c>
      <c r="J178">
        <v>6</v>
      </c>
      <c r="K178">
        <v>65</v>
      </c>
      <c r="L178">
        <v>6.3</v>
      </c>
      <c r="M178">
        <v>25</v>
      </c>
      <c r="W178">
        <v>321</v>
      </c>
      <c r="X178">
        <v>1167</v>
      </c>
      <c r="Y178">
        <v>0.27506426735218509</v>
      </c>
    </row>
    <row r="179" spans="1:25" x14ac:dyDescent="0.25">
      <c r="A179" t="s">
        <v>131</v>
      </c>
      <c r="B179">
        <v>450176</v>
      </c>
      <c r="C179" s="152">
        <v>6</v>
      </c>
      <c r="D179">
        <v>6</v>
      </c>
      <c r="E179">
        <v>2004</v>
      </c>
      <c r="H179" s="54" t="s">
        <v>33</v>
      </c>
      <c r="I179">
        <v>47.752208334564855</v>
      </c>
      <c r="J179">
        <v>6</v>
      </c>
      <c r="K179">
        <v>61</v>
      </c>
      <c r="L179">
        <v>6.2</v>
      </c>
      <c r="M179">
        <v>35</v>
      </c>
      <c r="W179">
        <v>321</v>
      </c>
      <c r="X179">
        <v>1167</v>
      </c>
      <c r="Y179">
        <v>0.27506426735218509</v>
      </c>
    </row>
    <row r="180" spans="1:25" x14ac:dyDescent="0.25">
      <c r="A180" t="s">
        <v>131</v>
      </c>
      <c r="B180">
        <v>450176</v>
      </c>
      <c r="C180" s="152">
        <v>7</v>
      </c>
      <c r="D180">
        <v>7</v>
      </c>
      <c r="E180">
        <v>2004</v>
      </c>
      <c r="H180" t="s">
        <v>33</v>
      </c>
      <c r="I180">
        <v>41.78318229274425</v>
      </c>
      <c r="J180">
        <v>6.6</v>
      </c>
      <c r="K180">
        <v>58</v>
      </c>
      <c r="L180">
        <v>7</v>
      </c>
      <c r="M180">
        <v>50</v>
      </c>
      <c r="W180">
        <v>321</v>
      </c>
      <c r="X180">
        <v>1167</v>
      </c>
      <c r="Y180">
        <v>0.27506426735218509</v>
      </c>
    </row>
    <row r="181" spans="1:25" x14ac:dyDescent="0.25">
      <c r="A181" t="s">
        <v>131</v>
      </c>
      <c r="B181">
        <v>450176</v>
      </c>
      <c r="C181" s="152">
        <v>8</v>
      </c>
      <c r="D181">
        <v>8</v>
      </c>
      <c r="E181">
        <v>2004</v>
      </c>
      <c r="H181" s="54" t="s">
        <v>33</v>
      </c>
      <c r="I181">
        <v>98.331850057360526</v>
      </c>
      <c r="J181">
        <v>9</v>
      </c>
      <c r="K181">
        <v>143</v>
      </c>
      <c r="L181">
        <v>7.8</v>
      </c>
      <c r="M181">
        <v>35</v>
      </c>
      <c r="N181">
        <v>542.6</v>
      </c>
      <c r="O181">
        <v>159.93470149253733</v>
      </c>
      <c r="P181">
        <v>0.29475617672786092</v>
      </c>
      <c r="Q181">
        <v>4.5942857142857134</v>
      </c>
      <c r="R181">
        <v>492.2</v>
      </c>
      <c r="S181">
        <v>318.63857374392222</v>
      </c>
      <c r="T181">
        <v>0.64737621646469368</v>
      </c>
      <c r="U181">
        <v>2.6175757575757572</v>
      </c>
      <c r="V181">
        <v>63.302490134712208</v>
      </c>
      <c r="W181">
        <v>321</v>
      </c>
      <c r="X181">
        <v>1167</v>
      </c>
      <c r="Y181">
        <v>0.27506426735218509</v>
      </c>
    </row>
    <row r="182" spans="1:25" x14ac:dyDescent="0.25">
      <c r="A182" t="s">
        <v>131</v>
      </c>
      <c r="B182">
        <v>450176</v>
      </c>
      <c r="C182" s="152">
        <v>9</v>
      </c>
      <c r="D182">
        <v>9</v>
      </c>
      <c r="E182">
        <v>2004</v>
      </c>
      <c r="H182" s="54" t="s">
        <v>33</v>
      </c>
      <c r="I182">
        <v>37.856191475757008</v>
      </c>
      <c r="J182">
        <v>4</v>
      </c>
      <c r="K182">
        <v>58</v>
      </c>
      <c r="L182">
        <v>7.8</v>
      </c>
      <c r="M182">
        <v>40</v>
      </c>
      <c r="W182">
        <v>321</v>
      </c>
      <c r="X182">
        <v>1167</v>
      </c>
      <c r="Y182">
        <v>0.27506426735218509</v>
      </c>
    </row>
    <row r="183" spans="1:25" x14ac:dyDescent="0.25">
      <c r="A183" t="s">
        <v>131</v>
      </c>
      <c r="B183">
        <v>450203</v>
      </c>
      <c r="C183" s="152">
        <v>1</v>
      </c>
      <c r="D183">
        <v>1</v>
      </c>
      <c r="E183">
        <v>2004</v>
      </c>
      <c r="H183" s="54" t="s">
        <v>33</v>
      </c>
      <c r="I183">
        <v>113.56857442727102</v>
      </c>
      <c r="J183">
        <v>8</v>
      </c>
      <c r="K183">
        <v>133</v>
      </c>
      <c r="L183" s="54">
        <v>10.9</v>
      </c>
      <c r="M183">
        <v>15</v>
      </c>
      <c r="N183">
        <v>482.8</v>
      </c>
      <c r="O183">
        <v>204.33744148275531</v>
      </c>
      <c r="P183">
        <v>0.42323413728822556</v>
      </c>
      <c r="Q183">
        <v>4.5508695652173916</v>
      </c>
      <c r="R183">
        <v>516</v>
      </c>
      <c r="S183">
        <v>261.66924265842351</v>
      </c>
      <c r="T183">
        <v>0.50711093538454166</v>
      </c>
      <c r="U183">
        <v>3.3697916666666665</v>
      </c>
      <c r="V183">
        <v>67.112239142695998</v>
      </c>
      <c r="W183">
        <v>370</v>
      </c>
      <c r="X183">
        <v>1202</v>
      </c>
      <c r="Y183">
        <v>0.30782029950083195</v>
      </c>
    </row>
    <row r="184" spans="1:25" x14ac:dyDescent="0.25">
      <c r="A184" t="s">
        <v>131</v>
      </c>
      <c r="B184">
        <v>450203</v>
      </c>
      <c r="C184" s="152">
        <v>2</v>
      </c>
      <c r="D184">
        <v>2</v>
      </c>
      <c r="E184">
        <v>2004</v>
      </c>
      <c r="H184" s="54" t="s">
        <v>33</v>
      </c>
      <c r="I184">
        <v>43.668137884898123</v>
      </c>
      <c r="J184">
        <v>5.5</v>
      </c>
      <c r="K184">
        <v>58</v>
      </c>
      <c r="L184">
        <v>6.8</v>
      </c>
      <c r="M184">
        <v>40</v>
      </c>
      <c r="N184">
        <v>509.8</v>
      </c>
      <c r="O184">
        <v>228.25014283488287</v>
      </c>
      <c r="P184">
        <v>0.44772487805979377</v>
      </c>
      <c r="Q184">
        <v>4.0110416666666664</v>
      </c>
      <c r="R184">
        <v>496.2</v>
      </c>
      <c r="S184">
        <v>246.60313556716878</v>
      </c>
      <c r="T184">
        <v>0.49698334455293991</v>
      </c>
      <c r="U184">
        <v>4.760487804878049</v>
      </c>
      <c r="V184">
        <v>64.46473326172574</v>
      </c>
      <c r="W184">
        <v>370</v>
      </c>
      <c r="X184">
        <v>1202</v>
      </c>
      <c r="Y184">
        <v>0.30782029950083195</v>
      </c>
    </row>
    <row r="185" spans="1:25" x14ac:dyDescent="0.25">
      <c r="A185" t="s">
        <v>131</v>
      </c>
      <c r="B185">
        <v>450203</v>
      </c>
      <c r="C185" s="152">
        <v>3</v>
      </c>
      <c r="D185">
        <v>3</v>
      </c>
      <c r="E185">
        <v>2004</v>
      </c>
      <c r="H185" s="54" t="s">
        <v>33</v>
      </c>
      <c r="I185">
        <v>42.254421190782715</v>
      </c>
      <c r="J185">
        <v>4.5</v>
      </c>
      <c r="K185" s="54">
        <v>55</v>
      </c>
      <c r="L185" s="54">
        <v>7</v>
      </c>
      <c r="M185" s="54">
        <v>35</v>
      </c>
      <c r="N185">
        <v>407.4</v>
      </c>
      <c r="O185">
        <v>187.86511835640908</v>
      </c>
      <c r="P185">
        <v>0.46113185654494132</v>
      </c>
      <c r="Q185">
        <v>4.9755555555555553</v>
      </c>
      <c r="R185">
        <v>463.6</v>
      </c>
      <c r="S185">
        <v>206.76764944549637</v>
      </c>
      <c r="T185">
        <v>0.4460044207193623</v>
      </c>
      <c r="U185">
        <v>2.9341269841269839</v>
      </c>
      <c r="V185">
        <v>64.287358968454981</v>
      </c>
      <c r="W185">
        <v>370</v>
      </c>
      <c r="X185">
        <v>1202</v>
      </c>
      <c r="Y185">
        <v>0.30782029950083195</v>
      </c>
    </row>
    <row r="186" spans="1:25" x14ac:dyDescent="0.25">
      <c r="A186" t="s">
        <v>131</v>
      </c>
      <c r="B186">
        <v>450203</v>
      </c>
      <c r="C186" s="152">
        <v>4</v>
      </c>
      <c r="D186">
        <v>4</v>
      </c>
      <c r="E186">
        <v>2004</v>
      </c>
      <c r="H186" s="54" t="s">
        <v>33</v>
      </c>
      <c r="I186">
        <v>138.54423602330988</v>
      </c>
      <c r="J186">
        <v>7.5</v>
      </c>
      <c r="K186">
        <v>154</v>
      </c>
      <c r="L186">
        <v>10</v>
      </c>
      <c r="M186">
        <v>40</v>
      </c>
      <c r="W186">
        <v>370</v>
      </c>
      <c r="X186">
        <v>1202</v>
      </c>
      <c r="Y186">
        <v>0.30782029950083195</v>
      </c>
    </row>
    <row r="187" spans="1:25" x14ac:dyDescent="0.25">
      <c r="A187" t="s">
        <v>131</v>
      </c>
      <c r="B187">
        <v>450203</v>
      </c>
      <c r="C187" s="152">
        <v>5</v>
      </c>
      <c r="D187">
        <v>5</v>
      </c>
      <c r="E187">
        <v>2004</v>
      </c>
      <c r="H187" s="54" t="s">
        <v>33</v>
      </c>
      <c r="I187">
        <v>111.21237993707867</v>
      </c>
      <c r="J187">
        <v>8</v>
      </c>
      <c r="K187">
        <v>126</v>
      </c>
      <c r="L187">
        <v>12</v>
      </c>
      <c r="M187">
        <v>40</v>
      </c>
      <c r="N187">
        <v>471.2</v>
      </c>
      <c r="O187">
        <v>215.31183932346721</v>
      </c>
      <c r="P187">
        <v>0.45694363184097458</v>
      </c>
      <c r="Q187">
        <v>3.861224489795918</v>
      </c>
      <c r="R187">
        <v>543</v>
      </c>
      <c r="S187">
        <v>250.65622841353905</v>
      </c>
      <c r="T187">
        <v>0.4616136803195931</v>
      </c>
      <c r="U187">
        <v>4.5715789473684207</v>
      </c>
      <c r="V187">
        <v>66.417192012670412</v>
      </c>
      <c r="W187">
        <v>370</v>
      </c>
      <c r="X187">
        <v>1202</v>
      </c>
      <c r="Y187">
        <v>0.30782029950083195</v>
      </c>
    </row>
    <row r="188" spans="1:25" x14ac:dyDescent="0.25">
      <c r="A188" t="s">
        <v>131</v>
      </c>
      <c r="B188">
        <v>450203</v>
      </c>
      <c r="C188" s="152">
        <v>6</v>
      </c>
      <c r="D188">
        <v>6</v>
      </c>
      <c r="E188">
        <v>2004</v>
      </c>
      <c r="H188" s="54" t="s">
        <v>33</v>
      </c>
      <c r="I188">
        <v>165.71901247686159</v>
      </c>
      <c r="J188">
        <v>8.5</v>
      </c>
      <c r="K188">
        <v>175</v>
      </c>
      <c r="L188">
        <v>10.8</v>
      </c>
      <c r="M188">
        <v>30</v>
      </c>
      <c r="N188">
        <v>457.4</v>
      </c>
      <c r="O188">
        <v>233.29820381231673</v>
      </c>
      <c r="P188">
        <v>0.51005291607415115</v>
      </c>
      <c r="Q188">
        <v>5.8983783783783785</v>
      </c>
      <c r="R188">
        <v>487</v>
      </c>
      <c r="S188">
        <v>227.65117205898338</v>
      </c>
      <c r="T188">
        <v>0.46745620545992478</v>
      </c>
      <c r="U188">
        <v>7.0771794871794871</v>
      </c>
      <c r="V188">
        <v>60.678739995895747</v>
      </c>
      <c r="W188">
        <v>370</v>
      </c>
      <c r="X188">
        <v>1202</v>
      </c>
      <c r="Y188">
        <v>0.30782029950083195</v>
      </c>
    </row>
    <row r="189" spans="1:25" x14ac:dyDescent="0.25">
      <c r="A189" t="s">
        <v>131</v>
      </c>
      <c r="B189">
        <v>450265</v>
      </c>
      <c r="C189" s="152">
        <v>1</v>
      </c>
      <c r="D189">
        <v>1</v>
      </c>
      <c r="E189">
        <v>2004</v>
      </c>
      <c r="H189" s="54" t="s">
        <v>33</v>
      </c>
      <c r="I189">
        <v>46.338491640449448</v>
      </c>
      <c r="J189">
        <v>6</v>
      </c>
      <c r="K189">
        <v>62</v>
      </c>
      <c r="L189">
        <v>6.8</v>
      </c>
      <c r="M189">
        <v>65</v>
      </c>
      <c r="N189">
        <v>559</v>
      </c>
      <c r="O189">
        <v>244.2420863532181</v>
      </c>
      <c r="P189">
        <v>0.43692680921863702</v>
      </c>
      <c r="Q189">
        <v>3.5093478260869566</v>
      </c>
      <c r="R189">
        <v>558.79999999999995</v>
      </c>
      <c r="S189">
        <v>253.78198280685689</v>
      </c>
      <c r="T189">
        <v>0.45415530208814764</v>
      </c>
      <c r="U189">
        <v>6.1434375000000001</v>
      </c>
      <c r="V189">
        <v>64.796427633307076</v>
      </c>
      <c r="W189">
        <v>370</v>
      </c>
      <c r="X189">
        <v>1167</v>
      </c>
      <c r="Y189">
        <v>0.31705227077977721</v>
      </c>
    </row>
    <row r="190" spans="1:25" x14ac:dyDescent="0.25">
      <c r="A190" t="s">
        <v>131</v>
      </c>
      <c r="B190">
        <v>450265</v>
      </c>
      <c r="C190" s="152">
        <v>2</v>
      </c>
      <c r="D190">
        <v>2</v>
      </c>
      <c r="E190">
        <v>2004</v>
      </c>
      <c r="H190" s="54" t="s">
        <v>33</v>
      </c>
      <c r="I190">
        <v>73.513268094001148</v>
      </c>
      <c r="J190">
        <v>6.5</v>
      </c>
      <c r="K190">
        <v>89</v>
      </c>
      <c r="L190">
        <v>7.5</v>
      </c>
      <c r="M190">
        <v>55</v>
      </c>
      <c r="N190">
        <v>414</v>
      </c>
      <c r="O190">
        <v>194.05211250456594</v>
      </c>
      <c r="P190">
        <v>0.46872490943131867</v>
      </c>
      <c r="Q190">
        <v>4.2117948717948712</v>
      </c>
      <c r="R190">
        <v>398</v>
      </c>
      <c r="S190">
        <v>205.43758772128402</v>
      </c>
      <c r="T190">
        <v>0.51617484352081411</v>
      </c>
      <c r="U190">
        <v>5.6633333333333331</v>
      </c>
      <c r="V190">
        <v>68.936294564582127</v>
      </c>
      <c r="W190">
        <v>370</v>
      </c>
      <c r="X190">
        <v>1167</v>
      </c>
      <c r="Y190">
        <v>0.31705227077977721</v>
      </c>
    </row>
    <row r="191" spans="1:25" x14ac:dyDescent="0.25">
      <c r="A191" t="s">
        <v>131</v>
      </c>
      <c r="B191">
        <v>450265</v>
      </c>
      <c r="C191" s="152">
        <v>3</v>
      </c>
      <c r="D191">
        <v>3</v>
      </c>
      <c r="E191">
        <v>2004</v>
      </c>
      <c r="H191" s="54" t="s">
        <v>33</v>
      </c>
      <c r="I191">
        <v>135.0884841043611</v>
      </c>
      <c r="J191">
        <v>10.5</v>
      </c>
      <c r="K191">
        <v>148</v>
      </c>
      <c r="L191">
        <v>9</v>
      </c>
      <c r="M191">
        <v>50</v>
      </c>
      <c r="N191">
        <v>482.6</v>
      </c>
      <c r="O191">
        <v>194.00848797536821</v>
      </c>
      <c r="P191">
        <v>0.40200681304469166</v>
      </c>
      <c r="Q191">
        <v>6.0084999999999997</v>
      </c>
      <c r="R191">
        <v>454.8</v>
      </c>
      <c r="S191">
        <v>199.78182751540041</v>
      </c>
      <c r="T191">
        <v>0.43927402707871682</v>
      </c>
      <c r="U191">
        <v>5.0817391304347828</v>
      </c>
      <c r="V191">
        <v>64.945135332845638</v>
      </c>
      <c r="W191">
        <v>370</v>
      </c>
      <c r="X191">
        <v>1167</v>
      </c>
      <c r="Y191">
        <v>0.31705227077977721</v>
      </c>
    </row>
    <row r="192" spans="1:25" x14ac:dyDescent="0.25">
      <c r="A192" t="s">
        <v>131</v>
      </c>
      <c r="B192">
        <v>450265</v>
      </c>
      <c r="C192" s="152">
        <v>4</v>
      </c>
      <c r="D192">
        <v>4</v>
      </c>
      <c r="E192">
        <v>2004</v>
      </c>
      <c r="H192" s="54" t="s">
        <v>33</v>
      </c>
      <c r="I192">
        <v>162.42034019059233</v>
      </c>
      <c r="J192">
        <v>8.5</v>
      </c>
      <c r="K192">
        <v>177</v>
      </c>
      <c r="L192">
        <v>8.5</v>
      </c>
      <c r="M192">
        <v>65</v>
      </c>
      <c r="W192">
        <v>370</v>
      </c>
      <c r="X192">
        <v>1167</v>
      </c>
      <c r="Y192">
        <v>0.31705227077977721</v>
      </c>
    </row>
    <row r="193" spans="1:26" x14ac:dyDescent="0.25">
      <c r="A193" t="s">
        <v>131</v>
      </c>
      <c r="B193">
        <v>450265</v>
      </c>
      <c r="C193" s="152">
        <v>5</v>
      </c>
      <c r="D193">
        <v>5</v>
      </c>
      <c r="E193">
        <v>2004</v>
      </c>
      <c r="H193" s="54" t="s">
        <v>33</v>
      </c>
      <c r="I193">
        <v>60.789817846962499</v>
      </c>
      <c r="J193">
        <v>7</v>
      </c>
      <c r="K193">
        <v>73</v>
      </c>
      <c r="L193">
        <v>8</v>
      </c>
      <c r="M193">
        <v>60</v>
      </c>
      <c r="N193">
        <v>506.2</v>
      </c>
      <c r="O193">
        <v>212.37098725887964</v>
      </c>
      <c r="P193">
        <v>0.41953968245531342</v>
      </c>
      <c r="Q193">
        <v>3.4265853658536587</v>
      </c>
      <c r="R193">
        <v>456.2</v>
      </c>
      <c r="S193">
        <v>196.74779689467061</v>
      </c>
      <c r="T193">
        <v>0.43127531103610395</v>
      </c>
      <c r="U193">
        <v>3.5744999999999996</v>
      </c>
      <c r="V193">
        <v>67.642751246686728</v>
      </c>
      <c r="W193">
        <v>370</v>
      </c>
      <c r="X193">
        <v>1167</v>
      </c>
      <c r="Y193">
        <v>0.31705227077977721</v>
      </c>
    </row>
    <row r="194" spans="1:26" x14ac:dyDescent="0.25">
      <c r="A194" t="s">
        <v>131</v>
      </c>
      <c r="B194">
        <v>450265</v>
      </c>
      <c r="C194" s="152">
        <v>6</v>
      </c>
      <c r="D194">
        <v>6</v>
      </c>
      <c r="E194">
        <v>2004</v>
      </c>
      <c r="H194" s="54" t="s">
        <v>33</v>
      </c>
      <c r="I194">
        <v>123.93583018411735</v>
      </c>
      <c r="J194">
        <v>8</v>
      </c>
      <c r="K194">
        <v>131</v>
      </c>
      <c r="L194">
        <v>8</v>
      </c>
      <c r="M194">
        <v>55</v>
      </c>
      <c r="W194">
        <v>370</v>
      </c>
      <c r="X194">
        <v>1167</v>
      </c>
      <c r="Y194">
        <v>0.31705227077977721</v>
      </c>
    </row>
    <row r="195" spans="1:26" x14ac:dyDescent="0.25">
      <c r="A195" t="s">
        <v>131</v>
      </c>
      <c r="B195">
        <v>450265</v>
      </c>
      <c r="C195" s="152">
        <v>7</v>
      </c>
      <c r="D195">
        <v>7</v>
      </c>
      <c r="E195">
        <v>2004</v>
      </c>
      <c r="H195" s="54" t="s">
        <v>139</v>
      </c>
      <c r="I195">
        <v>75.241144053475537</v>
      </c>
      <c r="J195">
        <v>9</v>
      </c>
      <c r="K195">
        <v>122</v>
      </c>
      <c r="L195">
        <v>11.8</v>
      </c>
      <c r="M195">
        <v>30</v>
      </c>
      <c r="R195">
        <v>365.2</v>
      </c>
      <c r="S195">
        <v>173.45826021559287</v>
      </c>
      <c r="T195">
        <v>0.47496785382144818</v>
      </c>
      <c r="U195">
        <v>5.5020689655172417</v>
      </c>
      <c r="V195">
        <v>62.713172596295195</v>
      </c>
      <c r="W195">
        <v>370</v>
      </c>
      <c r="X195">
        <v>1167</v>
      </c>
      <c r="Y195">
        <v>0.31705227077977721</v>
      </c>
    </row>
    <row r="196" spans="1:26" x14ac:dyDescent="0.25">
      <c r="A196" t="s">
        <v>131</v>
      </c>
      <c r="B196">
        <v>450265</v>
      </c>
      <c r="C196" s="152">
        <v>7</v>
      </c>
      <c r="D196">
        <v>8</v>
      </c>
      <c r="E196">
        <v>2004</v>
      </c>
      <c r="H196" s="54" t="s">
        <v>33</v>
      </c>
      <c r="I196">
        <v>51.5221195188726</v>
      </c>
      <c r="J196">
        <v>6</v>
      </c>
      <c r="K196">
        <v>60</v>
      </c>
      <c r="L196">
        <v>6.7</v>
      </c>
      <c r="M196">
        <v>60</v>
      </c>
      <c r="N196">
        <v>415.4</v>
      </c>
      <c r="O196">
        <v>224.56086522973075</v>
      </c>
      <c r="P196">
        <v>0.54058946853570233</v>
      </c>
      <c r="Q196">
        <v>4.4955172413793107</v>
      </c>
      <c r="R196">
        <v>410.8</v>
      </c>
      <c r="S196">
        <v>241.00357110154749</v>
      </c>
      <c r="T196">
        <v>0.58666886830951193</v>
      </c>
      <c r="U196">
        <v>4.0448148148148144</v>
      </c>
      <c r="V196">
        <v>65.55722795785546</v>
      </c>
      <c r="W196">
        <v>370</v>
      </c>
      <c r="X196">
        <v>1167</v>
      </c>
      <c r="Y196">
        <v>0.31705227077977721</v>
      </c>
    </row>
    <row r="197" spans="1:26" x14ac:dyDescent="0.25">
      <c r="A197" t="s">
        <v>131</v>
      </c>
      <c r="B197">
        <v>451383</v>
      </c>
      <c r="C197" s="152">
        <v>1</v>
      </c>
      <c r="D197">
        <v>1</v>
      </c>
      <c r="E197">
        <v>2004</v>
      </c>
      <c r="H197" t="s">
        <v>33</v>
      </c>
      <c r="I197">
        <v>59.847340050885563</v>
      </c>
      <c r="J197">
        <v>5</v>
      </c>
      <c r="K197">
        <v>90</v>
      </c>
      <c r="L197">
        <v>7.8</v>
      </c>
      <c r="M197">
        <v>15</v>
      </c>
      <c r="N197">
        <v>436.8</v>
      </c>
      <c r="O197">
        <v>223.09681298857484</v>
      </c>
      <c r="P197">
        <v>0.51075277698849553</v>
      </c>
      <c r="Q197">
        <v>4.0560975609756103</v>
      </c>
      <c r="R197">
        <v>444</v>
      </c>
      <c r="S197">
        <v>227.86580242467892</v>
      </c>
      <c r="T197">
        <v>0.51321126672224981</v>
      </c>
      <c r="U197">
        <v>3.7026666666666666</v>
      </c>
      <c r="V197">
        <v>62.209337808971618</v>
      </c>
      <c r="W197">
        <v>413</v>
      </c>
      <c r="X197">
        <v>1197</v>
      </c>
      <c r="Y197">
        <v>0.34502923976608185</v>
      </c>
    </row>
    <row r="198" spans="1:26" x14ac:dyDescent="0.25">
      <c r="A198" t="s">
        <v>131</v>
      </c>
      <c r="B198">
        <v>451383</v>
      </c>
      <c r="C198" s="152">
        <v>2</v>
      </c>
      <c r="D198">
        <v>2</v>
      </c>
      <c r="E198">
        <v>2004</v>
      </c>
      <c r="H198" s="54" t="s">
        <v>33</v>
      </c>
      <c r="I198">
        <v>27.174776453551711</v>
      </c>
      <c r="J198">
        <v>3.5</v>
      </c>
      <c r="K198">
        <v>71</v>
      </c>
      <c r="L198">
        <v>5.8</v>
      </c>
      <c r="M198">
        <v>40</v>
      </c>
      <c r="N198">
        <v>408.6</v>
      </c>
      <c r="O198">
        <v>208.2214403676312</v>
      </c>
      <c r="P198">
        <v>0.50959725983267545</v>
      </c>
      <c r="Q198">
        <v>3.5710256410256411</v>
      </c>
      <c r="R198">
        <v>403</v>
      </c>
      <c r="S198">
        <v>220.20679705033663</v>
      </c>
      <c r="T198">
        <v>0.54641885124153011</v>
      </c>
      <c r="U198">
        <v>2.9013953488372093</v>
      </c>
      <c r="V198">
        <v>58.189475873544097</v>
      </c>
      <c r="W198">
        <v>413</v>
      </c>
      <c r="X198">
        <v>1197</v>
      </c>
      <c r="Y198">
        <v>0.34502923976608185</v>
      </c>
    </row>
    <row r="199" spans="1:26" x14ac:dyDescent="0.25">
      <c r="A199" t="s">
        <v>131</v>
      </c>
      <c r="B199">
        <v>451383</v>
      </c>
      <c r="C199" s="152">
        <v>3</v>
      </c>
      <c r="D199">
        <v>3</v>
      </c>
      <c r="E199">
        <v>2004</v>
      </c>
      <c r="H199" s="54" t="s">
        <v>33</v>
      </c>
      <c r="I199">
        <v>27.803094984269666</v>
      </c>
      <c r="J199">
        <v>2.5</v>
      </c>
      <c r="K199">
        <v>50</v>
      </c>
      <c r="L199">
        <v>3.8</v>
      </c>
      <c r="M199">
        <v>20</v>
      </c>
      <c r="N199">
        <v>464</v>
      </c>
      <c r="O199">
        <v>236.71841495840121</v>
      </c>
      <c r="P199">
        <v>0.51016899775517499</v>
      </c>
      <c r="Q199">
        <v>2.6497727272727274</v>
      </c>
      <c r="R199">
        <v>437.4</v>
      </c>
      <c r="S199">
        <v>230.46245877751363</v>
      </c>
      <c r="T199">
        <v>0.52689176675243177</v>
      </c>
      <c r="U199">
        <v>2.6610204081632651</v>
      </c>
      <c r="V199">
        <v>59.380279526954382</v>
      </c>
      <c r="W199">
        <v>413</v>
      </c>
      <c r="X199">
        <v>1197</v>
      </c>
      <c r="Y199">
        <v>0.34502923976608185</v>
      </c>
    </row>
    <row r="200" spans="1:26" x14ac:dyDescent="0.25">
      <c r="A200" t="s">
        <v>131</v>
      </c>
      <c r="B200">
        <v>451383</v>
      </c>
      <c r="C200" s="152">
        <v>4</v>
      </c>
      <c r="D200">
        <v>4</v>
      </c>
      <c r="E200">
        <v>2004</v>
      </c>
      <c r="H200" s="54" t="s">
        <v>33</v>
      </c>
      <c r="I200">
        <v>26.546457922833749</v>
      </c>
      <c r="J200">
        <v>2.5</v>
      </c>
      <c r="K200">
        <v>39</v>
      </c>
      <c r="L200" s="54">
        <v>4.9000000000000004</v>
      </c>
      <c r="M200">
        <v>5</v>
      </c>
      <c r="N200">
        <v>400.8</v>
      </c>
      <c r="O200">
        <v>227.69568118981792</v>
      </c>
      <c r="P200">
        <v>0.56810299698058364</v>
      </c>
      <c r="Q200">
        <v>2.6222500000000002</v>
      </c>
      <c r="R200">
        <v>406.6</v>
      </c>
      <c r="S200">
        <v>245.88668507824923</v>
      </c>
      <c r="T200">
        <v>0.6047385270001211</v>
      </c>
      <c r="U200">
        <v>2.2127777777777777</v>
      </c>
      <c r="V200">
        <v>59.112787281478553</v>
      </c>
      <c r="W200">
        <v>413</v>
      </c>
      <c r="X200">
        <v>1197</v>
      </c>
      <c r="Y200">
        <v>0.34502923976608185</v>
      </c>
    </row>
    <row r="201" spans="1:26" x14ac:dyDescent="0.25">
      <c r="A201" t="s">
        <v>131</v>
      </c>
      <c r="B201">
        <v>451383</v>
      </c>
      <c r="C201" s="152">
        <v>5</v>
      </c>
      <c r="D201">
        <v>5</v>
      </c>
      <c r="E201">
        <v>2004</v>
      </c>
      <c r="H201" s="54" t="s">
        <v>33</v>
      </c>
      <c r="I201">
        <v>39.898226700590371</v>
      </c>
      <c r="J201">
        <v>4.5</v>
      </c>
      <c r="W201">
        <v>413</v>
      </c>
      <c r="X201">
        <v>1197</v>
      </c>
      <c r="Y201">
        <v>0.34502923976608185</v>
      </c>
      <c r="Z201" t="s">
        <v>184</v>
      </c>
    </row>
    <row r="202" spans="1:26" x14ac:dyDescent="0.25">
      <c r="A202" t="s">
        <v>131</v>
      </c>
      <c r="B202">
        <v>451383</v>
      </c>
      <c r="C202" s="152">
        <v>6</v>
      </c>
      <c r="D202">
        <v>6</v>
      </c>
      <c r="E202">
        <v>2004</v>
      </c>
      <c r="H202" s="54" t="s">
        <v>33</v>
      </c>
      <c r="I202">
        <v>41.469023027385269</v>
      </c>
      <c r="J202">
        <v>5</v>
      </c>
      <c r="W202">
        <v>413</v>
      </c>
      <c r="X202">
        <v>1197</v>
      </c>
      <c r="Y202">
        <v>0.34502923976608185</v>
      </c>
      <c r="Z202" t="s">
        <v>184</v>
      </c>
    </row>
    <row r="203" spans="1:26" x14ac:dyDescent="0.25">
      <c r="A203" t="s">
        <v>131</v>
      </c>
      <c r="B203">
        <v>451383</v>
      </c>
      <c r="C203" s="152">
        <v>7</v>
      </c>
      <c r="D203">
        <v>7</v>
      </c>
      <c r="E203">
        <v>2004</v>
      </c>
      <c r="H203" s="54" t="s">
        <v>33</v>
      </c>
      <c r="I203">
        <v>35.814156250923645</v>
      </c>
      <c r="J203">
        <v>4.5</v>
      </c>
      <c r="L203" s="54"/>
      <c r="W203">
        <v>413</v>
      </c>
      <c r="X203">
        <v>1197</v>
      </c>
      <c r="Y203">
        <v>0.34502923976608185</v>
      </c>
      <c r="Z203" t="s">
        <v>184</v>
      </c>
    </row>
    <row r="204" spans="1:26" x14ac:dyDescent="0.25">
      <c r="A204" t="s">
        <v>131</v>
      </c>
      <c r="B204">
        <v>451383</v>
      </c>
      <c r="C204" s="152">
        <v>8</v>
      </c>
      <c r="D204">
        <v>8</v>
      </c>
      <c r="E204">
        <v>2004</v>
      </c>
      <c r="H204" t="s">
        <v>33</v>
      </c>
      <c r="I204">
        <v>38.798669271833944</v>
      </c>
      <c r="J204">
        <v>4.5</v>
      </c>
      <c r="K204">
        <v>57</v>
      </c>
      <c r="L204">
        <v>5.4</v>
      </c>
      <c r="M204">
        <v>20</v>
      </c>
      <c r="N204">
        <v>409</v>
      </c>
      <c r="O204">
        <v>211.84033487815819</v>
      </c>
      <c r="P204">
        <v>0.51794702904195156</v>
      </c>
      <c r="Q204">
        <v>2.6231372549019607</v>
      </c>
      <c r="R204">
        <v>426.6</v>
      </c>
      <c r="S204">
        <v>244.20416910188976</v>
      </c>
      <c r="T204">
        <v>0.57244296554592067</v>
      </c>
      <c r="U204">
        <v>2.0951020408163266</v>
      </c>
      <c r="V204">
        <v>57.139220713103867</v>
      </c>
      <c r="W204">
        <v>413</v>
      </c>
      <c r="X204">
        <v>1197</v>
      </c>
      <c r="Y204">
        <v>0.34502923976608185</v>
      </c>
    </row>
    <row r="205" spans="1:26" x14ac:dyDescent="0.25">
      <c r="A205" t="s">
        <v>144</v>
      </c>
      <c r="B205">
        <v>490125</v>
      </c>
      <c r="C205" s="152">
        <v>1</v>
      </c>
      <c r="D205">
        <v>1</v>
      </c>
      <c r="E205">
        <v>2002</v>
      </c>
      <c r="H205" s="54" t="s">
        <v>33</v>
      </c>
      <c r="I205">
        <v>76.026542216872997</v>
      </c>
      <c r="J205">
        <v>7.1</v>
      </c>
      <c r="K205" s="54">
        <v>85</v>
      </c>
      <c r="L205" s="54">
        <v>7.6</v>
      </c>
      <c r="M205" s="54">
        <v>30</v>
      </c>
      <c r="N205">
        <v>382.8</v>
      </c>
      <c r="O205">
        <v>185.01046389954655</v>
      </c>
      <c r="P205">
        <v>0.4833084218901425</v>
      </c>
      <c r="Q205">
        <v>4.0957142857142861</v>
      </c>
      <c r="R205">
        <v>394.8</v>
      </c>
      <c r="S205">
        <v>193.9633674434603</v>
      </c>
      <c r="T205">
        <v>0.49129525694898757</v>
      </c>
      <c r="U205">
        <v>4.01</v>
      </c>
      <c r="V205">
        <v>58.862241434251906</v>
      </c>
      <c r="W205">
        <v>812</v>
      </c>
      <c r="X205">
        <v>1016</v>
      </c>
      <c r="Y205">
        <v>0.79921259842519687</v>
      </c>
    </row>
    <row r="206" spans="1:26" x14ac:dyDescent="0.25">
      <c r="A206" t="s">
        <v>144</v>
      </c>
      <c r="B206">
        <v>490125</v>
      </c>
      <c r="C206" s="152">
        <v>2</v>
      </c>
      <c r="D206">
        <v>2</v>
      </c>
      <c r="E206">
        <v>2002</v>
      </c>
      <c r="H206" s="54" t="s">
        <v>33</v>
      </c>
      <c r="I206">
        <v>50.108402824757199</v>
      </c>
      <c r="J206">
        <v>5.0999999999999996</v>
      </c>
      <c r="K206">
        <v>65</v>
      </c>
      <c r="L206">
        <v>6.4</v>
      </c>
      <c r="M206">
        <v>45</v>
      </c>
      <c r="N206">
        <v>353.4</v>
      </c>
      <c r="O206">
        <v>180.01452432824985</v>
      </c>
      <c r="P206">
        <v>0.50937895961587398</v>
      </c>
      <c r="Q206">
        <v>4.172727272727272</v>
      </c>
      <c r="R206">
        <v>410.2</v>
      </c>
      <c r="S206">
        <v>228.45997286295793</v>
      </c>
      <c r="T206">
        <v>0.55694776417103353</v>
      </c>
      <c r="U206">
        <v>3.6850000000000001</v>
      </c>
      <c r="V206">
        <v>57.007064032032297</v>
      </c>
      <c r="W206">
        <v>812</v>
      </c>
      <c r="X206">
        <v>1016</v>
      </c>
      <c r="Y206">
        <v>0.79921259842519687</v>
      </c>
    </row>
    <row r="207" spans="1:26" x14ac:dyDescent="0.25">
      <c r="A207" t="s">
        <v>144</v>
      </c>
      <c r="B207">
        <v>490125</v>
      </c>
      <c r="C207" s="152">
        <v>3</v>
      </c>
      <c r="D207">
        <v>3</v>
      </c>
      <c r="E207">
        <v>2002</v>
      </c>
      <c r="H207" s="54" t="s">
        <v>33</v>
      </c>
      <c r="I207">
        <v>94.876098138411749</v>
      </c>
      <c r="J207">
        <v>6.3</v>
      </c>
      <c r="K207">
        <v>99</v>
      </c>
      <c r="L207">
        <v>7.3</v>
      </c>
      <c r="M207">
        <v>15</v>
      </c>
      <c r="W207">
        <v>812</v>
      </c>
      <c r="X207">
        <v>1016</v>
      </c>
      <c r="Y207">
        <v>0.79921259842519687</v>
      </c>
    </row>
    <row r="208" spans="1:26" x14ac:dyDescent="0.25">
      <c r="A208" t="s">
        <v>144</v>
      </c>
      <c r="B208">
        <v>490125</v>
      </c>
      <c r="C208" s="152">
        <v>4</v>
      </c>
      <c r="D208">
        <v>4</v>
      </c>
      <c r="E208">
        <v>2002</v>
      </c>
      <c r="H208" s="54" t="s">
        <v>33</v>
      </c>
      <c r="I208">
        <v>58.90486225480862</v>
      </c>
      <c r="J208">
        <v>5.5</v>
      </c>
      <c r="K208">
        <v>70</v>
      </c>
      <c r="L208">
        <v>6.8</v>
      </c>
      <c r="M208">
        <v>15</v>
      </c>
      <c r="W208">
        <v>812</v>
      </c>
      <c r="X208">
        <v>1016</v>
      </c>
      <c r="Y208">
        <v>0.79921259842519687</v>
      </c>
    </row>
    <row r="209" spans="1:26" x14ac:dyDescent="0.25">
      <c r="A209" t="s">
        <v>144</v>
      </c>
      <c r="B209">
        <v>490125</v>
      </c>
      <c r="C209" s="152">
        <v>5</v>
      </c>
      <c r="D209">
        <v>5</v>
      </c>
      <c r="E209">
        <v>2002</v>
      </c>
      <c r="H209" s="54" t="s">
        <v>147</v>
      </c>
      <c r="I209">
        <v>146.71237692264336</v>
      </c>
      <c r="J209">
        <v>7.4</v>
      </c>
      <c r="K209">
        <v>152</v>
      </c>
      <c r="L209">
        <v>7.8</v>
      </c>
      <c r="M209">
        <v>90</v>
      </c>
      <c r="R209">
        <v>325.2</v>
      </c>
      <c r="S209">
        <v>106.53653834568345</v>
      </c>
      <c r="T209">
        <v>0.3276031314442911</v>
      </c>
      <c r="U209">
        <v>20.748750000000001</v>
      </c>
      <c r="V209">
        <v>56.722166261776387</v>
      </c>
      <c r="W209">
        <v>812</v>
      </c>
      <c r="X209">
        <v>1016</v>
      </c>
      <c r="Y209">
        <v>0.79921259842519687</v>
      </c>
      <c r="Z209" t="s">
        <v>191</v>
      </c>
    </row>
    <row r="210" spans="1:26" x14ac:dyDescent="0.25">
      <c r="A210" t="s">
        <v>144</v>
      </c>
      <c r="B210">
        <v>490125</v>
      </c>
      <c r="C210" s="152">
        <v>6</v>
      </c>
      <c r="D210">
        <v>6</v>
      </c>
      <c r="E210">
        <v>2002</v>
      </c>
      <c r="H210" s="54" t="s">
        <v>33</v>
      </c>
      <c r="I210">
        <v>69.900436542372901</v>
      </c>
      <c r="J210">
        <v>6.6</v>
      </c>
      <c r="K210">
        <v>81</v>
      </c>
      <c r="L210">
        <v>6.6</v>
      </c>
      <c r="M210">
        <v>20</v>
      </c>
      <c r="W210">
        <v>812</v>
      </c>
      <c r="X210">
        <v>1016</v>
      </c>
      <c r="Y210">
        <v>0.79921259842519687</v>
      </c>
    </row>
    <row r="211" spans="1:26" x14ac:dyDescent="0.25">
      <c r="A211" t="s">
        <v>144</v>
      </c>
      <c r="B211">
        <v>490125</v>
      </c>
      <c r="C211" s="152">
        <v>6</v>
      </c>
      <c r="D211">
        <v>7</v>
      </c>
      <c r="E211">
        <v>2002</v>
      </c>
      <c r="H211" s="54" t="s">
        <v>33</v>
      </c>
      <c r="I211">
        <v>125.82078577627121</v>
      </c>
      <c r="J211">
        <v>5.7</v>
      </c>
      <c r="K211">
        <v>125</v>
      </c>
      <c r="L211">
        <v>6.6</v>
      </c>
      <c r="M211">
        <v>15</v>
      </c>
      <c r="N211">
        <v>338.2</v>
      </c>
      <c r="O211">
        <v>194.08259190867889</v>
      </c>
      <c r="P211">
        <v>0.57386928417705174</v>
      </c>
      <c r="Q211">
        <v>5.9569999999999999</v>
      </c>
      <c r="R211">
        <v>316.60000000000002</v>
      </c>
      <c r="S211">
        <v>205.30441318586921</v>
      </c>
      <c r="T211">
        <v>0.64846624505959949</v>
      </c>
      <c r="U211">
        <v>6.6521428571428567</v>
      </c>
      <c r="V211">
        <v>61.041196084758518</v>
      </c>
      <c r="W211">
        <v>812</v>
      </c>
      <c r="X211">
        <v>1016</v>
      </c>
      <c r="Y211">
        <v>0.79921259842519687</v>
      </c>
    </row>
    <row r="212" spans="1:26" x14ac:dyDescent="0.25">
      <c r="A212" t="s">
        <v>144</v>
      </c>
      <c r="B212">
        <v>490125</v>
      </c>
      <c r="C212" s="152">
        <v>8</v>
      </c>
      <c r="D212">
        <v>8</v>
      </c>
      <c r="E212">
        <v>2002</v>
      </c>
      <c r="H212" t="s">
        <v>147</v>
      </c>
      <c r="I212">
        <v>46.024332375090474</v>
      </c>
      <c r="J212">
        <v>6.7</v>
      </c>
      <c r="K212">
        <v>62</v>
      </c>
      <c r="L212">
        <v>7.5</v>
      </c>
      <c r="M212">
        <v>25</v>
      </c>
      <c r="R212">
        <v>312.2</v>
      </c>
      <c r="S212">
        <v>109.98306103491613</v>
      </c>
      <c r="T212">
        <v>0.3522839879401542</v>
      </c>
      <c r="U212">
        <v>26.144285714285711</v>
      </c>
      <c r="V212">
        <v>56.294321442104689</v>
      </c>
      <c r="W212">
        <v>812</v>
      </c>
      <c r="X212">
        <v>1016</v>
      </c>
      <c r="Y212">
        <v>0.79921259842519687</v>
      </c>
    </row>
    <row r="213" spans="1:26" x14ac:dyDescent="0.25">
      <c r="A213" t="s">
        <v>144</v>
      </c>
      <c r="B213">
        <v>490125</v>
      </c>
      <c r="C213" s="152">
        <v>9</v>
      </c>
      <c r="D213">
        <v>9</v>
      </c>
      <c r="E213">
        <v>2002</v>
      </c>
      <c r="H213" s="54" t="s">
        <v>147</v>
      </c>
      <c r="I213">
        <v>43.196898986859658</v>
      </c>
      <c r="J213">
        <v>7.5</v>
      </c>
      <c r="K213">
        <v>58</v>
      </c>
      <c r="L213">
        <v>8.1999999999999993</v>
      </c>
      <c r="M213">
        <v>25</v>
      </c>
      <c r="W213">
        <v>812</v>
      </c>
      <c r="X213">
        <v>1016</v>
      </c>
      <c r="Y213">
        <v>0.79921259842519687</v>
      </c>
    </row>
    <row r="214" spans="1:26" x14ac:dyDescent="0.25">
      <c r="A214" t="s">
        <v>144</v>
      </c>
      <c r="B214">
        <v>490125</v>
      </c>
      <c r="C214" s="152">
        <v>10</v>
      </c>
      <c r="D214">
        <v>10</v>
      </c>
      <c r="E214">
        <v>2002</v>
      </c>
      <c r="H214" s="54" t="s">
        <v>33</v>
      </c>
      <c r="I214">
        <v>57.962384458731684</v>
      </c>
      <c r="J214">
        <v>5.0999999999999996</v>
      </c>
      <c r="K214">
        <v>71</v>
      </c>
      <c r="L214">
        <v>6.4</v>
      </c>
      <c r="M214">
        <v>35</v>
      </c>
      <c r="W214">
        <v>812</v>
      </c>
      <c r="X214">
        <v>1016</v>
      </c>
      <c r="Y214">
        <v>0.79921259842519687</v>
      </c>
    </row>
    <row r="215" spans="1:26" x14ac:dyDescent="0.25">
      <c r="A215" t="s">
        <v>144</v>
      </c>
      <c r="B215">
        <v>490125</v>
      </c>
      <c r="C215" s="152">
        <v>8</v>
      </c>
      <c r="D215">
        <v>11</v>
      </c>
      <c r="E215">
        <v>2002</v>
      </c>
      <c r="H215" s="54" t="s">
        <v>33</v>
      </c>
      <c r="I215">
        <v>151.42476590302803</v>
      </c>
      <c r="J215">
        <v>6.7</v>
      </c>
      <c r="K215">
        <v>158</v>
      </c>
      <c r="L215">
        <v>7.2</v>
      </c>
      <c r="M215">
        <v>20</v>
      </c>
      <c r="N215">
        <v>356.6</v>
      </c>
      <c r="O215">
        <v>242.10623899137852</v>
      </c>
      <c r="P215">
        <v>0.67892944192758975</v>
      </c>
      <c r="Q215">
        <v>4.3148</v>
      </c>
      <c r="R215">
        <v>340.2</v>
      </c>
      <c r="S215">
        <v>246.75632911392404</v>
      </c>
      <c r="T215">
        <v>0.72532724607267507</v>
      </c>
      <c r="U215">
        <v>4.2133333333333338</v>
      </c>
      <c r="V215">
        <v>65.246753246753258</v>
      </c>
      <c r="W215">
        <v>812</v>
      </c>
      <c r="X215">
        <v>1016</v>
      </c>
      <c r="Y215">
        <v>0.79921259842519687</v>
      </c>
    </row>
    <row r="216" spans="1:26" x14ac:dyDescent="0.25">
      <c r="A216" t="s">
        <v>144</v>
      </c>
      <c r="B216">
        <v>490125</v>
      </c>
      <c r="C216" s="152">
        <v>12</v>
      </c>
      <c r="D216">
        <v>12</v>
      </c>
      <c r="E216">
        <v>2002</v>
      </c>
      <c r="H216" s="54" t="s">
        <v>33</v>
      </c>
      <c r="I216">
        <v>77.126099645629424</v>
      </c>
      <c r="J216">
        <v>6.3</v>
      </c>
      <c r="K216">
        <v>86</v>
      </c>
      <c r="L216" s="54">
        <v>7</v>
      </c>
      <c r="M216">
        <v>15</v>
      </c>
      <c r="W216">
        <v>812</v>
      </c>
      <c r="X216">
        <v>1016</v>
      </c>
      <c r="Y216">
        <v>0.79921259842519687</v>
      </c>
    </row>
    <row r="217" spans="1:26" x14ac:dyDescent="0.25">
      <c r="A217" t="s">
        <v>144</v>
      </c>
      <c r="B217">
        <v>490125</v>
      </c>
      <c r="C217" s="152">
        <v>10</v>
      </c>
      <c r="D217">
        <v>13</v>
      </c>
      <c r="E217">
        <v>2002</v>
      </c>
      <c r="H217" s="54" t="s">
        <v>33</v>
      </c>
      <c r="I217">
        <v>116.71016708086081</v>
      </c>
      <c r="J217">
        <v>5.3</v>
      </c>
      <c r="K217">
        <v>124</v>
      </c>
      <c r="L217">
        <v>6.4</v>
      </c>
      <c r="M217">
        <v>60</v>
      </c>
      <c r="N217">
        <v>381</v>
      </c>
      <c r="O217">
        <v>210.69965332492907</v>
      </c>
      <c r="P217">
        <v>0.55301746279508945</v>
      </c>
      <c r="Q217">
        <v>4.8815384615384616</v>
      </c>
      <c r="R217">
        <v>395.8</v>
      </c>
      <c r="S217">
        <v>247.01138162357731</v>
      </c>
      <c r="T217">
        <v>0.62408130779074611</v>
      </c>
      <c r="U217">
        <v>6.0304545454545453</v>
      </c>
      <c r="V217">
        <v>60.138959745402417</v>
      </c>
      <c r="W217">
        <v>812</v>
      </c>
      <c r="X217">
        <v>1016</v>
      </c>
      <c r="Y217">
        <v>0.79921259842519687</v>
      </c>
    </row>
    <row r="218" spans="1:26" x14ac:dyDescent="0.25">
      <c r="A218" t="s">
        <v>144</v>
      </c>
      <c r="B218">
        <v>490299</v>
      </c>
      <c r="C218" s="152">
        <v>1</v>
      </c>
      <c r="D218">
        <v>1</v>
      </c>
      <c r="E218">
        <v>2002</v>
      </c>
      <c r="H218" s="54" t="s">
        <v>33</v>
      </c>
      <c r="I218">
        <v>74.612825522757589</v>
      </c>
      <c r="J218">
        <v>6</v>
      </c>
      <c r="K218">
        <v>93</v>
      </c>
      <c r="L218">
        <v>7</v>
      </c>
      <c r="M218">
        <v>55</v>
      </c>
      <c r="N218">
        <v>424.6</v>
      </c>
      <c r="O218">
        <v>204.41581185889419</v>
      </c>
      <c r="P218">
        <v>0.48143149283771591</v>
      </c>
      <c r="Q218">
        <v>3.8995121951219511</v>
      </c>
      <c r="R218">
        <v>438.4</v>
      </c>
      <c r="S218">
        <v>266.00817438692098</v>
      </c>
      <c r="T218">
        <v>0.60677047077308621</v>
      </c>
      <c r="U218">
        <v>3.4952380952380957</v>
      </c>
      <c r="V218">
        <v>62.535180941541959</v>
      </c>
      <c r="W218">
        <v>768</v>
      </c>
      <c r="X218">
        <v>1038</v>
      </c>
      <c r="Y218">
        <v>0.73988439306358378</v>
      </c>
    </row>
    <row r="219" spans="1:26" x14ac:dyDescent="0.25">
      <c r="A219" t="s">
        <v>144</v>
      </c>
      <c r="B219">
        <v>490299</v>
      </c>
      <c r="C219" s="152">
        <v>2</v>
      </c>
      <c r="D219">
        <v>2</v>
      </c>
      <c r="E219">
        <v>2002</v>
      </c>
      <c r="H219" s="54" t="s">
        <v>33</v>
      </c>
      <c r="I219">
        <v>79.011055237783296</v>
      </c>
      <c r="J219">
        <v>6</v>
      </c>
      <c r="K219">
        <v>108</v>
      </c>
      <c r="L219">
        <v>7</v>
      </c>
      <c r="M219">
        <v>55</v>
      </c>
      <c r="N219">
        <v>400.2</v>
      </c>
      <c r="O219">
        <v>224.02180603182975</v>
      </c>
      <c r="P219">
        <v>0.55977462776569153</v>
      </c>
      <c r="Q219">
        <v>3.6687096774193551</v>
      </c>
      <c r="R219">
        <v>406.2</v>
      </c>
      <c r="S219">
        <v>265.57103064066848</v>
      </c>
      <c r="T219">
        <v>0.65379377311833697</v>
      </c>
      <c r="U219">
        <v>3.3656250000000001</v>
      </c>
      <c r="V219">
        <v>62.328135726193977</v>
      </c>
      <c r="W219">
        <v>768</v>
      </c>
      <c r="X219">
        <v>1038</v>
      </c>
      <c r="Y219">
        <v>0.73988439306358378</v>
      </c>
    </row>
    <row r="220" spans="1:26" x14ac:dyDescent="0.25">
      <c r="A220" t="s">
        <v>144</v>
      </c>
      <c r="B220">
        <v>490299</v>
      </c>
      <c r="C220" s="152">
        <v>3</v>
      </c>
      <c r="D220">
        <v>3</v>
      </c>
      <c r="E220">
        <v>2002</v>
      </c>
      <c r="H220" s="54" t="s">
        <v>33</v>
      </c>
      <c r="I220">
        <v>47.438049069205874</v>
      </c>
      <c r="J220">
        <v>4</v>
      </c>
      <c r="K220">
        <v>57</v>
      </c>
      <c r="L220">
        <v>4.7</v>
      </c>
      <c r="M220">
        <v>35</v>
      </c>
      <c r="N220">
        <v>428.6</v>
      </c>
      <c r="O220">
        <v>225.41087231352716</v>
      </c>
      <c r="P220">
        <v>0.52592364048886409</v>
      </c>
      <c r="Q220">
        <v>2.8014583333333332</v>
      </c>
      <c r="R220">
        <v>458</v>
      </c>
      <c r="S220">
        <v>254.70379846486907</v>
      </c>
      <c r="T220">
        <v>0.55612183070932109</v>
      </c>
      <c r="U220">
        <v>2.8227777777777781</v>
      </c>
      <c r="V220">
        <v>65.025673268364244</v>
      </c>
      <c r="W220">
        <v>768</v>
      </c>
      <c r="X220">
        <v>1038</v>
      </c>
      <c r="Y220">
        <v>0.73988439306358378</v>
      </c>
    </row>
    <row r="221" spans="1:26" x14ac:dyDescent="0.25">
      <c r="A221" t="s">
        <v>144</v>
      </c>
      <c r="B221">
        <v>490299</v>
      </c>
      <c r="C221" s="152">
        <v>4</v>
      </c>
      <c r="D221">
        <v>4</v>
      </c>
      <c r="E221">
        <v>2002</v>
      </c>
      <c r="H221" s="54" t="s">
        <v>33</v>
      </c>
      <c r="I221">
        <v>97.546451893963081</v>
      </c>
      <c r="J221">
        <v>6</v>
      </c>
      <c r="K221">
        <v>141</v>
      </c>
      <c r="L221">
        <v>6.8</v>
      </c>
      <c r="M221">
        <v>15</v>
      </c>
      <c r="N221">
        <v>358.4</v>
      </c>
      <c r="O221">
        <v>227.24764313635316</v>
      </c>
      <c r="P221">
        <v>0.63406150428669972</v>
      </c>
      <c r="Q221">
        <v>2.8058064516129035</v>
      </c>
      <c r="R221">
        <v>373.6</v>
      </c>
      <c r="S221">
        <v>224.38016528925618</v>
      </c>
      <c r="T221">
        <v>0.6005893075194223</v>
      </c>
      <c r="U221">
        <v>2.6216666666666666</v>
      </c>
      <c r="V221">
        <v>61.555125725338492</v>
      </c>
      <c r="W221">
        <v>768</v>
      </c>
      <c r="X221">
        <v>1038</v>
      </c>
      <c r="Y221">
        <v>0.73988439306358378</v>
      </c>
    </row>
    <row r="222" spans="1:26" x14ac:dyDescent="0.25">
      <c r="A222" t="s">
        <v>144</v>
      </c>
      <c r="B222">
        <v>490299</v>
      </c>
      <c r="C222" s="152">
        <v>5</v>
      </c>
      <c r="D222">
        <v>5</v>
      </c>
      <c r="E222">
        <v>2002</v>
      </c>
      <c r="H222" s="54" t="s">
        <v>33</v>
      </c>
      <c r="I222">
        <v>97.860611159322048</v>
      </c>
      <c r="J222">
        <v>7.5</v>
      </c>
      <c r="K222">
        <v>126</v>
      </c>
      <c r="L222">
        <v>8.1999999999999993</v>
      </c>
      <c r="M222">
        <v>20</v>
      </c>
      <c r="N222">
        <v>486.4</v>
      </c>
      <c r="O222">
        <v>198.52605794408311</v>
      </c>
      <c r="P222">
        <v>0.40815390202319718</v>
      </c>
      <c r="Q222">
        <v>7.399375</v>
      </c>
      <c r="R222">
        <v>414.2</v>
      </c>
      <c r="S222">
        <v>205.94355982973354</v>
      </c>
      <c r="T222">
        <v>0.49720801504039969</v>
      </c>
      <c r="U222">
        <v>6.1383870967741929</v>
      </c>
      <c r="V222">
        <v>63.060491667433936</v>
      </c>
      <c r="W222">
        <v>768</v>
      </c>
      <c r="X222">
        <v>1038</v>
      </c>
      <c r="Y222">
        <v>0.73988439306358378</v>
      </c>
    </row>
    <row r="223" spans="1:26" x14ac:dyDescent="0.25">
      <c r="A223" t="s">
        <v>144</v>
      </c>
      <c r="B223">
        <v>490300</v>
      </c>
      <c r="C223" s="152">
        <v>1</v>
      </c>
      <c r="D223">
        <v>1</v>
      </c>
      <c r="E223">
        <v>2002</v>
      </c>
      <c r="H223" s="54" t="s">
        <v>33</v>
      </c>
      <c r="I223">
        <v>99.431407486116953</v>
      </c>
      <c r="J223">
        <v>6.6</v>
      </c>
      <c r="K223">
        <v>113</v>
      </c>
      <c r="L223">
        <v>6.8</v>
      </c>
      <c r="M223">
        <v>20</v>
      </c>
      <c r="N223">
        <v>467.2</v>
      </c>
      <c r="O223">
        <v>213.98321071495943</v>
      </c>
      <c r="P223">
        <v>0.45801200923578644</v>
      </c>
      <c r="Q223">
        <v>4.8190909090909093</v>
      </c>
      <c r="R223">
        <v>445.2</v>
      </c>
      <c r="S223">
        <v>219.60474308300397</v>
      </c>
      <c r="T223">
        <v>0.49327210935086246</v>
      </c>
      <c r="U223">
        <v>3.5578124999999998</v>
      </c>
      <c r="V223">
        <v>56.269557935563483</v>
      </c>
      <c r="W223">
        <v>754</v>
      </c>
      <c r="X223">
        <v>1043</v>
      </c>
      <c r="Y223">
        <v>0.72291466922339409</v>
      </c>
    </row>
    <row r="224" spans="1:26" x14ac:dyDescent="0.25">
      <c r="A224" t="s">
        <v>144</v>
      </c>
      <c r="B224">
        <v>490300</v>
      </c>
      <c r="C224" s="152">
        <v>2</v>
      </c>
      <c r="D224">
        <v>2</v>
      </c>
      <c r="E224">
        <v>2002</v>
      </c>
      <c r="H224" s="54" t="s">
        <v>33</v>
      </c>
      <c r="I224">
        <v>49.480084294039244</v>
      </c>
      <c r="J224">
        <v>6.2</v>
      </c>
      <c r="K224">
        <v>67</v>
      </c>
      <c r="L224" s="54">
        <v>6.4</v>
      </c>
      <c r="M224">
        <v>15</v>
      </c>
      <c r="N224">
        <v>474.2</v>
      </c>
      <c r="O224">
        <v>218.44759438462583</v>
      </c>
      <c r="P224">
        <v>0.46066553012363104</v>
      </c>
      <c r="Q224">
        <v>3.6685000000000003</v>
      </c>
      <c r="R224">
        <v>468.6</v>
      </c>
      <c r="S224">
        <v>215.62286805839813</v>
      </c>
      <c r="T224">
        <v>0.46014269752112275</v>
      </c>
      <c r="U224">
        <v>2.527241379310345</v>
      </c>
      <c r="V224">
        <v>58.19332749422724</v>
      </c>
      <c r="W224">
        <v>754</v>
      </c>
      <c r="X224">
        <v>1043</v>
      </c>
      <c r="Y224">
        <v>0.72291466922339409</v>
      </c>
    </row>
    <row r="225" spans="1:26" x14ac:dyDescent="0.25">
      <c r="A225" t="s">
        <v>144</v>
      </c>
      <c r="B225">
        <v>490300</v>
      </c>
      <c r="C225" s="152">
        <v>3</v>
      </c>
      <c r="D225">
        <v>3</v>
      </c>
      <c r="E225">
        <v>2002</v>
      </c>
      <c r="H225" s="54" t="s">
        <v>33</v>
      </c>
      <c r="I225">
        <v>89.535390627309098</v>
      </c>
      <c r="J225">
        <v>6.1</v>
      </c>
      <c r="K225">
        <v>100</v>
      </c>
      <c r="L225">
        <v>6.8</v>
      </c>
      <c r="M225">
        <v>15</v>
      </c>
      <c r="N225">
        <v>488.6</v>
      </c>
      <c r="O225">
        <v>216.89324595136219</v>
      </c>
      <c r="P225">
        <v>0.44390758483700815</v>
      </c>
      <c r="Q225">
        <v>4.6157500000000002</v>
      </c>
      <c r="R225">
        <v>455.2</v>
      </c>
      <c r="S225">
        <v>211.10692416391896</v>
      </c>
      <c r="T225">
        <v>0.46376740809296785</v>
      </c>
      <c r="U225">
        <v>2.4686046511627908</v>
      </c>
      <c r="V225">
        <v>60.45307104739981</v>
      </c>
      <c r="W225">
        <v>754</v>
      </c>
      <c r="X225">
        <v>1043</v>
      </c>
      <c r="Y225">
        <v>0.72291466922339409</v>
      </c>
    </row>
    <row r="226" spans="1:26" x14ac:dyDescent="0.25">
      <c r="A226" t="s">
        <v>144</v>
      </c>
      <c r="B226">
        <v>490300</v>
      </c>
      <c r="C226" s="152">
        <v>4</v>
      </c>
      <c r="D226">
        <v>4</v>
      </c>
      <c r="E226">
        <v>2002</v>
      </c>
      <c r="H226" s="54" t="s">
        <v>33</v>
      </c>
      <c r="I226">
        <v>54.977871437821378</v>
      </c>
      <c r="J226">
        <v>5.5</v>
      </c>
      <c r="W226">
        <v>754</v>
      </c>
      <c r="X226">
        <v>1043</v>
      </c>
      <c r="Y226">
        <v>0.72291466922339409</v>
      </c>
      <c r="Z226" t="s">
        <v>189</v>
      </c>
    </row>
    <row r="227" spans="1:26" x14ac:dyDescent="0.25">
      <c r="A227" t="s">
        <v>144</v>
      </c>
      <c r="B227">
        <v>490300</v>
      </c>
      <c r="C227" s="152">
        <v>5</v>
      </c>
      <c r="D227">
        <v>5</v>
      </c>
      <c r="E227">
        <v>2002</v>
      </c>
      <c r="H227" s="54" t="s">
        <v>33</v>
      </c>
      <c r="I227">
        <v>45.553093477052002</v>
      </c>
      <c r="J227">
        <v>5</v>
      </c>
      <c r="K227">
        <v>60</v>
      </c>
      <c r="L227">
        <v>5.3</v>
      </c>
      <c r="M227">
        <v>15</v>
      </c>
      <c r="N227">
        <v>467.4</v>
      </c>
      <c r="O227">
        <v>204.08459214501514</v>
      </c>
      <c r="P227">
        <v>0.43663798062690445</v>
      </c>
      <c r="Q227">
        <v>3.7613636363636362</v>
      </c>
      <c r="R227">
        <v>465.4</v>
      </c>
      <c r="S227">
        <v>224.44220090863203</v>
      </c>
      <c r="T227">
        <v>0.48225655545473151</v>
      </c>
      <c r="U227">
        <v>3.0015151515151515</v>
      </c>
      <c r="V227">
        <v>56.688487177947266</v>
      </c>
      <c r="W227">
        <v>754</v>
      </c>
      <c r="X227">
        <v>1043</v>
      </c>
      <c r="Y227">
        <v>0.72291466922339409</v>
      </c>
    </row>
    <row r="228" spans="1:26" x14ac:dyDescent="0.25">
      <c r="A228" t="s">
        <v>144</v>
      </c>
      <c r="B228">
        <v>490300</v>
      </c>
      <c r="C228" s="152">
        <v>6</v>
      </c>
      <c r="D228" t="s">
        <v>179</v>
      </c>
      <c r="H228" s="54" t="s">
        <v>33</v>
      </c>
      <c r="K228">
        <v>43</v>
      </c>
      <c r="L228">
        <v>4.8</v>
      </c>
      <c r="M228">
        <v>15</v>
      </c>
      <c r="N228">
        <v>490.8</v>
      </c>
      <c r="O228">
        <v>229.0578734858681</v>
      </c>
      <c r="P228">
        <v>0.46670308371203767</v>
      </c>
      <c r="Q228">
        <v>3.3022222222222219</v>
      </c>
      <c r="R228">
        <v>467</v>
      </c>
      <c r="S228">
        <v>241.58025021743492</v>
      </c>
      <c r="T228">
        <v>0.51730246299236604</v>
      </c>
      <c r="U228">
        <v>3.1139583333333332</v>
      </c>
      <c r="V228">
        <v>56.609665427509292</v>
      </c>
      <c r="W228">
        <v>754</v>
      </c>
      <c r="X228">
        <v>1043</v>
      </c>
      <c r="Y228">
        <v>0.72291466922339409</v>
      </c>
    </row>
    <row r="229" spans="1:26" x14ac:dyDescent="0.25">
      <c r="A229" t="s">
        <v>144</v>
      </c>
      <c r="B229">
        <v>490525</v>
      </c>
      <c r="C229" s="152">
        <v>1</v>
      </c>
      <c r="D229">
        <v>1</v>
      </c>
      <c r="E229">
        <v>2002</v>
      </c>
      <c r="H229" s="54" t="s">
        <v>33</v>
      </c>
      <c r="I229">
        <v>54.349552907103423</v>
      </c>
      <c r="J229">
        <v>5.5</v>
      </c>
      <c r="K229">
        <v>60</v>
      </c>
      <c r="L229">
        <v>5.8</v>
      </c>
      <c r="M229">
        <v>50</v>
      </c>
      <c r="W229">
        <v>761</v>
      </c>
      <c r="X229">
        <v>1041</v>
      </c>
      <c r="Y229">
        <v>0.73102785782901059</v>
      </c>
    </row>
    <row r="230" spans="1:26" x14ac:dyDescent="0.25">
      <c r="A230" t="s">
        <v>144</v>
      </c>
      <c r="B230">
        <v>490525</v>
      </c>
      <c r="C230" s="152">
        <v>2</v>
      </c>
      <c r="D230">
        <v>2</v>
      </c>
      <c r="E230">
        <v>2002</v>
      </c>
      <c r="H230" t="s">
        <v>33</v>
      </c>
      <c r="I230">
        <v>74.455745890078092</v>
      </c>
      <c r="J230">
        <v>8.5</v>
      </c>
      <c r="K230">
        <v>93</v>
      </c>
      <c r="L230">
        <v>9.8000000000000007</v>
      </c>
      <c r="M230">
        <v>20</v>
      </c>
      <c r="N230">
        <v>402</v>
      </c>
      <c r="O230">
        <v>214.90834130898915</v>
      </c>
      <c r="P230">
        <v>0.53459786395270936</v>
      </c>
      <c r="Q230">
        <v>2.7166000000000001</v>
      </c>
      <c r="R230">
        <v>403.6</v>
      </c>
      <c r="S230">
        <v>227.91404824650311</v>
      </c>
      <c r="T230">
        <v>0.56470279545714341</v>
      </c>
      <c r="U230">
        <v>3.3634090909090912</v>
      </c>
      <c r="V230">
        <v>65.376641326883217</v>
      </c>
      <c r="W230">
        <v>761</v>
      </c>
      <c r="X230">
        <v>1041</v>
      </c>
      <c r="Y230">
        <v>0.73102785782901059</v>
      </c>
    </row>
    <row r="231" spans="1:26" x14ac:dyDescent="0.25">
      <c r="A231" t="s">
        <v>144</v>
      </c>
      <c r="B231">
        <v>490525</v>
      </c>
      <c r="C231" s="152">
        <v>3</v>
      </c>
      <c r="D231">
        <v>3</v>
      </c>
      <c r="E231">
        <v>2002</v>
      </c>
      <c r="H231" s="54" t="s">
        <v>33</v>
      </c>
      <c r="I231">
        <v>70.685834705770347</v>
      </c>
      <c r="J231">
        <v>8.5</v>
      </c>
      <c r="K231">
        <v>86</v>
      </c>
      <c r="L231">
        <v>9.8000000000000007</v>
      </c>
      <c r="M231">
        <v>20</v>
      </c>
      <c r="N231">
        <v>428.2</v>
      </c>
      <c r="O231">
        <v>221.01727447216888</v>
      </c>
      <c r="P231">
        <v>0.5161543075015621</v>
      </c>
      <c r="Q231">
        <v>2.8418181818181818</v>
      </c>
      <c r="R231">
        <v>385</v>
      </c>
      <c r="S231">
        <v>226.18675013041209</v>
      </c>
      <c r="T231">
        <v>0.58749805228678464</v>
      </c>
      <c r="U231">
        <v>2.2119230769230769</v>
      </c>
      <c r="V231">
        <v>66.431564959623842</v>
      </c>
      <c r="W231">
        <v>761</v>
      </c>
      <c r="X231">
        <v>1041</v>
      </c>
      <c r="Y231">
        <v>0.73102785782901059</v>
      </c>
    </row>
    <row r="232" spans="1:26" x14ac:dyDescent="0.25">
      <c r="A232" t="s">
        <v>144</v>
      </c>
      <c r="B232">
        <v>490525</v>
      </c>
      <c r="C232" s="152">
        <v>4</v>
      </c>
      <c r="D232">
        <v>4</v>
      </c>
      <c r="E232">
        <v>2002</v>
      </c>
      <c r="H232" t="s">
        <v>33</v>
      </c>
      <c r="I232">
        <v>44.453536048295575</v>
      </c>
      <c r="J232">
        <v>4.5</v>
      </c>
      <c r="K232">
        <v>53</v>
      </c>
      <c r="L232">
        <v>5</v>
      </c>
      <c r="M232">
        <v>20</v>
      </c>
      <c r="W232">
        <v>761</v>
      </c>
      <c r="X232">
        <v>1041</v>
      </c>
      <c r="Y232">
        <v>0.73102785782901059</v>
      </c>
    </row>
    <row r="233" spans="1:26" x14ac:dyDescent="0.25">
      <c r="A233" t="s">
        <v>144</v>
      </c>
      <c r="B233">
        <v>490525</v>
      </c>
      <c r="C233" s="152">
        <v>5</v>
      </c>
      <c r="D233">
        <v>5</v>
      </c>
      <c r="E233">
        <v>2002</v>
      </c>
      <c r="H233" s="54" t="s">
        <v>33</v>
      </c>
      <c r="I233">
        <v>39.58406743523139</v>
      </c>
      <c r="J233">
        <v>4.5</v>
      </c>
      <c r="K233">
        <v>52</v>
      </c>
      <c r="L233" s="54">
        <v>5.2</v>
      </c>
      <c r="M233">
        <v>15</v>
      </c>
      <c r="N233">
        <v>476.2</v>
      </c>
      <c r="O233">
        <v>239.70134604598991</v>
      </c>
      <c r="P233">
        <v>0.50336275944138997</v>
      </c>
      <c r="Q233">
        <v>3.2418181818181817</v>
      </c>
      <c r="R233">
        <v>439.2</v>
      </c>
      <c r="S233">
        <v>228.12454742939897</v>
      </c>
      <c r="T233">
        <v>0.51940926099589935</v>
      </c>
      <c r="U233">
        <v>3.0021739130434781</v>
      </c>
      <c r="V233">
        <v>66.614231516609607</v>
      </c>
      <c r="W233">
        <v>761</v>
      </c>
      <c r="X233">
        <v>1041</v>
      </c>
      <c r="Y233">
        <v>0.73102785782901059</v>
      </c>
    </row>
    <row r="234" spans="1:26" x14ac:dyDescent="0.25">
      <c r="A234" t="s">
        <v>144</v>
      </c>
      <c r="B234">
        <v>490525</v>
      </c>
      <c r="C234" s="152">
        <v>6</v>
      </c>
      <c r="D234">
        <v>6</v>
      </c>
      <c r="E234">
        <v>2002</v>
      </c>
      <c r="H234" s="54" t="s">
        <v>33</v>
      </c>
      <c r="I234">
        <v>41.62610266006476</v>
      </c>
      <c r="J234">
        <v>3.5</v>
      </c>
      <c r="K234">
        <v>53</v>
      </c>
      <c r="L234">
        <v>4.7</v>
      </c>
      <c r="M234">
        <v>20</v>
      </c>
      <c r="N234">
        <v>447.4</v>
      </c>
      <c r="O234">
        <v>237.95470144131778</v>
      </c>
      <c r="P234">
        <v>0.53186120125462177</v>
      </c>
      <c r="Q234">
        <v>2.8019230769230767</v>
      </c>
      <c r="R234">
        <v>416.6</v>
      </c>
      <c r="S234">
        <v>243.62902623122335</v>
      </c>
      <c r="T234">
        <v>0.58480323147197155</v>
      </c>
      <c r="U234">
        <v>3.1118604651162793</v>
      </c>
      <c r="V234">
        <v>63.408817712978404</v>
      </c>
      <c r="W234">
        <v>761</v>
      </c>
      <c r="X234">
        <v>1041</v>
      </c>
      <c r="Y234">
        <v>0.73102785782901059</v>
      </c>
    </row>
    <row r="235" spans="1:26" x14ac:dyDescent="0.25">
      <c r="A235" t="s">
        <v>144</v>
      </c>
      <c r="B235">
        <v>490525</v>
      </c>
      <c r="C235" s="152">
        <v>7</v>
      </c>
      <c r="D235">
        <v>7</v>
      </c>
      <c r="E235">
        <v>2002</v>
      </c>
      <c r="H235" s="54" t="s">
        <v>33</v>
      </c>
      <c r="I235">
        <v>70.057516175052385</v>
      </c>
      <c r="J235">
        <v>7</v>
      </c>
      <c r="K235">
        <v>80</v>
      </c>
      <c r="L235">
        <v>8</v>
      </c>
      <c r="M235">
        <v>50</v>
      </c>
      <c r="W235">
        <v>761</v>
      </c>
      <c r="X235">
        <v>1041</v>
      </c>
      <c r="Y235">
        <v>0.73102785782901059</v>
      </c>
    </row>
    <row r="236" spans="1:26" x14ac:dyDescent="0.25">
      <c r="A236" t="s">
        <v>144</v>
      </c>
      <c r="B236">
        <v>490525</v>
      </c>
      <c r="C236" s="152">
        <v>8</v>
      </c>
      <c r="D236">
        <v>8</v>
      </c>
      <c r="E236">
        <v>2002</v>
      </c>
      <c r="H236" s="54" t="s">
        <v>33</v>
      </c>
      <c r="I236">
        <v>68.486719848257493</v>
      </c>
      <c r="J236">
        <v>5</v>
      </c>
      <c r="K236">
        <v>76</v>
      </c>
      <c r="L236">
        <v>7.2</v>
      </c>
      <c r="M236">
        <v>20</v>
      </c>
      <c r="N236">
        <v>383.8</v>
      </c>
      <c r="O236">
        <v>227.14830450769441</v>
      </c>
      <c r="P236">
        <v>0.59184029314146536</v>
      </c>
      <c r="Q236">
        <v>5.6484615384615386</v>
      </c>
      <c r="R236">
        <v>394</v>
      </c>
      <c r="S236">
        <v>232.91287277587503</v>
      </c>
      <c r="T236">
        <v>0.59114942328902287</v>
      </c>
      <c r="U236">
        <v>5.9855</v>
      </c>
      <c r="V236">
        <v>64.217507361237239</v>
      </c>
      <c r="W236">
        <v>761</v>
      </c>
      <c r="X236">
        <v>1041</v>
      </c>
      <c r="Y236">
        <v>0.73102785782901059</v>
      </c>
    </row>
    <row r="237" spans="1:26" x14ac:dyDescent="0.25">
      <c r="A237" t="s">
        <v>144</v>
      </c>
      <c r="B237">
        <v>490813</v>
      </c>
      <c r="C237" s="152">
        <v>1</v>
      </c>
      <c r="D237">
        <v>1</v>
      </c>
      <c r="E237">
        <v>2002</v>
      </c>
      <c r="H237" s="54" t="s">
        <v>33</v>
      </c>
      <c r="I237">
        <v>32.201324699295377</v>
      </c>
      <c r="J237">
        <v>4.5</v>
      </c>
      <c r="K237">
        <v>74</v>
      </c>
      <c r="L237">
        <v>6.8</v>
      </c>
      <c r="M237">
        <v>15</v>
      </c>
      <c r="W237">
        <v>867</v>
      </c>
      <c r="X237">
        <v>1064</v>
      </c>
      <c r="Y237">
        <v>0.81484962406015038</v>
      </c>
    </row>
    <row r="238" spans="1:26" x14ac:dyDescent="0.25">
      <c r="A238" t="s">
        <v>144</v>
      </c>
      <c r="B238">
        <v>490813</v>
      </c>
      <c r="C238" s="152">
        <v>2</v>
      </c>
      <c r="D238">
        <v>2</v>
      </c>
      <c r="E238">
        <v>2002</v>
      </c>
      <c r="H238" s="54" t="s">
        <v>33</v>
      </c>
      <c r="I238">
        <v>36.28539514896211</v>
      </c>
      <c r="J238">
        <v>4.5</v>
      </c>
      <c r="K238">
        <v>62</v>
      </c>
      <c r="L238">
        <v>6.5</v>
      </c>
      <c r="M238">
        <v>20</v>
      </c>
      <c r="W238">
        <v>867</v>
      </c>
      <c r="X238">
        <v>1064</v>
      </c>
      <c r="Y238">
        <v>0.81484962406015038</v>
      </c>
    </row>
    <row r="239" spans="1:26" x14ac:dyDescent="0.25">
      <c r="A239" t="s">
        <v>144</v>
      </c>
      <c r="B239">
        <v>490813</v>
      </c>
      <c r="C239" s="152">
        <v>3</v>
      </c>
      <c r="D239">
        <v>3</v>
      </c>
      <c r="E239">
        <v>2002</v>
      </c>
      <c r="H239" s="54" t="s">
        <v>33</v>
      </c>
      <c r="I239">
        <v>34.871678454846702</v>
      </c>
      <c r="J239">
        <v>4.5</v>
      </c>
      <c r="K239">
        <v>52</v>
      </c>
      <c r="L239">
        <v>6.3</v>
      </c>
      <c r="M239">
        <v>20</v>
      </c>
      <c r="W239">
        <v>867</v>
      </c>
      <c r="X239">
        <v>1064</v>
      </c>
      <c r="Y239">
        <v>0.81484962406015038</v>
      </c>
    </row>
    <row r="240" spans="1:26" x14ac:dyDescent="0.25">
      <c r="A240" t="s">
        <v>144</v>
      </c>
      <c r="B240">
        <v>490813</v>
      </c>
      <c r="C240" s="152">
        <v>4</v>
      </c>
      <c r="D240">
        <v>4</v>
      </c>
      <c r="E240">
        <v>2002</v>
      </c>
      <c r="H240" s="54" t="s">
        <v>33</v>
      </c>
      <c r="I240">
        <v>26.546457922833749</v>
      </c>
      <c r="J240">
        <v>4.5</v>
      </c>
      <c r="K240">
        <v>37</v>
      </c>
      <c r="L240">
        <v>6.3</v>
      </c>
      <c r="M240">
        <v>35</v>
      </c>
      <c r="W240">
        <v>867</v>
      </c>
      <c r="X240">
        <v>1064</v>
      </c>
      <c r="Y240">
        <v>0.81484962406015038</v>
      </c>
    </row>
    <row r="241" spans="1:25" x14ac:dyDescent="0.25">
      <c r="A241" t="s">
        <v>144</v>
      </c>
      <c r="B241">
        <v>490813</v>
      </c>
      <c r="C241" s="152">
        <v>5</v>
      </c>
      <c r="D241">
        <v>5</v>
      </c>
      <c r="E241">
        <v>2002</v>
      </c>
      <c r="H241" s="54" t="s">
        <v>33</v>
      </c>
      <c r="I241">
        <v>76.340701482231978</v>
      </c>
      <c r="J241">
        <v>6</v>
      </c>
      <c r="K241">
        <v>81</v>
      </c>
      <c r="L241">
        <v>8.1</v>
      </c>
      <c r="M241">
        <v>40</v>
      </c>
      <c r="N241">
        <v>502.6</v>
      </c>
      <c r="O241">
        <v>182.34887339364951</v>
      </c>
      <c r="P241">
        <v>0.36281112891693096</v>
      </c>
      <c r="Q241">
        <v>4.6900000000000004</v>
      </c>
      <c r="R241">
        <v>458.6</v>
      </c>
      <c r="S241">
        <v>130.9278350515464</v>
      </c>
      <c r="T241">
        <v>0.2854946250578857</v>
      </c>
      <c r="U241">
        <v>4.9602272727272725</v>
      </c>
      <c r="V241">
        <v>84.635888051240229</v>
      </c>
      <c r="W241">
        <v>867</v>
      </c>
      <c r="X241">
        <v>1064</v>
      </c>
      <c r="Y241">
        <v>0.81484962406015038</v>
      </c>
    </row>
    <row r="242" spans="1:25" x14ac:dyDescent="0.25">
      <c r="A242" t="s">
        <v>144</v>
      </c>
      <c r="B242">
        <v>490813</v>
      </c>
      <c r="C242" s="152">
        <v>6</v>
      </c>
      <c r="D242">
        <v>6</v>
      </c>
      <c r="E242">
        <v>2002</v>
      </c>
      <c r="H242" s="54" t="s">
        <v>33</v>
      </c>
      <c r="I242">
        <v>73.827427359360144</v>
      </c>
      <c r="J242">
        <v>7</v>
      </c>
      <c r="K242">
        <v>79</v>
      </c>
      <c r="L242">
        <v>8.5</v>
      </c>
      <c r="M242">
        <v>55</v>
      </c>
      <c r="N242">
        <v>470</v>
      </c>
      <c r="O242">
        <v>163.95316264216484</v>
      </c>
      <c r="P242">
        <v>0.34883651625992518</v>
      </c>
      <c r="Q242">
        <v>4.5766666666666671</v>
      </c>
      <c r="R242">
        <v>466.2</v>
      </c>
      <c r="S242">
        <v>179.8399851148944</v>
      </c>
      <c r="T242">
        <v>0.38575715382860232</v>
      </c>
      <c r="U242">
        <v>5.5123076923076919</v>
      </c>
      <c r="V242">
        <v>58.010071385092147</v>
      </c>
      <c r="W242">
        <v>867</v>
      </c>
      <c r="X242">
        <v>1064</v>
      </c>
      <c r="Y242">
        <v>0.81484962406015038</v>
      </c>
    </row>
    <row r="243" spans="1:25" x14ac:dyDescent="0.25">
      <c r="A243" t="s">
        <v>144</v>
      </c>
      <c r="B243">
        <v>490813</v>
      </c>
      <c r="C243" s="152">
        <v>7</v>
      </c>
      <c r="D243">
        <v>7</v>
      </c>
      <c r="E243">
        <v>2002</v>
      </c>
      <c r="H243" s="54" t="s">
        <v>33</v>
      </c>
      <c r="I243">
        <v>77.597338543667888</v>
      </c>
      <c r="J243">
        <v>8</v>
      </c>
      <c r="K243">
        <v>84</v>
      </c>
      <c r="L243">
        <v>8.5</v>
      </c>
      <c r="M243">
        <v>45</v>
      </c>
      <c r="N243">
        <v>445</v>
      </c>
      <c r="O243">
        <v>158.28676858197156</v>
      </c>
      <c r="P243">
        <v>0.35570060355499228</v>
      </c>
      <c r="Q243">
        <v>5.5794117647058821</v>
      </c>
      <c r="R243">
        <v>433</v>
      </c>
      <c r="S243">
        <v>173.71321146116946</v>
      </c>
      <c r="T243">
        <v>0.40118524586875165</v>
      </c>
      <c r="U243">
        <v>4.2850000000000001</v>
      </c>
      <c r="V243">
        <v>57.197314019294488</v>
      </c>
      <c r="W243">
        <v>867</v>
      </c>
      <c r="X243">
        <v>1064</v>
      </c>
      <c r="Y243">
        <v>0.81484962406015038</v>
      </c>
    </row>
    <row r="244" spans="1:25" x14ac:dyDescent="0.25">
      <c r="A244" t="s">
        <v>144</v>
      </c>
      <c r="B244">
        <v>490813</v>
      </c>
      <c r="C244" s="152">
        <v>8</v>
      </c>
      <c r="D244">
        <v>8</v>
      </c>
      <c r="E244">
        <v>2002</v>
      </c>
      <c r="H244" s="54" t="s">
        <v>33</v>
      </c>
      <c r="I244">
        <v>51.836278784231588</v>
      </c>
      <c r="J244">
        <v>6</v>
      </c>
      <c r="K244">
        <v>65</v>
      </c>
      <c r="L244">
        <v>7.8</v>
      </c>
      <c r="M244">
        <v>60</v>
      </c>
      <c r="N244">
        <v>339.8</v>
      </c>
      <c r="O244">
        <v>157.07727620504974</v>
      </c>
      <c r="P244">
        <v>0.46226390878472551</v>
      </c>
      <c r="Q244">
        <v>4.4713157894736844</v>
      </c>
      <c r="R244">
        <v>382.4</v>
      </c>
      <c r="S244">
        <v>183.42112879884229</v>
      </c>
      <c r="T244">
        <v>0.47965776359529888</v>
      </c>
      <c r="U244">
        <v>5.2348484848484844</v>
      </c>
      <c r="V244">
        <v>55.20012749874779</v>
      </c>
      <c r="W244">
        <v>867</v>
      </c>
      <c r="X244">
        <v>1064</v>
      </c>
      <c r="Y244">
        <v>0.81484962406015038</v>
      </c>
    </row>
    <row r="245" spans="1:25" x14ac:dyDescent="0.25">
      <c r="A245" t="s">
        <v>144</v>
      </c>
      <c r="B245">
        <v>490813</v>
      </c>
      <c r="C245" s="152">
        <v>9</v>
      </c>
      <c r="D245">
        <v>9</v>
      </c>
      <c r="E245">
        <v>2002</v>
      </c>
      <c r="H245" t="s">
        <v>33</v>
      </c>
      <c r="I245">
        <v>35.657076618244147</v>
      </c>
      <c r="J245">
        <v>4.5</v>
      </c>
      <c r="K245">
        <v>45</v>
      </c>
      <c r="L245">
        <v>4.5999999999999996</v>
      </c>
      <c r="M245">
        <v>55</v>
      </c>
      <c r="W245">
        <v>867</v>
      </c>
      <c r="X245">
        <v>1064</v>
      </c>
      <c r="Y245">
        <v>0.81484962406015038</v>
      </c>
    </row>
    <row r="246" spans="1:25" x14ac:dyDescent="0.25">
      <c r="A246" t="s">
        <v>144</v>
      </c>
      <c r="B246">
        <v>490813</v>
      </c>
      <c r="C246" s="152">
        <v>10</v>
      </c>
      <c r="D246">
        <v>10</v>
      </c>
      <c r="E246">
        <v>2002</v>
      </c>
      <c r="H246" s="54" t="s">
        <v>33</v>
      </c>
      <c r="I246">
        <v>52.150438049590569</v>
      </c>
      <c r="J246">
        <v>6</v>
      </c>
      <c r="K246">
        <v>65</v>
      </c>
      <c r="L246">
        <v>6.5</v>
      </c>
      <c r="M246">
        <v>50</v>
      </c>
      <c r="N246">
        <v>510.6</v>
      </c>
      <c r="O246">
        <v>247.6553636707425</v>
      </c>
      <c r="P246">
        <v>0.48502813096502645</v>
      </c>
      <c r="Q246">
        <v>3.605909090909091</v>
      </c>
      <c r="R246">
        <v>483.2</v>
      </c>
      <c r="S246">
        <v>264.38312918297765</v>
      </c>
      <c r="T246">
        <v>0.54715051569324846</v>
      </c>
      <c r="U246">
        <v>3.5995454545454546</v>
      </c>
      <c r="V246">
        <v>59.547619047619051</v>
      </c>
      <c r="W246">
        <v>867</v>
      </c>
      <c r="X246">
        <v>1064</v>
      </c>
      <c r="Y246">
        <v>0.81484962406015038</v>
      </c>
    </row>
  </sheetData>
  <autoFilter ref="A1:Z246" xr:uid="{CBF0E614-AB45-4252-B6A3-CE24FD41419D}">
    <sortState xmlns:xlrd2="http://schemas.microsoft.com/office/spreadsheetml/2017/richdata2" ref="A2:Z246">
      <sortCondition ref="B1:B246"/>
    </sortState>
  </autoFilter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19"/>
  <sheetViews>
    <sheetView topLeftCell="G1" zoomScale="90" zoomScaleNormal="90" workbookViewId="0">
      <pane ySplit="1" topLeftCell="A2" activePane="bottomLeft" state="frozen"/>
      <selection activeCell="B1" sqref="B1"/>
      <selection pane="bottomLeft" activeCell="S15" sqref="S15"/>
    </sheetView>
  </sheetViews>
  <sheetFormatPr defaultColWidth="11.42578125" defaultRowHeight="15" x14ac:dyDescent="0.25"/>
  <cols>
    <col min="3" max="3" width="25.140625" bestFit="1" customWidth="1"/>
    <col min="5" max="5" width="11.5703125" style="152"/>
    <col min="11" max="11" width="11.5703125" style="54"/>
    <col min="14" max="14" width="11.5703125" style="54"/>
  </cols>
  <sheetData>
    <row r="1" spans="1:27" s="8" customFormat="1" ht="60" x14ac:dyDescent="0.25">
      <c r="A1" s="8" t="s">
        <v>0</v>
      </c>
      <c r="B1" s="8" t="s">
        <v>1</v>
      </c>
      <c r="C1" s="8" t="s">
        <v>2</v>
      </c>
      <c r="D1" s="8" t="s">
        <v>3</v>
      </c>
      <c r="E1" s="151" t="s">
        <v>4</v>
      </c>
      <c r="F1" s="131" t="s">
        <v>5</v>
      </c>
      <c r="G1" s="131" t="s">
        <v>6</v>
      </c>
      <c r="H1" s="131" t="s">
        <v>7</v>
      </c>
      <c r="I1" s="131" t="s">
        <v>8</v>
      </c>
      <c r="J1" s="131" t="s">
        <v>9</v>
      </c>
      <c r="K1" s="131" t="s">
        <v>400</v>
      </c>
      <c r="L1" s="131" t="s">
        <v>10</v>
      </c>
      <c r="M1" s="131" t="s">
        <v>15</v>
      </c>
      <c r="N1" s="131" t="s">
        <v>401</v>
      </c>
      <c r="O1" s="131" t="s">
        <v>11</v>
      </c>
      <c r="P1" s="131" t="s">
        <v>12</v>
      </c>
      <c r="Q1" s="131" t="s">
        <v>16</v>
      </c>
      <c r="R1" s="131" t="s">
        <v>402</v>
      </c>
      <c r="S1" s="131" t="s">
        <v>18</v>
      </c>
      <c r="T1" s="132" t="s">
        <v>334</v>
      </c>
      <c r="U1" s="132" t="s">
        <v>399</v>
      </c>
      <c r="V1" s="132" t="s">
        <v>13</v>
      </c>
      <c r="W1" s="8" t="s">
        <v>388</v>
      </c>
      <c r="X1" s="8" t="s">
        <v>403</v>
      </c>
      <c r="Y1" s="8" t="s">
        <v>23</v>
      </c>
      <c r="Z1" s="8" t="s">
        <v>24</v>
      </c>
      <c r="AA1" s="8" t="s">
        <v>25</v>
      </c>
    </row>
    <row r="2" spans="1:27" x14ac:dyDescent="0.25">
      <c r="A2" t="s">
        <v>120</v>
      </c>
      <c r="B2">
        <v>410143</v>
      </c>
      <c r="C2" t="s">
        <v>121</v>
      </c>
      <c r="D2" t="s">
        <v>122</v>
      </c>
      <c r="E2" s="152">
        <v>1</v>
      </c>
      <c r="F2">
        <v>97</v>
      </c>
      <c r="G2">
        <v>48</v>
      </c>
      <c r="H2">
        <v>43</v>
      </c>
      <c r="I2">
        <v>52</v>
      </c>
      <c r="J2">
        <v>104</v>
      </c>
      <c r="K2" s="54">
        <f t="shared" ref="K2:K37" si="0">AVERAGE(F2:J2)</f>
        <v>68.8</v>
      </c>
      <c r="L2">
        <v>6.8400000000000002E-2</v>
      </c>
      <c r="M2">
        <v>15.6</v>
      </c>
      <c r="N2" s="135">
        <f>L2/(M2/10000)</f>
        <v>43.846153846153847</v>
      </c>
      <c r="Q2">
        <v>150</v>
      </c>
      <c r="R2" s="136">
        <f>M2/Q2</f>
        <v>0.104</v>
      </c>
      <c r="S2" s="54">
        <f>N2/K2</f>
        <v>0.63729874776386408</v>
      </c>
      <c r="T2">
        <v>0.63529999999999998</v>
      </c>
      <c r="U2">
        <v>0.57750000000000001</v>
      </c>
      <c r="V2">
        <v>0.38329999999999997</v>
      </c>
      <c r="W2" s="134">
        <f t="shared" ref="W2:W65" si="1">T2/U2</f>
        <v>1.10008658008658</v>
      </c>
      <c r="X2">
        <f t="shared" ref="X2:X65" si="2">V2/T2</f>
        <v>0.60333700613883201</v>
      </c>
      <c r="Y2">
        <v>662</v>
      </c>
      <c r="Z2">
        <v>1251</v>
      </c>
      <c r="AA2">
        <v>0.52917665867306152</v>
      </c>
    </row>
    <row r="3" spans="1:27" x14ac:dyDescent="0.25">
      <c r="A3" t="s">
        <v>120</v>
      </c>
      <c r="B3">
        <v>410143</v>
      </c>
      <c r="C3" t="s">
        <v>121</v>
      </c>
      <c r="D3" t="s">
        <v>122</v>
      </c>
      <c r="E3" s="152">
        <v>2</v>
      </c>
      <c r="F3">
        <v>89</v>
      </c>
      <c r="G3">
        <v>78</v>
      </c>
      <c r="H3">
        <v>76</v>
      </c>
      <c r="I3">
        <v>109</v>
      </c>
      <c r="J3">
        <v>89</v>
      </c>
      <c r="K3" s="54">
        <f t="shared" si="0"/>
        <v>88.2</v>
      </c>
      <c r="L3">
        <v>8.6400000000000005E-2</v>
      </c>
      <c r="M3">
        <v>18.260000000000002</v>
      </c>
      <c r="N3" s="135">
        <f>L3/(M3/10000)</f>
        <v>47.31653888280394</v>
      </c>
      <c r="Q3">
        <v>135</v>
      </c>
      <c r="R3" s="136">
        <f>M3/Q3</f>
        <v>0.13525925925925927</v>
      </c>
      <c r="S3" s="54">
        <f t="shared" ref="S3:S21" si="3">N3/K3</f>
        <v>0.53646869481637116</v>
      </c>
      <c r="T3">
        <v>0.4743</v>
      </c>
      <c r="U3">
        <v>0.43359999999999999</v>
      </c>
      <c r="V3">
        <v>0.29389999999999999</v>
      </c>
      <c r="W3" s="134">
        <f t="shared" si="1"/>
        <v>1.0938653136531367</v>
      </c>
      <c r="X3" s="54">
        <f t="shared" si="2"/>
        <v>0.61965001054185109</v>
      </c>
      <c r="Y3">
        <v>662</v>
      </c>
      <c r="Z3">
        <v>1251</v>
      </c>
      <c r="AA3">
        <v>0.52917665867306152</v>
      </c>
    </row>
    <row r="4" spans="1:27" x14ac:dyDescent="0.25">
      <c r="A4" t="s">
        <v>120</v>
      </c>
      <c r="B4">
        <v>410143</v>
      </c>
      <c r="C4" t="s">
        <v>121</v>
      </c>
      <c r="D4" t="s">
        <v>122</v>
      </c>
      <c r="E4" s="152">
        <v>3</v>
      </c>
      <c r="F4">
        <v>86</v>
      </c>
      <c r="G4">
        <v>66</v>
      </c>
      <c r="H4">
        <v>44</v>
      </c>
      <c r="I4">
        <v>53</v>
      </c>
      <c r="J4">
        <v>40</v>
      </c>
      <c r="K4" s="54">
        <f t="shared" si="0"/>
        <v>57.8</v>
      </c>
      <c r="L4">
        <v>9.0899999999999995E-2</v>
      </c>
      <c r="M4">
        <v>16.579999999999998</v>
      </c>
      <c r="N4" s="135">
        <f>L4/(M4/10000)</f>
        <v>54.825090470446327</v>
      </c>
      <c r="Q4">
        <v>138</v>
      </c>
      <c r="R4" s="136">
        <f>M4/Q4</f>
        <v>0.12014492753623188</v>
      </c>
      <c r="S4" s="54">
        <f t="shared" si="3"/>
        <v>0.94853097699734135</v>
      </c>
      <c r="T4">
        <v>0.97050000000000003</v>
      </c>
      <c r="U4">
        <v>0.90900000000000003</v>
      </c>
      <c r="V4">
        <v>0.61680000000000001</v>
      </c>
      <c r="W4" s="134">
        <f t="shared" si="1"/>
        <v>1.0676567656765676</v>
      </c>
      <c r="X4" s="54">
        <f t="shared" si="2"/>
        <v>0.63554868624420402</v>
      </c>
      <c r="Y4">
        <v>662</v>
      </c>
      <c r="Z4">
        <v>1251</v>
      </c>
      <c r="AA4">
        <v>0.52917665867306152</v>
      </c>
    </row>
    <row r="5" spans="1:27" x14ac:dyDescent="0.25">
      <c r="A5" t="s">
        <v>120</v>
      </c>
      <c r="B5">
        <v>410143</v>
      </c>
      <c r="C5" t="s">
        <v>121</v>
      </c>
      <c r="D5" t="s">
        <v>122</v>
      </c>
      <c r="E5" s="152">
        <v>4</v>
      </c>
      <c r="F5">
        <v>133</v>
      </c>
      <c r="G5">
        <v>143</v>
      </c>
      <c r="H5">
        <v>48</v>
      </c>
      <c r="I5">
        <v>100</v>
      </c>
      <c r="J5">
        <v>79</v>
      </c>
      <c r="K5" s="54">
        <f t="shared" si="0"/>
        <v>100.6</v>
      </c>
      <c r="L5">
        <v>0.13539999999999999</v>
      </c>
      <c r="M5">
        <v>20.96</v>
      </c>
      <c r="N5" s="135">
        <f>L5/(M5/10000)</f>
        <v>64.599236641221367</v>
      </c>
      <c r="Q5">
        <v>144</v>
      </c>
      <c r="R5" s="136">
        <f>M5/Q5</f>
        <v>0.14555555555555555</v>
      </c>
      <c r="S5" s="54">
        <f t="shared" si="3"/>
        <v>0.64213952923679296</v>
      </c>
      <c r="T5">
        <v>1.083</v>
      </c>
      <c r="U5">
        <v>1.0889</v>
      </c>
      <c r="V5">
        <v>0.63670000000000004</v>
      </c>
      <c r="W5" s="134">
        <f t="shared" si="1"/>
        <v>0.99458168794195978</v>
      </c>
      <c r="X5" s="54">
        <f t="shared" si="2"/>
        <v>0.58790397045244702</v>
      </c>
      <c r="Y5">
        <v>662</v>
      </c>
      <c r="Z5">
        <v>1251</v>
      </c>
      <c r="AA5">
        <v>0.52917665867306152</v>
      </c>
    </row>
    <row r="6" spans="1:27" x14ac:dyDescent="0.25">
      <c r="A6" t="s">
        <v>69</v>
      </c>
      <c r="B6">
        <v>320580</v>
      </c>
      <c r="C6" t="s">
        <v>106</v>
      </c>
      <c r="D6" t="s">
        <v>107</v>
      </c>
      <c r="E6" s="152">
        <v>1</v>
      </c>
      <c r="F6">
        <v>215</v>
      </c>
      <c r="G6">
        <v>134</v>
      </c>
      <c r="H6">
        <v>145</v>
      </c>
      <c r="I6">
        <v>175</v>
      </c>
      <c r="J6">
        <v>156</v>
      </c>
      <c r="K6" s="54">
        <f t="shared" si="0"/>
        <v>165</v>
      </c>
      <c r="L6">
        <v>0.64470000000000005</v>
      </c>
      <c r="M6" s="54">
        <v>150.66999999999999</v>
      </c>
      <c r="N6" s="135">
        <f t="shared" ref="N6:N9" si="4">L6/(M6/10000)</f>
        <v>42.788876352293094</v>
      </c>
      <c r="O6">
        <v>6.8999999999999999E-3</v>
      </c>
      <c r="P6">
        <v>10</v>
      </c>
      <c r="Q6" s="54">
        <v>37</v>
      </c>
      <c r="R6" s="136">
        <f t="shared" ref="R6:R9" si="5">M6/Q6</f>
        <v>4.0721621621621615</v>
      </c>
      <c r="S6" s="54">
        <f t="shared" si="3"/>
        <v>0.25932652334723089</v>
      </c>
      <c r="T6">
        <v>1.3936999999999999</v>
      </c>
      <c r="U6">
        <v>1.2757000000000001</v>
      </c>
      <c r="V6">
        <v>0.83250000000000002</v>
      </c>
      <c r="W6" s="134">
        <f t="shared" si="1"/>
        <v>1.092498236262444</v>
      </c>
      <c r="X6" s="54">
        <f t="shared" si="2"/>
        <v>0.59733084594963048</v>
      </c>
      <c r="Y6">
        <v>1470</v>
      </c>
      <c r="Z6">
        <v>992</v>
      </c>
      <c r="AA6">
        <v>1.4818548387096775</v>
      </c>
    </row>
    <row r="7" spans="1:27" x14ac:dyDescent="0.25">
      <c r="A7" t="s">
        <v>69</v>
      </c>
      <c r="B7">
        <v>320580</v>
      </c>
      <c r="C7" t="s">
        <v>106</v>
      </c>
      <c r="D7" t="s">
        <v>107</v>
      </c>
      <c r="E7" s="152">
        <v>2</v>
      </c>
      <c r="F7">
        <v>157</v>
      </c>
      <c r="G7">
        <v>241</v>
      </c>
      <c r="H7">
        <v>207</v>
      </c>
      <c r="I7">
        <v>241</v>
      </c>
      <c r="J7">
        <v>233</v>
      </c>
      <c r="K7" s="54">
        <f t="shared" si="0"/>
        <v>215.8</v>
      </c>
      <c r="L7">
        <v>0.25829999999999997</v>
      </c>
      <c r="M7" s="54">
        <v>50.67</v>
      </c>
      <c r="N7" s="135">
        <f t="shared" si="4"/>
        <v>50.976909413854344</v>
      </c>
      <c r="O7">
        <v>1.9E-3</v>
      </c>
      <c r="P7">
        <v>10</v>
      </c>
      <c r="Q7" s="54">
        <v>18</v>
      </c>
      <c r="R7" s="136">
        <f t="shared" si="5"/>
        <v>2.8149999999999999</v>
      </c>
      <c r="S7" s="54">
        <f t="shared" si="3"/>
        <v>0.23622293518931575</v>
      </c>
      <c r="T7">
        <v>1.0613999999999999</v>
      </c>
      <c r="U7">
        <v>0.95799999999999996</v>
      </c>
      <c r="V7">
        <v>0.63660000000000005</v>
      </c>
      <c r="W7" s="134">
        <f t="shared" si="1"/>
        <v>1.1079331941544885</v>
      </c>
      <c r="X7" s="54">
        <f t="shared" si="2"/>
        <v>0.59977388355002836</v>
      </c>
      <c r="Y7">
        <v>1470</v>
      </c>
      <c r="Z7">
        <v>992</v>
      </c>
      <c r="AA7">
        <v>1.4818548387096775</v>
      </c>
    </row>
    <row r="8" spans="1:27" x14ac:dyDescent="0.25">
      <c r="A8" t="s">
        <v>69</v>
      </c>
      <c r="B8">
        <v>320580</v>
      </c>
      <c r="C8" t="s">
        <v>106</v>
      </c>
      <c r="D8" t="s">
        <v>107</v>
      </c>
      <c r="E8" s="152">
        <v>3</v>
      </c>
      <c r="F8">
        <v>137</v>
      </c>
      <c r="G8">
        <v>165</v>
      </c>
      <c r="H8">
        <v>162</v>
      </c>
      <c r="I8">
        <v>168</v>
      </c>
      <c r="J8">
        <v>167</v>
      </c>
      <c r="K8" s="54">
        <f t="shared" si="0"/>
        <v>159.80000000000001</v>
      </c>
      <c r="L8">
        <v>0.52580000000000005</v>
      </c>
      <c r="M8" s="54">
        <v>119.8</v>
      </c>
      <c r="N8" s="135">
        <f t="shared" si="4"/>
        <v>43.88981636060101</v>
      </c>
      <c r="O8">
        <v>6.1000000000000004E-3</v>
      </c>
      <c r="P8">
        <v>10</v>
      </c>
      <c r="Q8" s="54">
        <v>49</v>
      </c>
      <c r="R8" s="136">
        <f t="shared" si="5"/>
        <v>2.4448979591836735</v>
      </c>
      <c r="S8" s="54">
        <f t="shared" si="3"/>
        <v>0.27465467059199627</v>
      </c>
      <c r="T8">
        <v>1.5949</v>
      </c>
      <c r="U8">
        <v>1.4024000000000001</v>
      </c>
      <c r="V8">
        <v>0.98240000000000005</v>
      </c>
      <c r="W8" s="134">
        <f t="shared" si="1"/>
        <v>1.1372646891043925</v>
      </c>
      <c r="X8" s="54">
        <f t="shared" si="2"/>
        <v>0.61596338328421851</v>
      </c>
      <c r="Y8">
        <v>1470</v>
      </c>
      <c r="Z8">
        <v>992</v>
      </c>
      <c r="AA8">
        <v>1.4818548387096775</v>
      </c>
    </row>
    <row r="9" spans="1:27" x14ac:dyDescent="0.25">
      <c r="A9" t="s">
        <v>69</v>
      </c>
      <c r="B9">
        <v>320580</v>
      </c>
      <c r="C9" t="s">
        <v>106</v>
      </c>
      <c r="D9" t="s">
        <v>107</v>
      </c>
      <c r="E9" s="152">
        <v>4</v>
      </c>
      <c r="F9">
        <v>102</v>
      </c>
      <c r="G9">
        <v>98</v>
      </c>
      <c r="H9">
        <v>109</v>
      </c>
      <c r="I9">
        <v>91</v>
      </c>
      <c r="J9">
        <v>115</v>
      </c>
      <c r="K9" s="54">
        <f t="shared" si="0"/>
        <v>103</v>
      </c>
      <c r="L9">
        <v>0.5796</v>
      </c>
      <c r="M9" s="54">
        <v>113.2</v>
      </c>
      <c r="N9" s="135">
        <f t="shared" si="4"/>
        <v>51.201413427561839</v>
      </c>
      <c r="O9">
        <v>5.7999999999999996E-3</v>
      </c>
      <c r="P9">
        <v>10</v>
      </c>
      <c r="Q9" s="54">
        <v>51</v>
      </c>
      <c r="R9" s="136">
        <f t="shared" si="5"/>
        <v>2.219607843137255</v>
      </c>
      <c r="S9" s="54">
        <f t="shared" si="3"/>
        <v>0.49710110123846446</v>
      </c>
      <c r="T9">
        <v>1.016</v>
      </c>
      <c r="U9">
        <v>0.89219999999999999</v>
      </c>
      <c r="V9">
        <v>0.65810000000000002</v>
      </c>
      <c r="W9" s="134">
        <f t="shared" si="1"/>
        <v>1.1387581259807218</v>
      </c>
      <c r="X9" s="54">
        <f t="shared" si="2"/>
        <v>0.64773622047244095</v>
      </c>
      <c r="Y9">
        <v>1470</v>
      </c>
      <c r="Z9">
        <v>992</v>
      </c>
      <c r="AA9">
        <v>1.4818548387096775</v>
      </c>
    </row>
    <row r="10" spans="1:27" x14ac:dyDescent="0.25">
      <c r="A10" t="s">
        <v>69</v>
      </c>
      <c r="B10">
        <v>272894</v>
      </c>
      <c r="C10" t="s">
        <v>86</v>
      </c>
      <c r="D10" t="s">
        <v>337</v>
      </c>
      <c r="E10" s="152">
        <v>1</v>
      </c>
      <c r="F10">
        <v>376</v>
      </c>
      <c r="G10">
        <v>365</v>
      </c>
      <c r="H10">
        <v>371</v>
      </c>
      <c r="I10">
        <v>370</v>
      </c>
      <c r="J10">
        <v>367</v>
      </c>
      <c r="K10" s="54">
        <f t="shared" si="0"/>
        <v>369.8</v>
      </c>
      <c r="L10">
        <v>1.9943</v>
      </c>
      <c r="M10">
        <v>186.3</v>
      </c>
      <c r="N10" s="135">
        <f t="shared" ref="N10:N73" si="6">L10/(M10/10000)</f>
        <v>107.04777241009124</v>
      </c>
      <c r="O10">
        <v>4.3200000000000002E-2</v>
      </c>
      <c r="Q10">
        <v>12</v>
      </c>
      <c r="R10" s="136">
        <f t="shared" ref="R10:R73" si="7">M10/Q10</f>
        <v>15.525</v>
      </c>
      <c r="S10" s="54">
        <f t="shared" si="3"/>
        <v>0.28947477666330784</v>
      </c>
      <c r="T10">
        <v>0.67330000000000001</v>
      </c>
      <c r="U10">
        <v>0.61060000000000003</v>
      </c>
      <c r="V10">
        <v>0.35249999999999998</v>
      </c>
      <c r="W10" s="134">
        <f t="shared" si="1"/>
        <v>1.1026858827382902</v>
      </c>
      <c r="X10" s="54">
        <f t="shared" si="2"/>
        <v>0.52354076934501703</v>
      </c>
      <c r="Y10">
        <v>1543</v>
      </c>
      <c r="Z10">
        <v>990</v>
      </c>
      <c r="AA10">
        <v>1.5585858585858585</v>
      </c>
    </row>
    <row r="11" spans="1:27" x14ac:dyDescent="0.25">
      <c r="A11" t="s">
        <v>69</v>
      </c>
      <c r="B11">
        <v>272894</v>
      </c>
      <c r="C11" t="s">
        <v>86</v>
      </c>
      <c r="D11" t="s">
        <v>337</v>
      </c>
      <c r="E11" s="152">
        <v>2</v>
      </c>
      <c r="F11">
        <v>342</v>
      </c>
      <c r="G11">
        <v>372</v>
      </c>
      <c r="H11">
        <v>320</v>
      </c>
      <c r="I11">
        <v>322</v>
      </c>
      <c r="J11">
        <v>291</v>
      </c>
      <c r="K11" s="54">
        <f t="shared" si="0"/>
        <v>329.4</v>
      </c>
      <c r="L11">
        <v>2.758</v>
      </c>
      <c r="M11">
        <v>250.74</v>
      </c>
      <c r="N11" s="135">
        <f t="shared" si="6"/>
        <v>109.99441652707984</v>
      </c>
      <c r="O11">
        <v>6.3100000000000003E-2</v>
      </c>
      <c r="Q11">
        <v>12</v>
      </c>
      <c r="R11" s="136">
        <f t="shared" si="7"/>
        <v>20.895</v>
      </c>
      <c r="S11" s="54">
        <f t="shared" si="3"/>
        <v>0.33392354744104386</v>
      </c>
      <c r="T11">
        <v>0.97440000000000004</v>
      </c>
      <c r="U11">
        <v>0.8669</v>
      </c>
      <c r="V11">
        <v>0.48970000000000002</v>
      </c>
      <c r="W11" s="134">
        <f t="shared" si="1"/>
        <v>1.1240050755565809</v>
      </c>
      <c r="X11" s="54">
        <f t="shared" si="2"/>
        <v>0.50256568144499181</v>
      </c>
      <c r="Y11">
        <v>1543</v>
      </c>
      <c r="Z11">
        <v>990</v>
      </c>
      <c r="AA11">
        <v>1.5585858585858585</v>
      </c>
    </row>
    <row r="12" spans="1:27" x14ac:dyDescent="0.25">
      <c r="A12" t="s">
        <v>69</v>
      </c>
      <c r="B12">
        <v>272894</v>
      </c>
      <c r="C12" t="s">
        <v>86</v>
      </c>
      <c r="D12" t="s">
        <v>337</v>
      </c>
      <c r="E12" s="152">
        <v>3</v>
      </c>
      <c r="F12">
        <v>356</v>
      </c>
      <c r="G12">
        <v>352</v>
      </c>
      <c r="H12">
        <v>295</v>
      </c>
      <c r="I12">
        <v>286</v>
      </c>
      <c r="J12">
        <v>293</v>
      </c>
      <c r="K12" s="54">
        <f t="shared" si="0"/>
        <v>316.39999999999998</v>
      </c>
      <c r="L12">
        <v>2.5310999999999999</v>
      </c>
      <c r="M12">
        <v>233.58</v>
      </c>
      <c r="N12" s="135">
        <f t="shared" si="6"/>
        <v>108.36116105830978</v>
      </c>
      <c r="O12">
        <v>5.67E-2</v>
      </c>
      <c r="Q12">
        <v>13</v>
      </c>
      <c r="R12" s="136">
        <f t="shared" si="7"/>
        <v>17.96769230769231</v>
      </c>
      <c r="S12" s="54">
        <f t="shared" si="3"/>
        <v>0.34248154569630146</v>
      </c>
      <c r="T12">
        <v>1.1800999999999999</v>
      </c>
      <c r="U12">
        <v>1.1843999999999999</v>
      </c>
      <c r="V12">
        <v>0.56669999999999998</v>
      </c>
      <c r="W12" s="134">
        <f t="shared" si="1"/>
        <v>0.99636946977372509</v>
      </c>
      <c r="X12" s="54">
        <f t="shared" si="2"/>
        <v>0.4802135412253199</v>
      </c>
      <c r="Y12">
        <v>1543</v>
      </c>
      <c r="Z12">
        <v>990</v>
      </c>
      <c r="AA12">
        <v>1.5585858585858585</v>
      </c>
    </row>
    <row r="13" spans="1:27" x14ac:dyDescent="0.25">
      <c r="A13" t="s">
        <v>69</v>
      </c>
      <c r="B13">
        <v>272894</v>
      </c>
      <c r="C13" t="s">
        <v>86</v>
      </c>
      <c r="D13" t="s">
        <v>337</v>
      </c>
      <c r="E13" s="152">
        <v>4</v>
      </c>
      <c r="F13">
        <v>289</v>
      </c>
      <c r="G13">
        <v>268</v>
      </c>
      <c r="H13">
        <v>246</v>
      </c>
      <c r="I13">
        <v>265</v>
      </c>
      <c r="J13">
        <v>299</v>
      </c>
      <c r="K13" s="54">
        <f t="shared" si="0"/>
        <v>273.39999999999998</v>
      </c>
      <c r="L13">
        <v>2.2572999999999999</v>
      </c>
      <c r="M13">
        <v>221.97</v>
      </c>
      <c r="N13" s="135">
        <f t="shared" si="6"/>
        <v>101.69392260215344</v>
      </c>
      <c r="O13">
        <v>8.7800000000000003E-2</v>
      </c>
      <c r="Q13">
        <v>11</v>
      </c>
      <c r="R13" s="136">
        <f t="shared" si="7"/>
        <v>20.17909090909091</v>
      </c>
      <c r="S13" s="54">
        <f t="shared" si="3"/>
        <v>0.37196021434584287</v>
      </c>
      <c r="T13">
        <v>2.6392000000000002</v>
      </c>
      <c r="U13">
        <v>2.3820000000000001</v>
      </c>
      <c r="V13">
        <v>1.2969999999999999</v>
      </c>
      <c r="W13" s="134">
        <f t="shared" si="1"/>
        <v>1.1079764903442486</v>
      </c>
      <c r="X13" s="54">
        <f t="shared" si="2"/>
        <v>0.49143679903000903</v>
      </c>
      <c r="Y13">
        <v>1543</v>
      </c>
      <c r="Z13">
        <v>990</v>
      </c>
      <c r="AA13">
        <v>1.5585858585858585</v>
      </c>
    </row>
    <row r="14" spans="1:27" x14ac:dyDescent="0.25">
      <c r="A14" t="s">
        <v>69</v>
      </c>
      <c r="B14">
        <v>320575</v>
      </c>
      <c r="C14" t="s">
        <v>86</v>
      </c>
      <c r="D14" t="s">
        <v>337</v>
      </c>
      <c r="E14" s="152">
        <v>1</v>
      </c>
      <c r="F14">
        <v>355</v>
      </c>
      <c r="G14">
        <v>235</v>
      </c>
      <c r="H14">
        <v>245</v>
      </c>
      <c r="I14">
        <v>231</v>
      </c>
      <c r="J14">
        <v>223</v>
      </c>
      <c r="K14" s="54">
        <f t="shared" si="0"/>
        <v>257.8</v>
      </c>
      <c r="L14">
        <v>1.4085000000000001</v>
      </c>
      <c r="M14">
        <v>180.75</v>
      </c>
      <c r="N14" s="135">
        <f t="shared" si="6"/>
        <v>77.925311203319509</v>
      </c>
      <c r="O14">
        <v>5.6000000000000001E-2</v>
      </c>
      <c r="P14">
        <v>10</v>
      </c>
      <c r="Q14">
        <v>11</v>
      </c>
      <c r="R14" s="136">
        <f t="shared" si="7"/>
        <v>16.431818181818183</v>
      </c>
      <c r="S14" s="54">
        <f t="shared" si="3"/>
        <v>0.30227040808114625</v>
      </c>
      <c r="T14">
        <v>1.9582999999999999</v>
      </c>
      <c r="U14">
        <v>1.7444999999999999</v>
      </c>
      <c r="V14">
        <v>0.87390000000000001</v>
      </c>
      <c r="W14" s="134">
        <f t="shared" si="1"/>
        <v>1.1225566064775008</v>
      </c>
      <c r="X14" s="54">
        <f t="shared" si="2"/>
        <v>0.44625440433028651</v>
      </c>
      <c r="Y14">
        <v>1252</v>
      </c>
      <c r="Z14">
        <v>985</v>
      </c>
      <c r="AA14">
        <v>1.2710659898477157</v>
      </c>
    </row>
    <row r="15" spans="1:27" x14ac:dyDescent="0.25">
      <c r="A15" t="s">
        <v>69</v>
      </c>
      <c r="B15">
        <v>320575</v>
      </c>
      <c r="C15" s="54" t="s">
        <v>86</v>
      </c>
      <c r="D15" t="s">
        <v>337</v>
      </c>
      <c r="E15" s="152">
        <v>2</v>
      </c>
      <c r="F15">
        <v>260</v>
      </c>
      <c r="G15">
        <v>273</v>
      </c>
      <c r="H15">
        <v>257</v>
      </c>
      <c r="I15">
        <v>247</v>
      </c>
      <c r="J15">
        <v>277</v>
      </c>
      <c r="K15" s="54">
        <f t="shared" si="0"/>
        <v>262.8</v>
      </c>
      <c r="L15">
        <v>1.2773000000000001</v>
      </c>
      <c r="M15">
        <v>162.58000000000001</v>
      </c>
      <c r="N15" s="135">
        <f t="shared" si="6"/>
        <v>78.564399065075648</v>
      </c>
      <c r="O15">
        <v>2.5899999999999999E-2</v>
      </c>
      <c r="P15">
        <v>9</v>
      </c>
      <c r="Q15">
        <v>10</v>
      </c>
      <c r="R15" s="136">
        <f t="shared" si="7"/>
        <v>16.258000000000003</v>
      </c>
      <c r="S15" s="54">
        <f t="shared" si="3"/>
        <v>0.29895129020196209</v>
      </c>
      <c r="T15">
        <v>1.2813000000000001</v>
      </c>
      <c r="U15">
        <v>1.0631999999999999</v>
      </c>
      <c r="V15">
        <v>0.54979999999999996</v>
      </c>
      <c r="W15" s="134">
        <f t="shared" si="1"/>
        <v>1.2051354401805872</v>
      </c>
      <c r="X15" s="54">
        <f t="shared" si="2"/>
        <v>0.42909544993366106</v>
      </c>
      <c r="Y15">
        <v>1252</v>
      </c>
      <c r="Z15">
        <v>985</v>
      </c>
      <c r="AA15">
        <v>1.2710659898477157</v>
      </c>
    </row>
    <row r="16" spans="1:27" x14ac:dyDescent="0.25">
      <c r="A16" t="s">
        <v>69</v>
      </c>
      <c r="B16">
        <v>320575</v>
      </c>
      <c r="C16" s="54" t="s">
        <v>86</v>
      </c>
      <c r="D16" t="s">
        <v>337</v>
      </c>
      <c r="E16" s="152">
        <v>3</v>
      </c>
      <c r="F16">
        <v>150</v>
      </c>
      <c r="G16">
        <v>131</v>
      </c>
      <c r="H16">
        <v>130</v>
      </c>
      <c r="I16">
        <v>133</v>
      </c>
      <c r="J16">
        <v>138</v>
      </c>
      <c r="K16" s="54">
        <f t="shared" si="0"/>
        <v>136.4</v>
      </c>
      <c r="L16">
        <v>1.6738</v>
      </c>
      <c r="M16">
        <v>187.36</v>
      </c>
      <c r="N16" s="135">
        <f t="shared" si="6"/>
        <v>89.33603757472244</v>
      </c>
      <c r="O16">
        <v>7.1400000000000005E-2</v>
      </c>
      <c r="P16">
        <v>9</v>
      </c>
      <c r="Q16">
        <v>9</v>
      </c>
      <c r="R16" s="136">
        <f t="shared" si="7"/>
        <v>20.817777777777778</v>
      </c>
      <c r="S16" s="54">
        <f t="shared" si="3"/>
        <v>0.65495628720470989</v>
      </c>
      <c r="T16">
        <v>1.1012</v>
      </c>
      <c r="U16">
        <v>0.96650000000000003</v>
      </c>
      <c r="V16">
        <v>0.53010000000000002</v>
      </c>
      <c r="W16" s="134">
        <f t="shared" si="1"/>
        <v>1.1393688566994309</v>
      </c>
      <c r="X16" s="54">
        <f t="shared" si="2"/>
        <v>0.48138394478750457</v>
      </c>
      <c r="Y16">
        <v>1252</v>
      </c>
      <c r="Z16">
        <v>985</v>
      </c>
      <c r="AA16">
        <v>1.2710659898477157</v>
      </c>
    </row>
    <row r="17" spans="1:27" x14ac:dyDescent="0.25">
      <c r="A17" t="s">
        <v>69</v>
      </c>
      <c r="B17">
        <v>320575</v>
      </c>
      <c r="C17" s="54" t="s">
        <v>86</v>
      </c>
      <c r="D17" t="s">
        <v>337</v>
      </c>
      <c r="E17" s="152">
        <v>4</v>
      </c>
      <c r="F17">
        <v>182</v>
      </c>
      <c r="G17">
        <v>176</v>
      </c>
      <c r="H17">
        <v>172</v>
      </c>
      <c r="I17">
        <v>166</v>
      </c>
      <c r="J17">
        <v>159</v>
      </c>
      <c r="K17" s="54">
        <f t="shared" si="0"/>
        <v>171</v>
      </c>
      <c r="L17">
        <v>0.62729999999999997</v>
      </c>
      <c r="M17">
        <v>99.27</v>
      </c>
      <c r="N17" s="135">
        <f t="shared" si="6"/>
        <v>63.191296464188575</v>
      </c>
      <c r="O17">
        <v>2.4299999999999999E-2</v>
      </c>
      <c r="P17">
        <v>8</v>
      </c>
      <c r="Q17">
        <v>9</v>
      </c>
      <c r="R17" s="136">
        <f t="shared" si="7"/>
        <v>11.03</v>
      </c>
      <c r="S17" s="54">
        <f t="shared" si="3"/>
        <v>0.36953974540461154</v>
      </c>
      <c r="T17">
        <v>0.64019999999999999</v>
      </c>
      <c r="U17">
        <v>0.55389999999999995</v>
      </c>
      <c r="V17">
        <v>0.21929999999999999</v>
      </c>
      <c r="W17" s="134">
        <f t="shared" si="1"/>
        <v>1.1558042968044775</v>
      </c>
      <c r="X17" s="54">
        <f t="shared" si="2"/>
        <v>0.34254920337394562</v>
      </c>
      <c r="Y17">
        <v>1252</v>
      </c>
      <c r="Z17">
        <v>985</v>
      </c>
      <c r="AA17">
        <v>1.2710659898477157</v>
      </c>
    </row>
    <row r="18" spans="1:27" x14ac:dyDescent="0.25">
      <c r="A18" t="s">
        <v>69</v>
      </c>
      <c r="B18">
        <v>320602</v>
      </c>
      <c r="C18" t="s">
        <v>86</v>
      </c>
      <c r="D18" t="s">
        <v>337</v>
      </c>
      <c r="E18" s="152">
        <v>1</v>
      </c>
      <c r="F18">
        <v>321</v>
      </c>
      <c r="G18">
        <v>297</v>
      </c>
      <c r="H18">
        <v>313</v>
      </c>
      <c r="I18">
        <v>317</v>
      </c>
      <c r="J18">
        <v>276</v>
      </c>
      <c r="K18" s="54">
        <f t="shared" si="0"/>
        <v>304.8</v>
      </c>
      <c r="L18">
        <v>3.3357000000000001</v>
      </c>
      <c r="M18">
        <v>241.9</v>
      </c>
      <c r="N18" s="135">
        <f t="shared" si="6"/>
        <v>137.89582472095907</v>
      </c>
      <c r="O18">
        <v>5.8900000000000001E-2</v>
      </c>
      <c r="P18">
        <v>10</v>
      </c>
      <c r="Q18">
        <v>15</v>
      </c>
      <c r="R18" s="136">
        <f t="shared" si="7"/>
        <v>16.126666666666669</v>
      </c>
      <c r="S18" s="54">
        <f t="shared" si="3"/>
        <v>0.45241412310025941</v>
      </c>
      <c r="T18">
        <v>2.4900000000000002</v>
      </c>
      <c r="U18">
        <v>2.1432000000000002</v>
      </c>
      <c r="V18">
        <v>1.0647</v>
      </c>
      <c r="W18" s="134">
        <f t="shared" si="1"/>
        <v>1.1618141097424413</v>
      </c>
      <c r="X18" s="54">
        <f t="shared" si="2"/>
        <v>0.42759036144578311</v>
      </c>
      <c r="Y18">
        <v>1475</v>
      </c>
      <c r="Z18">
        <v>1003</v>
      </c>
      <c r="AA18">
        <v>1.4705882352941178</v>
      </c>
    </row>
    <row r="19" spans="1:27" x14ac:dyDescent="0.25">
      <c r="A19" t="s">
        <v>69</v>
      </c>
      <c r="B19">
        <v>320602</v>
      </c>
      <c r="C19" t="s">
        <v>86</v>
      </c>
      <c r="D19" t="s">
        <v>337</v>
      </c>
      <c r="E19" s="152">
        <v>2</v>
      </c>
      <c r="F19">
        <v>271</v>
      </c>
      <c r="G19">
        <v>283</v>
      </c>
      <c r="H19">
        <v>262</v>
      </c>
      <c r="I19">
        <v>259</v>
      </c>
      <c r="J19">
        <v>270</v>
      </c>
      <c r="K19" s="54">
        <f t="shared" si="0"/>
        <v>269</v>
      </c>
      <c r="L19">
        <v>3.9476</v>
      </c>
      <c r="M19">
        <v>361.58</v>
      </c>
      <c r="N19" s="135">
        <f t="shared" si="6"/>
        <v>109.17639249958516</v>
      </c>
      <c r="O19">
        <v>7.4700000000000003E-2</v>
      </c>
      <c r="P19">
        <v>10</v>
      </c>
      <c r="Q19">
        <v>14</v>
      </c>
      <c r="R19" s="136">
        <f t="shared" si="7"/>
        <v>25.827142857142857</v>
      </c>
      <c r="S19" s="54">
        <f t="shared" si="3"/>
        <v>0.40586019516574412</v>
      </c>
      <c r="T19">
        <v>3.2149999999999999</v>
      </c>
      <c r="U19">
        <v>2.7469999999999999</v>
      </c>
      <c r="V19">
        <v>1.3931</v>
      </c>
      <c r="W19" s="134">
        <f t="shared" si="1"/>
        <v>1.170367673825992</v>
      </c>
      <c r="X19" s="54">
        <f t="shared" si="2"/>
        <v>0.4333125972006221</v>
      </c>
      <c r="Y19">
        <v>1475</v>
      </c>
      <c r="Z19">
        <v>1003</v>
      </c>
      <c r="AA19">
        <v>1.4705882352941178</v>
      </c>
    </row>
    <row r="20" spans="1:27" x14ac:dyDescent="0.25">
      <c r="A20" t="s">
        <v>69</v>
      </c>
      <c r="B20">
        <v>320602</v>
      </c>
      <c r="C20" t="s">
        <v>86</v>
      </c>
      <c r="D20" t="s">
        <v>337</v>
      </c>
      <c r="E20" s="152">
        <v>3</v>
      </c>
      <c r="F20">
        <v>294</v>
      </c>
      <c r="G20">
        <v>272</v>
      </c>
      <c r="H20">
        <v>275</v>
      </c>
      <c r="I20">
        <v>283</v>
      </c>
      <c r="J20">
        <v>221</v>
      </c>
      <c r="K20" s="54">
        <f t="shared" si="0"/>
        <v>269</v>
      </c>
      <c r="L20">
        <v>1.7098</v>
      </c>
      <c r="M20">
        <v>135.5</v>
      </c>
      <c r="N20" s="135">
        <f t="shared" si="6"/>
        <v>126.18450184501846</v>
      </c>
      <c r="O20">
        <v>2.12E-2</v>
      </c>
      <c r="P20">
        <v>10</v>
      </c>
      <c r="Q20">
        <v>22</v>
      </c>
      <c r="R20" s="136">
        <f t="shared" si="7"/>
        <v>6.1590909090909092</v>
      </c>
      <c r="S20" s="54">
        <f t="shared" si="3"/>
        <v>0.46908736745360025</v>
      </c>
      <c r="T20">
        <v>2.5322</v>
      </c>
      <c r="U20">
        <v>2.3102</v>
      </c>
      <c r="V20">
        <v>1.1523000000000001</v>
      </c>
      <c r="W20" s="134">
        <f t="shared" si="1"/>
        <v>1.0960955761405939</v>
      </c>
      <c r="X20" s="54">
        <f t="shared" si="2"/>
        <v>0.45505884211357717</v>
      </c>
      <c r="Y20">
        <v>1475</v>
      </c>
      <c r="Z20">
        <v>1003</v>
      </c>
      <c r="AA20">
        <v>1.4705882352941178</v>
      </c>
    </row>
    <row r="21" spans="1:27" x14ac:dyDescent="0.25">
      <c r="A21" t="s">
        <v>69</v>
      </c>
      <c r="B21">
        <v>320602</v>
      </c>
      <c r="C21" t="s">
        <v>86</v>
      </c>
      <c r="D21" t="s">
        <v>337</v>
      </c>
      <c r="E21" s="152">
        <v>4</v>
      </c>
      <c r="F21">
        <v>321</v>
      </c>
      <c r="G21">
        <v>337</v>
      </c>
      <c r="H21">
        <v>312</v>
      </c>
      <c r="I21">
        <v>324</v>
      </c>
      <c r="J21">
        <v>299</v>
      </c>
      <c r="K21" s="54">
        <f t="shared" si="0"/>
        <v>318.60000000000002</v>
      </c>
      <c r="L21">
        <v>1.5641</v>
      </c>
      <c r="M21">
        <v>101.33</v>
      </c>
      <c r="N21" s="135">
        <f t="shared" si="6"/>
        <v>154.3570512187901</v>
      </c>
      <c r="O21">
        <v>1.8800000000000001E-2</v>
      </c>
      <c r="P21">
        <v>10</v>
      </c>
      <c r="Q21">
        <v>22</v>
      </c>
      <c r="R21" s="136">
        <f t="shared" si="7"/>
        <v>4.6059090909090905</v>
      </c>
      <c r="S21" s="54">
        <f t="shared" si="3"/>
        <v>0.48448540872187723</v>
      </c>
      <c r="T21">
        <v>0.70220000000000005</v>
      </c>
      <c r="U21">
        <v>0.60429999999999995</v>
      </c>
      <c r="V21">
        <v>0.33379999999999999</v>
      </c>
      <c r="W21" s="134">
        <f t="shared" si="1"/>
        <v>1.1620056263445311</v>
      </c>
      <c r="X21" s="54">
        <f t="shared" si="2"/>
        <v>0.47536314440330385</v>
      </c>
      <c r="Y21">
        <v>1475</v>
      </c>
      <c r="Z21">
        <v>1003</v>
      </c>
      <c r="AA21">
        <v>1.4705882352941178</v>
      </c>
    </row>
    <row r="22" spans="1:27" x14ac:dyDescent="0.25">
      <c r="A22" t="s">
        <v>55</v>
      </c>
      <c r="B22">
        <v>140897</v>
      </c>
      <c r="C22" t="s">
        <v>56</v>
      </c>
      <c r="D22" t="s">
        <v>57</v>
      </c>
      <c r="E22" s="152">
        <v>1</v>
      </c>
      <c r="F22">
        <v>336</v>
      </c>
      <c r="G22">
        <v>348</v>
      </c>
      <c r="H22">
        <v>406</v>
      </c>
      <c r="I22">
        <v>402</v>
      </c>
      <c r="J22">
        <v>389</v>
      </c>
      <c r="K22" s="135">
        <f t="shared" si="0"/>
        <v>376.2</v>
      </c>
      <c r="L22">
        <v>0.54949999999999999</v>
      </c>
      <c r="M22">
        <v>46.85</v>
      </c>
      <c r="N22" s="135">
        <f t="shared" si="6"/>
        <v>117.28922091782283</v>
      </c>
      <c r="Q22" s="54">
        <v>14</v>
      </c>
      <c r="R22" s="134">
        <f t="shared" si="7"/>
        <v>3.3464285714285715</v>
      </c>
      <c r="S22" s="54">
        <f t="shared" ref="S22:S53" si="8">N22/K22</f>
        <v>0.31177358032382463</v>
      </c>
      <c r="T22">
        <v>0.78920000000000001</v>
      </c>
      <c r="U22">
        <v>0.70989999999999998</v>
      </c>
      <c r="V22">
        <v>0.4602</v>
      </c>
      <c r="W22" s="134">
        <f t="shared" si="1"/>
        <v>1.11170587406677</v>
      </c>
      <c r="X22" s="54">
        <f t="shared" si="2"/>
        <v>0.58312214901165738</v>
      </c>
      <c r="Y22">
        <v>567</v>
      </c>
      <c r="Z22">
        <v>1313</v>
      </c>
      <c r="AA22">
        <v>0.43183549124143183</v>
      </c>
    </row>
    <row r="23" spans="1:27" x14ac:dyDescent="0.25">
      <c r="A23" t="s">
        <v>55</v>
      </c>
      <c r="B23">
        <v>140897</v>
      </c>
      <c r="C23" t="s">
        <v>56</v>
      </c>
      <c r="D23" t="s">
        <v>57</v>
      </c>
      <c r="E23" s="152">
        <v>2</v>
      </c>
      <c r="F23">
        <v>293</v>
      </c>
      <c r="G23">
        <v>341</v>
      </c>
      <c r="H23">
        <v>495</v>
      </c>
      <c r="I23">
        <v>346</v>
      </c>
      <c r="J23">
        <v>433</v>
      </c>
      <c r="K23" s="135">
        <f t="shared" si="0"/>
        <v>381.6</v>
      </c>
      <c r="L23">
        <v>0.41</v>
      </c>
      <c r="M23">
        <v>26.48</v>
      </c>
      <c r="N23" s="135">
        <f t="shared" si="6"/>
        <v>154.83383685800601</v>
      </c>
      <c r="Q23" s="54">
        <v>15</v>
      </c>
      <c r="R23" s="134">
        <f t="shared" si="7"/>
        <v>1.7653333333333334</v>
      </c>
      <c r="S23" s="54">
        <f t="shared" si="8"/>
        <v>0.40574904837003667</v>
      </c>
      <c r="T23">
        <v>0.73060000000000003</v>
      </c>
      <c r="U23">
        <v>0.64090000000000003</v>
      </c>
      <c r="V23">
        <v>0.40200000000000002</v>
      </c>
      <c r="W23" s="134">
        <f t="shared" si="1"/>
        <v>1.1399594320486814</v>
      </c>
      <c r="X23" s="54">
        <f t="shared" si="2"/>
        <v>0.55023268546400217</v>
      </c>
      <c r="Y23">
        <v>567</v>
      </c>
      <c r="Z23">
        <v>1313</v>
      </c>
      <c r="AA23">
        <v>0.43183549124143183</v>
      </c>
    </row>
    <row r="24" spans="1:27" x14ac:dyDescent="0.25">
      <c r="A24" t="s">
        <v>55</v>
      </c>
      <c r="B24">
        <v>140897</v>
      </c>
      <c r="C24" t="s">
        <v>56</v>
      </c>
      <c r="D24" t="s">
        <v>57</v>
      </c>
      <c r="E24" s="152">
        <v>3</v>
      </c>
      <c r="F24">
        <v>233</v>
      </c>
      <c r="G24">
        <v>306</v>
      </c>
      <c r="H24">
        <v>294</v>
      </c>
      <c r="I24">
        <v>332</v>
      </c>
      <c r="J24">
        <v>296</v>
      </c>
      <c r="K24" s="135">
        <f t="shared" si="0"/>
        <v>292.2</v>
      </c>
      <c r="L24">
        <v>0.53949999999999998</v>
      </c>
      <c r="M24">
        <v>54.8</v>
      </c>
      <c r="N24" s="135">
        <f t="shared" si="6"/>
        <v>98.448905109489047</v>
      </c>
      <c r="Q24" s="54">
        <v>20</v>
      </c>
      <c r="R24" s="134">
        <f t="shared" si="7"/>
        <v>2.7399999999999998</v>
      </c>
      <c r="S24" s="54">
        <f t="shared" si="8"/>
        <v>0.33692301543288516</v>
      </c>
      <c r="T24">
        <v>0.34810000000000002</v>
      </c>
      <c r="U24">
        <v>0.29220000000000002</v>
      </c>
      <c r="V24">
        <v>0.16719999999999999</v>
      </c>
      <c r="W24" s="134">
        <f t="shared" si="1"/>
        <v>1.1913073237508556</v>
      </c>
      <c r="X24" s="54">
        <f t="shared" si="2"/>
        <v>0.48032174662453314</v>
      </c>
      <c r="Y24">
        <v>567</v>
      </c>
      <c r="Z24">
        <v>1313</v>
      </c>
      <c r="AA24">
        <v>0.43183549124143183</v>
      </c>
    </row>
    <row r="25" spans="1:27" x14ac:dyDescent="0.25">
      <c r="A25" t="s">
        <v>55</v>
      </c>
      <c r="B25">
        <v>140897</v>
      </c>
      <c r="C25" t="s">
        <v>56</v>
      </c>
      <c r="D25" t="s">
        <v>57</v>
      </c>
      <c r="E25" s="152">
        <v>4</v>
      </c>
      <c r="F25">
        <v>288</v>
      </c>
      <c r="G25">
        <v>280</v>
      </c>
      <c r="H25">
        <v>307</v>
      </c>
      <c r="I25">
        <v>308</v>
      </c>
      <c r="J25">
        <v>421</v>
      </c>
      <c r="K25" s="135">
        <f t="shared" si="0"/>
        <v>320.8</v>
      </c>
      <c r="L25">
        <v>0.32090000000000002</v>
      </c>
      <c r="M25">
        <v>32</v>
      </c>
      <c r="N25" s="135">
        <f t="shared" si="6"/>
        <v>100.28125</v>
      </c>
      <c r="Q25" s="54">
        <v>9</v>
      </c>
      <c r="R25" s="134">
        <f t="shared" si="7"/>
        <v>3.5555555555555554</v>
      </c>
      <c r="S25" s="54">
        <f t="shared" si="8"/>
        <v>0.31259741271820446</v>
      </c>
      <c r="T25">
        <v>0.34079999999999999</v>
      </c>
      <c r="U25">
        <v>0.317</v>
      </c>
      <c r="V25">
        <v>0.16309999999999999</v>
      </c>
      <c r="W25" s="134">
        <f t="shared" si="1"/>
        <v>1.0750788643533122</v>
      </c>
      <c r="X25" s="54">
        <f t="shared" si="2"/>
        <v>0.47857981220657275</v>
      </c>
      <c r="Y25">
        <v>567</v>
      </c>
      <c r="Z25">
        <v>1313</v>
      </c>
      <c r="AA25">
        <v>0.43183549124143183</v>
      </c>
    </row>
    <row r="26" spans="1:27" x14ac:dyDescent="0.25">
      <c r="A26" t="s">
        <v>120</v>
      </c>
      <c r="B26">
        <v>410283</v>
      </c>
      <c r="C26" t="s">
        <v>65</v>
      </c>
      <c r="D26" t="s">
        <v>66</v>
      </c>
      <c r="E26" s="152">
        <v>1</v>
      </c>
      <c r="F26">
        <v>84</v>
      </c>
      <c r="G26">
        <v>89</v>
      </c>
      <c r="H26">
        <v>90</v>
      </c>
      <c r="I26">
        <v>71</v>
      </c>
      <c r="J26">
        <v>100</v>
      </c>
      <c r="K26" s="54">
        <f t="shared" si="0"/>
        <v>86.8</v>
      </c>
      <c r="L26">
        <v>0.10970000000000001</v>
      </c>
      <c r="M26">
        <v>8.1199999999999992</v>
      </c>
      <c r="N26" s="135">
        <f t="shared" si="6"/>
        <v>135.09852216748772</v>
      </c>
      <c r="Q26" s="54">
        <v>351</v>
      </c>
      <c r="R26" s="150">
        <f t="shared" si="7"/>
        <v>2.3133903133903132E-2</v>
      </c>
      <c r="S26" s="54">
        <f t="shared" si="8"/>
        <v>1.5564345871830383</v>
      </c>
      <c r="T26">
        <v>0.27739999999999998</v>
      </c>
      <c r="U26">
        <v>0.23749999999999999</v>
      </c>
      <c r="V26">
        <v>0.17599999999999999</v>
      </c>
      <c r="W26" s="134">
        <f t="shared" si="1"/>
        <v>1.1679999999999999</v>
      </c>
      <c r="X26" s="54">
        <f t="shared" si="2"/>
        <v>0.6344628695025234</v>
      </c>
      <c r="Y26">
        <v>666</v>
      </c>
      <c r="Z26">
        <v>1270</v>
      </c>
      <c r="AA26">
        <v>0.52440944881889762</v>
      </c>
    </row>
    <row r="27" spans="1:27" x14ac:dyDescent="0.25">
      <c r="A27" t="s">
        <v>120</v>
      </c>
      <c r="B27">
        <v>410283</v>
      </c>
      <c r="C27" t="s">
        <v>65</v>
      </c>
      <c r="D27" t="s">
        <v>66</v>
      </c>
      <c r="E27" s="152">
        <v>2</v>
      </c>
      <c r="F27">
        <v>74</v>
      </c>
      <c r="G27">
        <v>82</v>
      </c>
      <c r="H27">
        <v>89</v>
      </c>
      <c r="I27">
        <v>100</v>
      </c>
      <c r="J27">
        <v>126</v>
      </c>
      <c r="K27" s="54">
        <f t="shared" si="0"/>
        <v>94.2</v>
      </c>
      <c r="L27">
        <v>9.8799999999999999E-2</v>
      </c>
      <c r="M27">
        <v>6.64</v>
      </c>
      <c r="N27" s="135">
        <f t="shared" si="6"/>
        <v>148.79518072289156</v>
      </c>
      <c r="Q27" s="54">
        <v>296</v>
      </c>
      <c r="R27" s="150">
        <f t="shared" si="7"/>
        <v>2.2432432432432432E-2</v>
      </c>
      <c r="S27" s="54">
        <f t="shared" si="8"/>
        <v>1.5795666743406747</v>
      </c>
      <c r="T27">
        <v>0.14430000000000001</v>
      </c>
      <c r="U27">
        <v>0.1331</v>
      </c>
      <c r="V27">
        <v>9.2700000000000005E-2</v>
      </c>
      <c r="W27" s="134">
        <f t="shared" si="1"/>
        <v>1.0841472577009768</v>
      </c>
      <c r="X27" s="54">
        <f t="shared" si="2"/>
        <v>0.64241164241164239</v>
      </c>
      <c r="Y27">
        <v>666</v>
      </c>
      <c r="Z27">
        <v>1270</v>
      </c>
      <c r="AA27">
        <v>0.52440944881889762</v>
      </c>
    </row>
    <row r="28" spans="1:27" x14ac:dyDescent="0.25">
      <c r="A28" t="s">
        <v>120</v>
      </c>
      <c r="B28">
        <v>410283</v>
      </c>
      <c r="C28" t="s">
        <v>65</v>
      </c>
      <c r="D28" t="s">
        <v>66</v>
      </c>
      <c r="E28" s="152">
        <v>3</v>
      </c>
      <c r="F28">
        <v>109</v>
      </c>
      <c r="G28">
        <v>97</v>
      </c>
      <c r="H28">
        <v>93</v>
      </c>
      <c r="I28">
        <v>132</v>
      </c>
      <c r="J28">
        <v>53</v>
      </c>
      <c r="K28" s="54">
        <f t="shared" si="0"/>
        <v>96.8</v>
      </c>
      <c r="L28">
        <v>7.3499999999999996E-2</v>
      </c>
      <c r="M28">
        <v>8.98</v>
      </c>
      <c r="N28" s="135">
        <f t="shared" si="6"/>
        <v>81.848552338530055</v>
      </c>
      <c r="Q28" s="54">
        <v>406</v>
      </c>
      <c r="R28" s="150">
        <f t="shared" si="7"/>
        <v>2.2118226600985221E-2</v>
      </c>
      <c r="S28" s="54">
        <f t="shared" si="8"/>
        <v>0.84554289605919486</v>
      </c>
      <c r="T28">
        <v>0.37240000000000001</v>
      </c>
      <c r="U28">
        <v>0.3498</v>
      </c>
      <c r="V28">
        <v>0.159</v>
      </c>
      <c r="W28" s="134">
        <f t="shared" si="1"/>
        <v>1.0646083476272157</v>
      </c>
      <c r="X28" s="54">
        <f t="shared" si="2"/>
        <v>0.42696025778732544</v>
      </c>
      <c r="Y28">
        <v>666</v>
      </c>
      <c r="Z28">
        <v>1270</v>
      </c>
      <c r="AA28">
        <v>0.52440944881889762</v>
      </c>
    </row>
    <row r="29" spans="1:27" x14ac:dyDescent="0.25">
      <c r="A29" t="s">
        <v>120</v>
      </c>
      <c r="B29">
        <v>410283</v>
      </c>
      <c r="C29" t="s">
        <v>65</v>
      </c>
      <c r="D29" t="s">
        <v>66</v>
      </c>
      <c r="E29" s="152">
        <v>4</v>
      </c>
      <c r="F29">
        <v>137</v>
      </c>
      <c r="G29">
        <v>123</v>
      </c>
      <c r="H29">
        <v>181</v>
      </c>
      <c r="I29">
        <v>126</v>
      </c>
      <c r="J29">
        <v>96</v>
      </c>
      <c r="K29" s="54">
        <f t="shared" si="0"/>
        <v>132.6</v>
      </c>
      <c r="L29">
        <v>0.16220000000000001</v>
      </c>
      <c r="M29">
        <v>8.25</v>
      </c>
      <c r="N29" s="135">
        <f t="shared" si="6"/>
        <v>196.60606060606062</v>
      </c>
      <c r="Q29" s="54">
        <v>365</v>
      </c>
      <c r="R29" s="150">
        <f t="shared" si="7"/>
        <v>2.2602739726027398E-2</v>
      </c>
      <c r="S29" s="54">
        <f t="shared" si="8"/>
        <v>1.4827003062297182</v>
      </c>
      <c r="T29">
        <v>0.36570000000000003</v>
      </c>
      <c r="U29">
        <v>0.33100000000000002</v>
      </c>
      <c r="V29">
        <v>0.22309999999999999</v>
      </c>
      <c r="W29" s="134">
        <f t="shared" si="1"/>
        <v>1.104833836858006</v>
      </c>
      <c r="X29" s="54">
        <f t="shared" si="2"/>
        <v>0.61006289308176098</v>
      </c>
      <c r="Y29">
        <v>666</v>
      </c>
      <c r="Z29">
        <v>1270</v>
      </c>
      <c r="AA29">
        <v>0.52440944881889762</v>
      </c>
    </row>
    <row r="30" spans="1:27" x14ac:dyDescent="0.25">
      <c r="A30" t="s">
        <v>131</v>
      </c>
      <c r="B30">
        <v>450176</v>
      </c>
      <c r="C30" t="s">
        <v>65</v>
      </c>
      <c r="D30" t="s">
        <v>66</v>
      </c>
      <c r="E30" s="152">
        <v>1</v>
      </c>
      <c r="F30">
        <v>193</v>
      </c>
      <c r="G30">
        <v>215</v>
      </c>
      <c r="H30">
        <v>166</v>
      </c>
      <c r="I30">
        <v>172</v>
      </c>
      <c r="J30">
        <v>153</v>
      </c>
      <c r="K30" s="54">
        <f t="shared" si="0"/>
        <v>179.8</v>
      </c>
      <c r="L30">
        <v>0.114</v>
      </c>
      <c r="M30">
        <v>8.51</v>
      </c>
      <c r="N30" s="135">
        <f t="shared" si="6"/>
        <v>133.96004700352526</v>
      </c>
      <c r="Q30" s="54">
        <v>360</v>
      </c>
      <c r="R30" s="150">
        <f t="shared" si="7"/>
        <v>2.363888888888889E-2</v>
      </c>
      <c r="S30" s="54">
        <f t="shared" si="8"/>
        <v>0.74505031703851643</v>
      </c>
      <c r="T30">
        <v>0.16270000000000001</v>
      </c>
      <c r="U30">
        <v>0.13150000000000001</v>
      </c>
      <c r="V30">
        <v>7.2800000000000004E-2</v>
      </c>
      <c r="W30" s="134">
        <f t="shared" si="1"/>
        <v>1.2372623574144488</v>
      </c>
      <c r="X30" s="54">
        <f t="shared" si="2"/>
        <v>0.44744929317762755</v>
      </c>
      <c r="Y30">
        <v>321</v>
      </c>
      <c r="Z30">
        <v>1167</v>
      </c>
      <c r="AA30">
        <v>0.27506426735218509</v>
      </c>
    </row>
    <row r="31" spans="1:27" x14ac:dyDescent="0.25">
      <c r="A31" t="s">
        <v>131</v>
      </c>
      <c r="B31">
        <v>450176</v>
      </c>
      <c r="C31" t="s">
        <v>65</v>
      </c>
      <c r="D31" t="s">
        <v>66</v>
      </c>
      <c r="E31" s="152">
        <v>2</v>
      </c>
      <c r="F31">
        <v>143</v>
      </c>
      <c r="G31">
        <v>164</v>
      </c>
      <c r="H31">
        <v>149</v>
      </c>
      <c r="I31">
        <v>126</v>
      </c>
      <c r="J31">
        <v>95</v>
      </c>
      <c r="K31" s="54">
        <f t="shared" si="0"/>
        <v>135.4</v>
      </c>
      <c r="L31">
        <v>8.7599999999999997E-2</v>
      </c>
      <c r="M31">
        <v>6.11</v>
      </c>
      <c r="N31" s="135">
        <f t="shared" si="6"/>
        <v>143.37152209492635</v>
      </c>
      <c r="Q31" s="54">
        <v>259</v>
      </c>
      <c r="R31" s="150">
        <f t="shared" si="7"/>
        <v>2.3590733590733593E-2</v>
      </c>
      <c r="S31" s="54">
        <f t="shared" si="8"/>
        <v>1.0588738707158518</v>
      </c>
      <c r="T31">
        <v>0.34160000000000001</v>
      </c>
      <c r="U31">
        <v>0.28760000000000002</v>
      </c>
      <c r="V31">
        <v>0.19359999999999999</v>
      </c>
      <c r="W31" s="134">
        <f t="shared" si="1"/>
        <v>1.187760778859527</v>
      </c>
      <c r="X31" s="54">
        <f t="shared" si="2"/>
        <v>0.56674473067915687</v>
      </c>
      <c r="Y31">
        <v>321</v>
      </c>
      <c r="Z31">
        <v>1167</v>
      </c>
      <c r="AA31">
        <v>0.27506426735218509</v>
      </c>
    </row>
    <row r="32" spans="1:27" x14ac:dyDescent="0.25">
      <c r="A32" t="s">
        <v>131</v>
      </c>
      <c r="B32">
        <v>450176</v>
      </c>
      <c r="C32" t="s">
        <v>65</v>
      </c>
      <c r="D32" t="s">
        <v>66</v>
      </c>
      <c r="E32" s="152">
        <v>3</v>
      </c>
      <c r="F32">
        <v>198</v>
      </c>
      <c r="G32">
        <v>154</v>
      </c>
      <c r="H32">
        <v>170</v>
      </c>
      <c r="I32">
        <v>153</v>
      </c>
      <c r="J32">
        <v>182</v>
      </c>
      <c r="K32" s="54">
        <f t="shared" si="0"/>
        <v>171.4</v>
      </c>
      <c r="L32">
        <v>8.8200000000000001E-2</v>
      </c>
      <c r="M32">
        <v>7.7</v>
      </c>
      <c r="N32" s="135">
        <f t="shared" si="6"/>
        <v>114.54545454545453</v>
      </c>
      <c r="Q32" s="54">
        <v>329</v>
      </c>
      <c r="R32" s="150">
        <f t="shared" si="7"/>
        <v>2.3404255319148935E-2</v>
      </c>
      <c r="S32" s="54">
        <f t="shared" si="8"/>
        <v>0.66829320038188178</v>
      </c>
      <c r="T32">
        <v>0.19159999999999999</v>
      </c>
      <c r="U32">
        <v>0.1555</v>
      </c>
      <c r="V32">
        <v>0.10929999999999999</v>
      </c>
      <c r="W32" s="134">
        <f t="shared" si="1"/>
        <v>1.2321543408360127</v>
      </c>
      <c r="X32" s="54">
        <f t="shared" si="2"/>
        <v>0.57045929018789143</v>
      </c>
      <c r="Y32">
        <v>321</v>
      </c>
      <c r="Z32">
        <v>1167</v>
      </c>
      <c r="AA32">
        <v>0.27506426735218509</v>
      </c>
    </row>
    <row r="33" spans="1:27" x14ac:dyDescent="0.25">
      <c r="A33" t="s">
        <v>131</v>
      </c>
      <c r="B33">
        <v>450176</v>
      </c>
      <c r="C33" t="s">
        <v>65</v>
      </c>
      <c r="D33" t="s">
        <v>66</v>
      </c>
      <c r="E33" s="152">
        <v>4</v>
      </c>
      <c r="F33">
        <v>143</v>
      </c>
      <c r="G33">
        <v>85</v>
      </c>
      <c r="H33">
        <v>148</v>
      </c>
      <c r="I33">
        <v>190</v>
      </c>
      <c r="J33">
        <v>164</v>
      </c>
      <c r="K33" s="54">
        <f t="shared" si="0"/>
        <v>146</v>
      </c>
      <c r="L33">
        <v>0.1084</v>
      </c>
      <c r="M33">
        <v>12.3</v>
      </c>
      <c r="N33" s="135">
        <f t="shared" si="6"/>
        <v>88.130081300813004</v>
      </c>
      <c r="Q33" s="54">
        <v>550</v>
      </c>
      <c r="R33" s="150">
        <f t="shared" si="7"/>
        <v>2.2363636363636363E-2</v>
      </c>
      <c r="S33" s="54">
        <f t="shared" si="8"/>
        <v>0.60363069384118495</v>
      </c>
      <c r="T33">
        <v>0.27960000000000002</v>
      </c>
      <c r="U33">
        <v>0.21940000000000001</v>
      </c>
      <c r="V33">
        <v>0.16259999999999999</v>
      </c>
      <c r="W33" s="134">
        <f t="shared" si="1"/>
        <v>1.2743846855059253</v>
      </c>
      <c r="X33" s="54">
        <f t="shared" si="2"/>
        <v>0.58154506437768239</v>
      </c>
      <c r="Y33">
        <v>321</v>
      </c>
      <c r="Z33">
        <v>1167</v>
      </c>
      <c r="AA33">
        <v>0.27506426735218509</v>
      </c>
    </row>
    <row r="34" spans="1:27" x14ac:dyDescent="0.25">
      <c r="A34" t="s">
        <v>131</v>
      </c>
      <c r="B34">
        <v>451383</v>
      </c>
      <c r="C34" t="s">
        <v>65</v>
      </c>
      <c r="D34" t="s">
        <v>66</v>
      </c>
      <c r="E34" s="152">
        <v>1</v>
      </c>
      <c r="F34">
        <v>225</v>
      </c>
      <c r="G34">
        <v>158</v>
      </c>
      <c r="H34">
        <v>98</v>
      </c>
      <c r="I34">
        <v>199</v>
      </c>
      <c r="J34">
        <v>146</v>
      </c>
      <c r="K34" s="54">
        <f t="shared" si="0"/>
        <v>165.2</v>
      </c>
      <c r="L34">
        <v>0.20419999999999999</v>
      </c>
      <c r="M34">
        <v>8.01</v>
      </c>
      <c r="N34" s="135">
        <f t="shared" si="6"/>
        <v>254.93133583021225</v>
      </c>
      <c r="Q34" s="54">
        <v>358</v>
      </c>
      <c r="R34" s="150">
        <f t="shared" si="7"/>
        <v>2.2374301675977652E-2</v>
      </c>
      <c r="S34" s="54">
        <f t="shared" si="8"/>
        <v>1.543167892434699</v>
      </c>
      <c r="T34">
        <v>0.35399999999999998</v>
      </c>
      <c r="U34">
        <v>0.2505</v>
      </c>
      <c r="V34">
        <v>0.22919999999999999</v>
      </c>
      <c r="W34" s="134">
        <f t="shared" si="1"/>
        <v>1.4131736526946106</v>
      </c>
      <c r="X34" s="54">
        <f t="shared" si="2"/>
        <v>0.64745762711864407</v>
      </c>
      <c r="Y34">
        <v>413</v>
      </c>
      <c r="Z34">
        <v>1197</v>
      </c>
      <c r="AA34">
        <v>0.34502923976608185</v>
      </c>
    </row>
    <row r="35" spans="1:27" x14ac:dyDescent="0.25">
      <c r="A35" t="s">
        <v>131</v>
      </c>
      <c r="B35">
        <v>451383</v>
      </c>
      <c r="C35" t="s">
        <v>65</v>
      </c>
      <c r="D35" t="s">
        <v>66</v>
      </c>
      <c r="E35" s="152">
        <v>2</v>
      </c>
      <c r="F35">
        <v>90</v>
      </c>
      <c r="G35">
        <v>112</v>
      </c>
      <c r="H35">
        <v>87</v>
      </c>
      <c r="I35">
        <v>198</v>
      </c>
      <c r="J35">
        <v>258</v>
      </c>
      <c r="K35" s="54">
        <f t="shared" si="0"/>
        <v>149</v>
      </c>
      <c r="L35">
        <v>0.17849999999999999</v>
      </c>
      <c r="M35">
        <v>8.61</v>
      </c>
      <c r="N35" s="135">
        <f t="shared" si="6"/>
        <v>207.31707317073173</v>
      </c>
      <c r="Q35" s="54">
        <v>375</v>
      </c>
      <c r="R35" s="150">
        <f t="shared" si="7"/>
        <v>2.2959999999999998E-2</v>
      </c>
      <c r="S35" s="54">
        <f t="shared" si="8"/>
        <v>1.3913897528237029</v>
      </c>
      <c r="T35">
        <v>0.21340000000000001</v>
      </c>
      <c r="U35">
        <v>0.19769999999999999</v>
      </c>
      <c r="V35">
        <v>0.14019999999999999</v>
      </c>
      <c r="W35" s="134">
        <f t="shared" si="1"/>
        <v>1.0794132524026303</v>
      </c>
      <c r="X35" s="54">
        <f t="shared" si="2"/>
        <v>0.65698219306466721</v>
      </c>
      <c r="Y35">
        <v>413</v>
      </c>
      <c r="Z35">
        <v>1197</v>
      </c>
      <c r="AA35">
        <v>0.34502923976608185</v>
      </c>
    </row>
    <row r="36" spans="1:27" x14ac:dyDescent="0.25">
      <c r="A36" t="s">
        <v>131</v>
      </c>
      <c r="B36">
        <v>451383</v>
      </c>
      <c r="C36" t="s">
        <v>65</v>
      </c>
      <c r="D36" t="s">
        <v>66</v>
      </c>
      <c r="E36" s="152">
        <v>3</v>
      </c>
      <c r="F36">
        <v>171</v>
      </c>
      <c r="G36">
        <v>189</v>
      </c>
      <c r="H36">
        <v>221</v>
      </c>
      <c r="I36">
        <v>246</v>
      </c>
      <c r="J36">
        <v>206</v>
      </c>
      <c r="K36" s="54">
        <f t="shared" si="0"/>
        <v>206.6</v>
      </c>
      <c r="L36">
        <v>0.1749</v>
      </c>
      <c r="M36">
        <v>8.74</v>
      </c>
      <c r="N36" s="135">
        <f t="shared" si="6"/>
        <v>200.11441647597255</v>
      </c>
      <c r="Q36" s="54">
        <v>394</v>
      </c>
      <c r="R36" s="150">
        <f t="shared" si="7"/>
        <v>2.2182741116751271E-2</v>
      </c>
      <c r="S36" s="54">
        <f t="shared" si="8"/>
        <v>0.96860801779270356</v>
      </c>
      <c r="T36">
        <v>0.71599999999999997</v>
      </c>
      <c r="U36">
        <v>0.59279999999999999</v>
      </c>
      <c r="V36">
        <v>0.45150000000000001</v>
      </c>
      <c r="W36" s="134">
        <f t="shared" si="1"/>
        <v>1.2078272604588394</v>
      </c>
      <c r="X36" s="54">
        <f t="shared" si="2"/>
        <v>0.630586592178771</v>
      </c>
      <c r="Y36">
        <v>413</v>
      </c>
      <c r="Z36">
        <v>1197</v>
      </c>
      <c r="AA36">
        <v>0.34502923976608185</v>
      </c>
    </row>
    <row r="37" spans="1:27" x14ac:dyDescent="0.25">
      <c r="A37" t="s">
        <v>131</v>
      </c>
      <c r="B37">
        <v>451383</v>
      </c>
      <c r="C37" t="s">
        <v>65</v>
      </c>
      <c r="D37" t="s">
        <v>66</v>
      </c>
      <c r="E37" s="152">
        <v>4</v>
      </c>
      <c r="F37">
        <v>199</v>
      </c>
      <c r="G37">
        <v>127</v>
      </c>
      <c r="H37">
        <v>173</v>
      </c>
      <c r="I37">
        <v>154</v>
      </c>
      <c r="J37">
        <v>114</v>
      </c>
      <c r="K37" s="54">
        <f t="shared" si="0"/>
        <v>153.4</v>
      </c>
      <c r="L37">
        <v>0.1305</v>
      </c>
      <c r="M37">
        <v>7.73</v>
      </c>
      <c r="N37" s="135">
        <f t="shared" si="6"/>
        <v>168.82276843467011</v>
      </c>
      <c r="Q37" s="54">
        <v>344</v>
      </c>
      <c r="R37" s="150">
        <f t="shared" si="7"/>
        <v>2.2470930232558139E-2</v>
      </c>
      <c r="S37" s="54">
        <f t="shared" si="8"/>
        <v>1.1005395595480449</v>
      </c>
      <c r="T37">
        <v>0.66869999999999996</v>
      </c>
      <c r="U37">
        <v>0.55800000000000005</v>
      </c>
      <c r="V37">
        <v>0.38650000000000001</v>
      </c>
      <c r="W37" s="134">
        <f t="shared" si="1"/>
        <v>1.1983870967741934</v>
      </c>
      <c r="X37" s="54">
        <f t="shared" si="2"/>
        <v>0.57798713922536271</v>
      </c>
      <c r="Y37">
        <v>413</v>
      </c>
      <c r="Z37">
        <v>1197</v>
      </c>
      <c r="AA37">
        <v>0.34502923976608185</v>
      </c>
    </row>
    <row r="38" spans="1:27" x14ac:dyDescent="0.25">
      <c r="A38" t="s">
        <v>69</v>
      </c>
      <c r="B38">
        <v>272850</v>
      </c>
      <c r="C38" t="s">
        <v>70</v>
      </c>
      <c r="D38" t="s">
        <v>71</v>
      </c>
      <c r="E38" s="152">
        <v>1</v>
      </c>
      <c r="K38" s="54">
        <v>298.24008746355702</v>
      </c>
      <c r="L38">
        <v>1.9300000000000001E-2</v>
      </c>
      <c r="M38">
        <v>3.43</v>
      </c>
      <c r="N38" s="135">
        <f t="shared" si="6"/>
        <v>56.268221574344025</v>
      </c>
      <c r="Q38">
        <v>346</v>
      </c>
      <c r="R38" s="134">
        <f t="shared" si="7"/>
        <v>9.9132947976878615E-3</v>
      </c>
      <c r="S38" s="54">
        <f t="shared" si="8"/>
        <v>0.18866753310357592</v>
      </c>
      <c r="T38">
        <v>0.69579999999999997</v>
      </c>
      <c r="U38">
        <v>0.60619999999999996</v>
      </c>
      <c r="V38">
        <v>0.39379999999999998</v>
      </c>
      <c r="W38" s="134">
        <f t="shared" si="1"/>
        <v>1.1478060046189378</v>
      </c>
      <c r="X38" s="54">
        <f t="shared" si="2"/>
        <v>0.56596723196320786</v>
      </c>
      <c r="Y38">
        <v>1582</v>
      </c>
      <c r="Z38">
        <v>978</v>
      </c>
      <c r="AA38">
        <v>1.6175869120654396</v>
      </c>
    </row>
    <row r="39" spans="1:27" x14ac:dyDescent="0.25">
      <c r="A39" t="s">
        <v>69</v>
      </c>
      <c r="B39">
        <v>272850</v>
      </c>
      <c r="C39" t="s">
        <v>70</v>
      </c>
      <c r="D39" t="s">
        <v>71</v>
      </c>
      <c r="E39" s="152">
        <v>2</v>
      </c>
      <c r="K39" s="54">
        <v>318.22046728971964</v>
      </c>
      <c r="L39">
        <v>1.7000000000000001E-2</v>
      </c>
      <c r="M39">
        <v>2.14</v>
      </c>
      <c r="N39" s="135">
        <f t="shared" si="6"/>
        <v>79.43925233644859</v>
      </c>
      <c r="Q39">
        <v>302</v>
      </c>
      <c r="R39" s="134">
        <f t="shared" si="7"/>
        <v>7.0860927152317883E-3</v>
      </c>
      <c r="S39" s="54">
        <f t="shared" si="8"/>
        <v>0.24963589869951441</v>
      </c>
      <c r="T39">
        <v>0.68049999999999999</v>
      </c>
      <c r="U39">
        <v>0.59389999999999998</v>
      </c>
      <c r="V39">
        <v>0.40050000000000002</v>
      </c>
      <c r="W39" s="134">
        <f t="shared" si="1"/>
        <v>1.1458157939046978</v>
      </c>
      <c r="X39" s="54">
        <f t="shared" si="2"/>
        <v>0.58853783982365915</v>
      </c>
      <c r="Y39">
        <v>1582</v>
      </c>
      <c r="Z39">
        <v>978</v>
      </c>
      <c r="AA39">
        <v>1.6175869120654396</v>
      </c>
    </row>
    <row r="40" spans="1:27" x14ac:dyDescent="0.25">
      <c r="A40" t="s">
        <v>69</v>
      </c>
      <c r="B40">
        <v>272850</v>
      </c>
      <c r="C40" t="s">
        <v>70</v>
      </c>
      <c r="D40" t="s">
        <v>71</v>
      </c>
      <c r="E40" s="152">
        <v>3</v>
      </c>
      <c r="K40" s="54">
        <v>289.86941798941797</v>
      </c>
      <c r="L40">
        <v>1.7600000000000001E-2</v>
      </c>
      <c r="M40">
        <v>3.78</v>
      </c>
      <c r="N40" s="135">
        <f t="shared" si="6"/>
        <v>46.560846560846564</v>
      </c>
      <c r="Q40">
        <v>334</v>
      </c>
      <c r="R40" s="134">
        <f t="shared" si="7"/>
        <v>1.1317365269461078E-2</v>
      </c>
      <c r="S40" s="54">
        <f t="shared" si="8"/>
        <v>0.16062697087467959</v>
      </c>
      <c r="T40">
        <v>1.0880000000000001</v>
      </c>
      <c r="U40">
        <v>0.99419999999999997</v>
      </c>
      <c r="V40">
        <v>0.62180000000000002</v>
      </c>
      <c r="W40" s="134">
        <f t="shared" si="1"/>
        <v>1.0943472138402737</v>
      </c>
      <c r="X40" s="54">
        <f t="shared" si="2"/>
        <v>0.57150735294117649</v>
      </c>
      <c r="Y40">
        <v>1582</v>
      </c>
      <c r="Z40">
        <v>978</v>
      </c>
      <c r="AA40">
        <v>1.6175869120654396</v>
      </c>
    </row>
    <row r="41" spans="1:27" x14ac:dyDescent="0.25">
      <c r="A41" t="s">
        <v>69</v>
      </c>
      <c r="B41">
        <v>272850</v>
      </c>
      <c r="C41" t="s">
        <v>70</v>
      </c>
      <c r="D41" t="s">
        <v>71</v>
      </c>
      <c r="E41" s="152">
        <v>4</v>
      </c>
      <c r="K41" s="54">
        <v>275.12705357142858</v>
      </c>
      <c r="L41">
        <v>1.32E-2</v>
      </c>
      <c r="M41">
        <v>4.4800000000000004</v>
      </c>
      <c r="N41" s="135">
        <f t="shared" si="6"/>
        <v>29.464285714285712</v>
      </c>
      <c r="Q41">
        <v>356</v>
      </c>
      <c r="R41" s="134">
        <f t="shared" si="7"/>
        <v>1.258426966292135E-2</v>
      </c>
      <c r="S41" s="54">
        <f t="shared" si="8"/>
        <v>0.1070933786111157</v>
      </c>
      <c r="T41">
        <v>1.181</v>
      </c>
      <c r="U41">
        <v>1.0819000000000001</v>
      </c>
      <c r="V41">
        <v>0.68879999999999997</v>
      </c>
      <c r="W41" s="134">
        <f t="shared" si="1"/>
        <v>1.0915981144283204</v>
      </c>
      <c r="X41" s="54">
        <f t="shared" si="2"/>
        <v>0.58323454699407273</v>
      </c>
      <c r="Y41">
        <v>1582</v>
      </c>
      <c r="Z41">
        <v>978</v>
      </c>
      <c r="AA41">
        <v>1.6175869120654396</v>
      </c>
    </row>
    <row r="42" spans="1:27" x14ac:dyDescent="0.25">
      <c r="A42" t="s">
        <v>69</v>
      </c>
      <c r="B42">
        <v>272894</v>
      </c>
      <c r="C42" t="s">
        <v>89</v>
      </c>
      <c r="D42" t="s">
        <v>90</v>
      </c>
      <c r="E42" s="152">
        <v>1</v>
      </c>
      <c r="F42">
        <v>226</v>
      </c>
      <c r="G42">
        <v>244</v>
      </c>
      <c r="H42">
        <v>251</v>
      </c>
      <c r="I42">
        <v>224</v>
      </c>
      <c r="J42">
        <v>240</v>
      </c>
      <c r="K42" s="54">
        <f t="shared" ref="K42:K73" si="9">AVERAGE(F42:J42)</f>
        <v>237</v>
      </c>
      <c r="L42">
        <v>1.1993</v>
      </c>
      <c r="M42">
        <v>76.94</v>
      </c>
      <c r="N42" s="135">
        <f t="shared" si="6"/>
        <v>155.87470756433586</v>
      </c>
      <c r="Q42">
        <v>67</v>
      </c>
      <c r="R42" s="136">
        <f t="shared" si="7"/>
        <v>1.1483582089552238</v>
      </c>
      <c r="S42" s="54">
        <f t="shared" si="8"/>
        <v>0.65769918803517247</v>
      </c>
      <c r="T42">
        <v>1.7904</v>
      </c>
      <c r="U42">
        <v>1.5061</v>
      </c>
      <c r="V42">
        <v>0.97660000000000002</v>
      </c>
      <c r="W42" s="134">
        <f t="shared" si="1"/>
        <v>1.1887656862094151</v>
      </c>
      <c r="X42" s="54">
        <f t="shared" si="2"/>
        <v>0.54546470062555852</v>
      </c>
      <c r="Y42">
        <v>1543</v>
      </c>
      <c r="Z42">
        <v>990</v>
      </c>
      <c r="AA42">
        <v>1.5585858585858585</v>
      </c>
    </row>
    <row r="43" spans="1:27" x14ac:dyDescent="0.25">
      <c r="A43" t="s">
        <v>69</v>
      </c>
      <c r="B43">
        <v>272894</v>
      </c>
      <c r="C43" t="s">
        <v>89</v>
      </c>
      <c r="D43" t="s">
        <v>90</v>
      </c>
      <c r="E43" s="152">
        <v>2</v>
      </c>
      <c r="F43">
        <v>266</v>
      </c>
      <c r="G43">
        <v>336</v>
      </c>
      <c r="H43">
        <v>269</v>
      </c>
      <c r="I43">
        <v>297</v>
      </c>
      <c r="J43">
        <v>269</v>
      </c>
      <c r="K43" s="54">
        <f t="shared" si="9"/>
        <v>287.39999999999998</v>
      </c>
      <c r="L43">
        <v>1.2202</v>
      </c>
      <c r="M43">
        <v>64.17</v>
      </c>
      <c r="N43" s="135">
        <f t="shared" si="6"/>
        <v>190.15116097865047</v>
      </c>
      <c r="Q43">
        <v>63</v>
      </c>
      <c r="R43" s="136">
        <f t="shared" si="7"/>
        <v>1.0185714285714287</v>
      </c>
      <c r="S43" s="54">
        <f t="shared" si="8"/>
        <v>0.66162547313378739</v>
      </c>
      <c r="T43">
        <v>1.7301</v>
      </c>
      <c r="U43">
        <v>1.4167000000000001</v>
      </c>
      <c r="V43">
        <v>0.99519999999999997</v>
      </c>
      <c r="W43" s="134">
        <f t="shared" si="1"/>
        <v>1.2212183242747228</v>
      </c>
      <c r="X43" s="54">
        <f t="shared" si="2"/>
        <v>0.57522686549910407</v>
      </c>
      <c r="Y43">
        <v>1543</v>
      </c>
      <c r="Z43">
        <v>990</v>
      </c>
      <c r="AA43">
        <v>1.5585858585858585</v>
      </c>
    </row>
    <row r="44" spans="1:27" x14ac:dyDescent="0.25">
      <c r="A44" t="s">
        <v>69</v>
      </c>
      <c r="B44">
        <v>272894</v>
      </c>
      <c r="C44" t="s">
        <v>89</v>
      </c>
      <c r="D44" t="s">
        <v>90</v>
      </c>
      <c r="E44" s="152">
        <v>3</v>
      </c>
      <c r="F44">
        <v>314</v>
      </c>
      <c r="G44">
        <v>430</v>
      </c>
      <c r="H44">
        <v>351</v>
      </c>
      <c r="I44">
        <v>349</v>
      </c>
      <c r="J44">
        <v>279</v>
      </c>
      <c r="K44" s="54">
        <f t="shared" si="9"/>
        <v>344.6</v>
      </c>
      <c r="L44">
        <v>0.92330000000000001</v>
      </c>
      <c r="M44">
        <v>53.92</v>
      </c>
      <c r="N44" s="135">
        <f t="shared" si="6"/>
        <v>171.23516320474778</v>
      </c>
      <c r="Q44">
        <v>69</v>
      </c>
      <c r="R44" s="136">
        <f t="shared" si="7"/>
        <v>0.7814492753623189</v>
      </c>
      <c r="S44" s="54">
        <f t="shared" si="8"/>
        <v>0.49690993385010962</v>
      </c>
      <c r="T44">
        <v>0.75449999999999995</v>
      </c>
      <c r="U44">
        <v>0.61199999999999999</v>
      </c>
      <c r="V44">
        <v>0.43240000000000001</v>
      </c>
      <c r="W44" s="134">
        <f t="shared" si="1"/>
        <v>1.2328431372549018</v>
      </c>
      <c r="X44" s="54">
        <f t="shared" si="2"/>
        <v>0.5730947647448642</v>
      </c>
      <c r="Y44">
        <v>1543</v>
      </c>
      <c r="Z44">
        <v>990</v>
      </c>
      <c r="AA44">
        <v>1.5585858585858585</v>
      </c>
    </row>
    <row r="45" spans="1:27" x14ac:dyDescent="0.25">
      <c r="A45" t="s">
        <v>69</v>
      </c>
      <c r="B45">
        <v>272894</v>
      </c>
      <c r="C45" t="s">
        <v>89</v>
      </c>
      <c r="D45" t="s">
        <v>90</v>
      </c>
      <c r="E45" s="152">
        <v>4</v>
      </c>
      <c r="F45">
        <v>263</v>
      </c>
      <c r="G45">
        <v>310</v>
      </c>
      <c r="H45">
        <v>257</v>
      </c>
      <c r="I45">
        <v>251</v>
      </c>
      <c r="J45">
        <v>235</v>
      </c>
      <c r="K45" s="54">
        <f t="shared" si="9"/>
        <v>263.2</v>
      </c>
      <c r="L45">
        <v>1.3214999999999999</v>
      </c>
      <c r="M45">
        <v>83.89</v>
      </c>
      <c r="N45" s="135">
        <f t="shared" si="6"/>
        <v>157.52771486470377</v>
      </c>
      <c r="Q45">
        <v>45</v>
      </c>
      <c r="R45" s="136">
        <f t="shared" si="7"/>
        <v>1.8642222222222222</v>
      </c>
      <c r="S45" s="54">
        <f t="shared" si="8"/>
        <v>0.59850955495708125</v>
      </c>
      <c r="T45">
        <v>2.4348999999999998</v>
      </c>
      <c r="U45">
        <v>2.0630000000000002</v>
      </c>
      <c r="V45">
        <v>1.2948999999999999</v>
      </c>
      <c r="W45" s="134">
        <f t="shared" si="1"/>
        <v>1.180271449345613</v>
      </c>
      <c r="X45" s="54">
        <f t="shared" si="2"/>
        <v>0.53180828781469469</v>
      </c>
      <c r="Y45">
        <v>1543</v>
      </c>
      <c r="Z45">
        <v>990</v>
      </c>
      <c r="AA45">
        <v>1.5585858585858585</v>
      </c>
    </row>
    <row r="46" spans="1:27" x14ac:dyDescent="0.25">
      <c r="A46" t="s">
        <v>144</v>
      </c>
      <c r="B46">
        <v>490299</v>
      </c>
      <c r="C46" t="s">
        <v>89</v>
      </c>
      <c r="D46" t="s">
        <v>90</v>
      </c>
      <c r="E46" s="152">
        <v>1</v>
      </c>
      <c r="F46">
        <v>266</v>
      </c>
      <c r="G46">
        <v>280</v>
      </c>
      <c r="H46">
        <v>450</v>
      </c>
      <c r="I46">
        <v>499</v>
      </c>
      <c r="J46">
        <v>398</v>
      </c>
      <c r="K46" s="54">
        <f t="shared" si="9"/>
        <v>378.6</v>
      </c>
      <c r="L46">
        <v>1.3249</v>
      </c>
      <c r="M46">
        <v>45.05</v>
      </c>
      <c r="N46" s="135">
        <f t="shared" si="6"/>
        <v>294.09544950055499</v>
      </c>
      <c r="Q46">
        <v>47</v>
      </c>
      <c r="R46" s="136">
        <f t="shared" si="7"/>
        <v>0.95851063829787231</v>
      </c>
      <c r="S46" s="54">
        <f t="shared" si="8"/>
        <v>0.7767972781314183</v>
      </c>
      <c r="T46">
        <v>0.84599999999999997</v>
      </c>
      <c r="U46">
        <v>0.71779999999999999</v>
      </c>
      <c r="V46">
        <v>0.53749999999999998</v>
      </c>
      <c r="W46" s="134">
        <f t="shared" si="1"/>
        <v>1.1786012816940652</v>
      </c>
      <c r="X46" s="54">
        <f t="shared" si="2"/>
        <v>0.63534278959810875</v>
      </c>
      <c r="Y46">
        <v>768</v>
      </c>
      <c r="Z46">
        <v>1038</v>
      </c>
      <c r="AA46">
        <v>0.73988439306358378</v>
      </c>
    </row>
    <row r="47" spans="1:27" x14ac:dyDescent="0.25">
      <c r="A47" t="s">
        <v>144</v>
      </c>
      <c r="B47">
        <v>490299</v>
      </c>
      <c r="C47" t="s">
        <v>89</v>
      </c>
      <c r="D47" t="s">
        <v>90</v>
      </c>
      <c r="E47" s="152">
        <v>2</v>
      </c>
      <c r="F47">
        <v>392</v>
      </c>
      <c r="G47">
        <v>402</v>
      </c>
      <c r="H47">
        <v>399</v>
      </c>
      <c r="I47">
        <v>356</v>
      </c>
      <c r="J47">
        <v>445</v>
      </c>
      <c r="K47" s="54">
        <f t="shared" si="9"/>
        <v>398.8</v>
      </c>
      <c r="L47">
        <v>0.79869999999999997</v>
      </c>
      <c r="M47">
        <v>24.22</v>
      </c>
      <c r="N47" s="135">
        <f t="shared" si="6"/>
        <v>329.76878612716769</v>
      </c>
      <c r="Q47">
        <v>42</v>
      </c>
      <c r="R47" s="136">
        <f t="shared" si="7"/>
        <v>0.57666666666666666</v>
      </c>
      <c r="S47" s="54">
        <f t="shared" si="8"/>
        <v>0.82690267333793299</v>
      </c>
      <c r="T47">
        <v>1.3943000000000001</v>
      </c>
      <c r="U47">
        <v>1.131</v>
      </c>
      <c r="V47">
        <v>0.87019999999999997</v>
      </c>
      <c r="W47" s="134">
        <f t="shared" si="1"/>
        <v>1.2328028293545537</v>
      </c>
      <c r="X47" s="54">
        <f t="shared" si="2"/>
        <v>0.62411245786416114</v>
      </c>
      <c r="Y47">
        <v>768</v>
      </c>
      <c r="Z47">
        <v>1038</v>
      </c>
      <c r="AA47">
        <v>0.73988439306358378</v>
      </c>
    </row>
    <row r="48" spans="1:27" x14ac:dyDescent="0.25">
      <c r="A48" t="s">
        <v>144</v>
      </c>
      <c r="B48">
        <v>490299</v>
      </c>
      <c r="C48" t="s">
        <v>89</v>
      </c>
      <c r="D48" t="s">
        <v>90</v>
      </c>
      <c r="E48" s="152">
        <v>3</v>
      </c>
      <c r="F48">
        <v>315</v>
      </c>
      <c r="G48">
        <v>298</v>
      </c>
      <c r="H48">
        <v>364</v>
      </c>
      <c r="I48">
        <v>348</v>
      </c>
      <c r="J48">
        <v>342</v>
      </c>
      <c r="K48" s="54">
        <f t="shared" si="9"/>
        <v>333.4</v>
      </c>
      <c r="L48">
        <v>0.96679999999999999</v>
      </c>
      <c r="M48">
        <v>32.950000000000003</v>
      </c>
      <c r="N48" s="135">
        <f t="shared" si="6"/>
        <v>293.41426403641879</v>
      </c>
      <c r="Q48">
        <v>56</v>
      </c>
      <c r="R48" s="136">
        <f t="shared" si="7"/>
        <v>0.58839285714285716</v>
      </c>
      <c r="S48" s="54">
        <f t="shared" si="8"/>
        <v>0.8800667787535057</v>
      </c>
      <c r="T48">
        <v>1.4419999999999999</v>
      </c>
      <c r="U48">
        <v>1.1479999999999999</v>
      </c>
      <c r="V48">
        <v>0.79720000000000002</v>
      </c>
      <c r="W48" s="134">
        <f t="shared" si="1"/>
        <v>1.2560975609756098</v>
      </c>
      <c r="X48" s="54">
        <f t="shared" si="2"/>
        <v>0.55284327323162274</v>
      </c>
      <c r="Y48">
        <v>768</v>
      </c>
      <c r="Z48">
        <v>1038</v>
      </c>
      <c r="AA48">
        <v>0.73988439306358378</v>
      </c>
    </row>
    <row r="49" spans="1:27" x14ac:dyDescent="0.25">
      <c r="A49" t="s">
        <v>144</v>
      </c>
      <c r="B49">
        <v>490299</v>
      </c>
      <c r="C49" t="s">
        <v>89</v>
      </c>
      <c r="D49" t="s">
        <v>90</v>
      </c>
      <c r="E49" s="152">
        <v>4</v>
      </c>
      <c r="F49">
        <v>401</v>
      </c>
      <c r="G49">
        <v>353</v>
      </c>
      <c r="H49">
        <v>399</v>
      </c>
      <c r="I49">
        <v>422</v>
      </c>
      <c r="J49">
        <v>427</v>
      </c>
      <c r="K49" s="54">
        <f t="shared" si="9"/>
        <v>400.4</v>
      </c>
      <c r="L49">
        <v>0.89849999999999997</v>
      </c>
      <c r="M49">
        <v>32.450000000000003</v>
      </c>
      <c r="N49" s="135">
        <f t="shared" si="6"/>
        <v>276.88751926040055</v>
      </c>
      <c r="Q49">
        <v>53</v>
      </c>
      <c r="R49" s="136">
        <f t="shared" si="7"/>
        <v>0.61226415094339626</v>
      </c>
      <c r="S49" s="54">
        <f t="shared" si="8"/>
        <v>0.69152727088012134</v>
      </c>
      <c r="T49">
        <v>0.6754</v>
      </c>
      <c r="U49">
        <v>0.52449999999999997</v>
      </c>
      <c r="V49">
        <v>0.36780000000000002</v>
      </c>
      <c r="W49" s="134">
        <f t="shared" si="1"/>
        <v>1.2877025738798857</v>
      </c>
      <c r="X49" s="54">
        <f t="shared" si="2"/>
        <v>0.54456618300266513</v>
      </c>
      <c r="Y49">
        <v>768</v>
      </c>
      <c r="Z49">
        <v>1038</v>
      </c>
      <c r="AA49">
        <v>0.73988439306358378</v>
      </c>
    </row>
    <row r="50" spans="1:27" x14ac:dyDescent="0.25">
      <c r="A50" t="s">
        <v>144</v>
      </c>
      <c r="B50">
        <v>490525</v>
      </c>
      <c r="C50" t="s">
        <v>89</v>
      </c>
      <c r="D50" t="s">
        <v>90</v>
      </c>
      <c r="E50" s="152">
        <v>1</v>
      </c>
      <c r="F50">
        <v>231</v>
      </c>
      <c r="G50">
        <v>182</v>
      </c>
      <c r="H50">
        <v>196</v>
      </c>
      <c r="I50">
        <v>228</v>
      </c>
      <c r="J50">
        <v>242</v>
      </c>
      <c r="K50" s="54">
        <f t="shared" si="9"/>
        <v>215.8</v>
      </c>
      <c r="L50">
        <v>0.60189999999999999</v>
      </c>
      <c r="M50">
        <v>23.89</v>
      </c>
      <c r="N50" s="135">
        <f t="shared" si="6"/>
        <v>251.94642109669317</v>
      </c>
      <c r="Q50">
        <v>21</v>
      </c>
      <c r="R50" s="136">
        <f t="shared" si="7"/>
        <v>1.1376190476190478</v>
      </c>
      <c r="S50" s="54">
        <f t="shared" si="8"/>
        <v>1.167499634368365</v>
      </c>
      <c r="T50">
        <v>0.3034</v>
      </c>
      <c r="U50">
        <v>0.25800000000000001</v>
      </c>
      <c r="V50">
        <v>0.2019</v>
      </c>
      <c r="W50" s="134">
        <f t="shared" si="1"/>
        <v>1.1759689922480621</v>
      </c>
      <c r="X50" s="54">
        <f t="shared" si="2"/>
        <v>0.66545814106789714</v>
      </c>
      <c r="Y50">
        <v>761</v>
      </c>
      <c r="Z50">
        <v>1041</v>
      </c>
      <c r="AA50">
        <v>0.73102785782901059</v>
      </c>
    </row>
    <row r="51" spans="1:27" x14ac:dyDescent="0.25">
      <c r="A51" t="s">
        <v>144</v>
      </c>
      <c r="B51">
        <v>490525</v>
      </c>
      <c r="C51" t="s">
        <v>89</v>
      </c>
      <c r="D51" t="s">
        <v>90</v>
      </c>
      <c r="E51" s="152">
        <v>2</v>
      </c>
      <c r="F51">
        <v>144</v>
      </c>
      <c r="G51">
        <v>187</v>
      </c>
      <c r="H51">
        <v>145</v>
      </c>
      <c r="I51">
        <v>116</v>
      </c>
      <c r="J51">
        <v>187</v>
      </c>
      <c r="K51" s="54">
        <f t="shared" si="9"/>
        <v>155.80000000000001</v>
      </c>
      <c r="L51">
        <v>0.31069999999999998</v>
      </c>
      <c r="M51">
        <v>15.42</v>
      </c>
      <c r="N51" s="135">
        <f t="shared" si="6"/>
        <v>201.49156939040208</v>
      </c>
      <c r="Q51">
        <v>16</v>
      </c>
      <c r="R51" s="136">
        <f t="shared" si="7"/>
        <v>0.96375</v>
      </c>
      <c r="S51" s="54">
        <f t="shared" si="8"/>
        <v>1.2932706636097693</v>
      </c>
      <c r="T51">
        <v>0.41870000000000002</v>
      </c>
      <c r="U51">
        <v>0.34150000000000003</v>
      </c>
      <c r="V51">
        <v>0.28139999999999998</v>
      </c>
      <c r="W51" s="134">
        <f t="shared" si="1"/>
        <v>1.2260614934114202</v>
      </c>
      <c r="X51" s="54">
        <f t="shared" si="2"/>
        <v>0.67208024838786717</v>
      </c>
      <c r="Y51">
        <v>761</v>
      </c>
      <c r="Z51">
        <v>1041</v>
      </c>
      <c r="AA51">
        <v>0.73102785782901059</v>
      </c>
    </row>
    <row r="52" spans="1:27" x14ac:dyDescent="0.25">
      <c r="A52" t="s">
        <v>144</v>
      </c>
      <c r="B52">
        <v>490525</v>
      </c>
      <c r="C52" t="s">
        <v>89</v>
      </c>
      <c r="D52" t="s">
        <v>90</v>
      </c>
      <c r="E52" s="152">
        <v>3</v>
      </c>
      <c r="F52">
        <v>161</v>
      </c>
      <c r="G52">
        <v>143</v>
      </c>
      <c r="H52">
        <v>162</v>
      </c>
      <c r="I52">
        <v>219</v>
      </c>
      <c r="J52">
        <v>179</v>
      </c>
      <c r="K52" s="54">
        <f t="shared" si="9"/>
        <v>172.8</v>
      </c>
      <c r="L52">
        <v>0.21709999999999999</v>
      </c>
      <c r="M52">
        <v>9.23</v>
      </c>
      <c r="N52" s="135">
        <f t="shared" si="6"/>
        <v>235.21126760563379</v>
      </c>
      <c r="Q52">
        <v>18</v>
      </c>
      <c r="R52" s="136">
        <f t="shared" si="7"/>
        <v>0.51277777777777778</v>
      </c>
      <c r="S52" s="54">
        <f t="shared" si="8"/>
        <v>1.3611763171622324</v>
      </c>
      <c r="T52">
        <v>0.34510000000000002</v>
      </c>
      <c r="U52">
        <v>0.28849999999999998</v>
      </c>
      <c r="V52">
        <v>0.24049999999999999</v>
      </c>
      <c r="W52" s="134">
        <f t="shared" si="1"/>
        <v>1.1961871750433277</v>
      </c>
      <c r="X52" s="54">
        <f t="shared" si="2"/>
        <v>0.69689944943494631</v>
      </c>
      <c r="Y52">
        <v>761</v>
      </c>
      <c r="Z52">
        <v>1041</v>
      </c>
      <c r="AA52">
        <v>0.73102785782901059</v>
      </c>
    </row>
    <row r="53" spans="1:27" x14ac:dyDescent="0.25">
      <c r="A53" t="s">
        <v>144</v>
      </c>
      <c r="B53">
        <v>490525</v>
      </c>
      <c r="C53" t="s">
        <v>89</v>
      </c>
      <c r="D53" t="s">
        <v>90</v>
      </c>
      <c r="E53" s="152">
        <v>4</v>
      </c>
      <c r="F53">
        <v>234</v>
      </c>
      <c r="G53">
        <v>228</v>
      </c>
      <c r="H53">
        <v>225</v>
      </c>
      <c r="I53">
        <v>193</v>
      </c>
      <c r="J53">
        <v>301</v>
      </c>
      <c r="K53" s="54">
        <f t="shared" si="9"/>
        <v>236.2</v>
      </c>
      <c r="L53">
        <v>0.37319999999999998</v>
      </c>
      <c r="M53">
        <v>14.93</v>
      </c>
      <c r="N53" s="135">
        <f t="shared" si="6"/>
        <v>249.96651038178163</v>
      </c>
      <c r="Q53">
        <v>14</v>
      </c>
      <c r="R53" s="136">
        <f t="shared" si="7"/>
        <v>1.0664285714285715</v>
      </c>
      <c r="S53" s="54">
        <f t="shared" si="8"/>
        <v>1.0582832785003458</v>
      </c>
      <c r="T53">
        <v>0.24629999999999999</v>
      </c>
      <c r="U53">
        <v>0.18379999999999999</v>
      </c>
      <c r="V53">
        <v>0.16320000000000001</v>
      </c>
      <c r="W53" s="134">
        <f t="shared" si="1"/>
        <v>1.340043525571273</v>
      </c>
      <c r="X53" s="54">
        <f t="shared" si="2"/>
        <v>0.66260657734470163</v>
      </c>
      <c r="Y53">
        <v>761</v>
      </c>
      <c r="Z53">
        <v>1041</v>
      </c>
      <c r="AA53">
        <v>0.73102785782901059</v>
      </c>
    </row>
    <row r="54" spans="1:27" x14ac:dyDescent="0.25">
      <c r="A54" t="s">
        <v>26</v>
      </c>
      <c r="B54">
        <v>110085</v>
      </c>
      <c r="C54" t="s">
        <v>27</v>
      </c>
      <c r="D54" t="s">
        <v>28</v>
      </c>
      <c r="E54" s="152">
        <v>1</v>
      </c>
      <c r="F54">
        <v>559</v>
      </c>
      <c r="G54">
        <v>446</v>
      </c>
      <c r="H54">
        <v>541</v>
      </c>
      <c r="I54">
        <v>402</v>
      </c>
      <c r="J54">
        <v>405</v>
      </c>
      <c r="K54" s="54">
        <f t="shared" si="9"/>
        <v>470.6</v>
      </c>
      <c r="L54">
        <v>0.90500000000000003</v>
      </c>
      <c r="M54">
        <v>97.21</v>
      </c>
      <c r="N54" s="135">
        <f t="shared" si="6"/>
        <v>93.097417961115127</v>
      </c>
      <c r="Q54">
        <v>14</v>
      </c>
      <c r="R54" s="134">
        <f t="shared" si="7"/>
        <v>6.9435714285714285</v>
      </c>
      <c r="S54" s="54">
        <f t="shared" ref="S54:S85" si="10">N54/K54</f>
        <v>0.19782706749068238</v>
      </c>
      <c r="T54">
        <v>0.98370000000000002</v>
      </c>
      <c r="U54">
        <v>0.83389999999999997</v>
      </c>
      <c r="V54">
        <v>0.4778</v>
      </c>
      <c r="W54" s="134">
        <f t="shared" si="1"/>
        <v>1.1796378462645403</v>
      </c>
      <c r="X54" s="54">
        <f t="shared" si="2"/>
        <v>0.48571719020026433</v>
      </c>
      <c r="Y54">
        <v>729</v>
      </c>
      <c r="Z54">
        <v>1154</v>
      </c>
      <c r="AA54">
        <v>0.6317157712305026</v>
      </c>
    </row>
    <row r="55" spans="1:27" x14ac:dyDescent="0.25">
      <c r="A55" t="s">
        <v>26</v>
      </c>
      <c r="B55">
        <v>110085</v>
      </c>
      <c r="C55" t="s">
        <v>27</v>
      </c>
      <c r="D55" t="s">
        <v>28</v>
      </c>
      <c r="E55" s="152">
        <v>2</v>
      </c>
      <c r="F55">
        <v>306</v>
      </c>
      <c r="G55">
        <v>324</v>
      </c>
      <c r="H55">
        <v>237</v>
      </c>
      <c r="I55">
        <v>336</v>
      </c>
      <c r="J55">
        <v>444</v>
      </c>
      <c r="K55" s="54">
        <f t="shared" si="9"/>
        <v>329.4</v>
      </c>
      <c r="L55">
        <v>0.69</v>
      </c>
      <c r="M55">
        <v>81.569999999999993</v>
      </c>
      <c r="N55" s="135">
        <f t="shared" si="6"/>
        <v>84.58992276572269</v>
      </c>
      <c r="Q55">
        <v>14</v>
      </c>
      <c r="R55" s="134">
        <f t="shared" si="7"/>
        <v>5.8264285714285711</v>
      </c>
      <c r="S55" s="54">
        <f t="shared" si="10"/>
        <v>0.25680000839624378</v>
      </c>
      <c r="T55">
        <v>0.95320000000000005</v>
      </c>
      <c r="U55">
        <v>0.81599999999999995</v>
      </c>
      <c r="V55">
        <v>0.5968</v>
      </c>
      <c r="W55" s="134">
        <f t="shared" si="1"/>
        <v>1.1681372549019609</v>
      </c>
      <c r="X55" s="54">
        <f t="shared" si="2"/>
        <v>0.62610155266470835</v>
      </c>
      <c r="Y55">
        <v>729</v>
      </c>
      <c r="Z55">
        <v>1154</v>
      </c>
      <c r="AA55">
        <v>0.6317157712305026</v>
      </c>
    </row>
    <row r="56" spans="1:27" x14ac:dyDescent="0.25">
      <c r="A56" t="s">
        <v>26</v>
      </c>
      <c r="B56">
        <v>110085</v>
      </c>
      <c r="C56" t="s">
        <v>27</v>
      </c>
      <c r="D56" t="s">
        <v>28</v>
      </c>
      <c r="E56" s="152">
        <v>3</v>
      </c>
      <c r="F56">
        <v>398</v>
      </c>
      <c r="G56">
        <v>395</v>
      </c>
      <c r="H56">
        <v>348</v>
      </c>
      <c r="I56">
        <v>420</v>
      </c>
      <c r="J56">
        <v>349</v>
      </c>
      <c r="K56" s="54">
        <f t="shared" si="9"/>
        <v>382</v>
      </c>
      <c r="L56">
        <v>0.79349999999999998</v>
      </c>
      <c r="M56">
        <v>92.48</v>
      </c>
      <c r="N56" s="135">
        <f t="shared" si="6"/>
        <v>85.802335640138395</v>
      </c>
      <c r="Q56">
        <v>15</v>
      </c>
      <c r="R56" s="134">
        <f t="shared" si="7"/>
        <v>6.1653333333333338</v>
      </c>
      <c r="S56" s="54">
        <f t="shared" si="10"/>
        <v>0.22461344408413192</v>
      </c>
      <c r="T56">
        <v>1.0843</v>
      </c>
      <c r="U56">
        <v>0.94810000000000005</v>
      </c>
      <c r="V56">
        <v>0.64</v>
      </c>
      <c r="W56" s="134">
        <f t="shared" si="1"/>
        <v>1.1436557325176668</v>
      </c>
      <c r="X56" s="54">
        <f t="shared" si="2"/>
        <v>0.59024255279904081</v>
      </c>
      <c r="Y56">
        <v>729</v>
      </c>
      <c r="Z56">
        <v>1154</v>
      </c>
      <c r="AA56">
        <v>0.6317157712305026</v>
      </c>
    </row>
    <row r="57" spans="1:27" x14ac:dyDescent="0.25">
      <c r="A57" t="s">
        <v>26</v>
      </c>
      <c r="B57">
        <v>110085</v>
      </c>
      <c r="C57" t="s">
        <v>27</v>
      </c>
      <c r="D57" t="s">
        <v>28</v>
      </c>
      <c r="E57" s="152">
        <v>4</v>
      </c>
      <c r="F57">
        <v>331</v>
      </c>
      <c r="G57">
        <v>310</v>
      </c>
      <c r="H57">
        <v>189</v>
      </c>
      <c r="I57">
        <v>189</v>
      </c>
      <c r="J57">
        <v>241</v>
      </c>
      <c r="K57" s="54">
        <f t="shared" si="9"/>
        <v>252</v>
      </c>
      <c r="L57">
        <v>0.27400000000000002</v>
      </c>
      <c r="M57">
        <v>49.42</v>
      </c>
      <c r="N57" s="135">
        <f t="shared" si="6"/>
        <v>55.443140428976122</v>
      </c>
      <c r="Q57">
        <v>13</v>
      </c>
      <c r="R57" s="134">
        <f t="shared" si="7"/>
        <v>3.8015384615384615</v>
      </c>
      <c r="S57" s="54">
        <f t="shared" si="10"/>
        <v>0.2200124620197465</v>
      </c>
      <c r="T57">
        <v>1.5876999999999999</v>
      </c>
      <c r="U57">
        <v>1.3376999999999999</v>
      </c>
      <c r="V57">
        <v>0.98209999999999997</v>
      </c>
      <c r="W57" s="134">
        <f t="shared" si="1"/>
        <v>1.1868879419899829</v>
      </c>
      <c r="X57" s="54">
        <f t="shared" si="2"/>
        <v>0.61856773949738619</v>
      </c>
      <c r="Y57">
        <v>729</v>
      </c>
      <c r="Z57">
        <v>1154</v>
      </c>
      <c r="AA57">
        <v>0.6317157712305026</v>
      </c>
    </row>
    <row r="58" spans="1:27" x14ac:dyDescent="0.25">
      <c r="A58" t="s">
        <v>26</v>
      </c>
      <c r="B58">
        <v>110094</v>
      </c>
      <c r="C58" t="s">
        <v>27</v>
      </c>
      <c r="D58" t="s">
        <v>28</v>
      </c>
      <c r="E58" s="152">
        <v>1</v>
      </c>
      <c r="F58">
        <v>395</v>
      </c>
      <c r="G58">
        <v>485</v>
      </c>
      <c r="H58">
        <v>397</v>
      </c>
      <c r="I58">
        <v>511</v>
      </c>
      <c r="J58">
        <v>435</v>
      </c>
      <c r="K58" s="54">
        <f t="shared" si="9"/>
        <v>444.6</v>
      </c>
      <c r="L58">
        <v>0.71809999999999996</v>
      </c>
      <c r="M58">
        <v>72.48</v>
      </c>
      <c r="N58" s="135">
        <f t="shared" si="6"/>
        <v>99.07560706401766</v>
      </c>
      <c r="Q58">
        <v>9</v>
      </c>
      <c r="R58" s="134">
        <f t="shared" si="7"/>
        <v>8.0533333333333346</v>
      </c>
      <c r="S58" s="54">
        <f t="shared" si="10"/>
        <v>0.22284212115163665</v>
      </c>
      <c r="T58">
        <v>1.6657</v>
      </c>
      <c r="U58">
        <v>1.4319999999999999</v>
      </c>
      <c r="V58">
        <v>1.0648</v>
      </c>
      <c r="W58" s="134">
        <f t="shared" si="1"/>
        <v>1.1631983240223465</v>
      </c>
      <c r="X58" s="54">
        <f t="shared" si="2"/>
        <v>0.63925076544395754</v>
      </c>
      <c r="Y58">
        <v>709</v>
      </c>
      <c r="Z58">
        <v>1140</v>
      </c>
      <c r="AA58">
        <v>0.62192982456140355</v>
      </c>
    </row>
    <row r="59" spans="1:27" x14ac:dyDescent="0.25">
      <c r="A59" t="s">
        <v>26</v>
      </c>
      <c r="B59">
        <v>110094</v>
      </c>
      <c r="C59" t="s">
        <v>27</v>
      </c>
      <c r="D59" t="s">
        <v>28</v>
      </c>
      <c r="E59" s="152">
        <v>2</v>
      </c>
      <c r="F59">
        <v>413</v>
      </c>
      <c r="G59">
        <v>394</v>
      </c>
      <c r="H59">
        <v>302</v>
      </c>
      <c r="I59">
        <v>368</v>
      </c>
      <c r="J59">
        <v>419</v>
      </c>
      <c r="K59" s="54">
        <f t="shared" si="9"/>
        <v>379.2</v>
      </c>
      <c r="L59">
        <v>0.53080000000000005</v>
      </c>
      <c r="M59">
        <v>66.8</v>
      </c>
      <c r="N59" s="135">
        <f t="shared" si="6"/>
        <v>79.46107784431139</v>
      </c>
      <c r="Q59">
        <v>12</v>
      </c>
      <c r="R59" s="134">
        <f t="shared" si="7"/>
        <v>5.5666666666666664</v>
      </c>
      <c r="S59" s="54">
        <f t="shared" si="10"/>
        <v>0.2095492559185427</v>
      </c>
      <c r="T59">
        <v>0.88129999999999997</v>
      </c>
      <c r="U59">
        <v>0.81679999999999997</v>
      </c>
      <c r="V59">
        <v>0.54300000000000004</v>
      </c>
      <c r="W59" s="134">
        <f t="shared" si="1"/>
        <v>1.0789666993143976</v>
      </c>
      <c r="X59" s="54">
        <f t="shared" si="2"/>
        <v>0.61613525473731989</v>
      </c>
      <c r="Y59">
        <v>709</v>
      </c>
      <c r="Z59">
        <v>1140</v>
      </c>
      <c r="AA59">
        <v>0.62192982456140355</v>
      </c>
    </row>
    <row r="60" spans="1:27" x14ac:dyDescent="0.25">
      <c r="A60" t="s">
        <v>26</v>
      </c>
      <c r="B60">
        <v>110094</v>
      </c>
      <c r="C60" t="s">
        <v>27</v>
      </c>
      <c r="D60" t="s">
        <v>28</v>
      </c>
      <c r="E60" s="152">
        <v>3</v>
      </c>
      <c r="F60">
        <v>455</v>
      </c>
      <c r="G60">
        <v>492</v>
      </c>
      <c r="H60">
        <v>582</v>
      </c>
      <c r="I60">
        <v>553</v>
      </c>
      <c r="J60">
        <v>498</v>
      </c>
      <c r="K60" s="54">
        <f t="shared" si="9"/>
        <v>516</v>
      </c>
      <c r="L60">
        <v>0.83960000000000001</v>
      </c>
      <c r="M60">
        <v>78.55</v>
      </c>
      <c r="N60" s="135">
        <f t="shared" si="6"/>
        <v>106.88733290897518</v>
      </c>
      <c r="Q60">
        <v>13</v>
      </c>
      <c r="R60" s="134">
        <f t="shared" si="7"/>
        <v>6.0423076923076922</v>
      </c>
      <c r="S60" s="54">
        <f t="shared" si="10"/>
        <v>0.20714599400964182</v>
      </c>
      <c r="T60">
        <v>1.4529000000000001</v>
      </c>
      <c r="U60">
        <v>1.2716000000000001</v>
      </c>
      <c r="V60">
        <v>0.79810000000000003</v>
      </c>
      <c r="W60" s="134">
        <f t="shared" si="1"/>
        <v>1.1425762818496383</v>
      </c>
      <c r="X60" s="54">
        <f t="shared" si="2"/>
        <v>0.5493151627778925</v>
      </c>
      <c r="Y60">
        <v>709</v>
      </c>
      <c r="Z60">
        <v>1140</v>
      </c>
      <c r="AA60">
        <v>0.62192982456140355</v>
      </c>
    </row>
    <row r="61" spans="1:27" x14ac:dyDescent="0.25">
      <c r="A61" t="s">
        <v>26</v>
      </c>
      <c r="B61">
        <v>110094</v>
      </c>
      <c r="C61" t="s">
        <v>27</v>
      </c>
      <c r="D61" t="s">
        <v>28</v>
      </c>
      <c r="E61" s="152">
        <v>4</v>
      </c>
      <c r="F61">
        <v>269</v>
      </c>
      <c r="G61">
        <v>266</v>
      </c>
      <c r="H61">
        <v>468</v>
      </c>
      <c r="I61">
        <v>461</v>
      </c>
      <c r="J61">
        <v>346</v>
      </c>
      <c r="K61" s="54">
        <f t="shared" si="9"/>
        <v>362</v>
      </c>
      <c r="L61">
        <v>0.44844000000000001</v>
      </c>
      <c r="M61">
        <v>54.13</v>
      </c>
      <c r="N61" s="135">
        <f t="shared" si="6"/>
        <v>82.845002771106593</v>
      </c>
      <c r="Q61">
        <v>12</v>
      </c>
      <c r="R61" s="134">
        <f t="shared" si="7"/>
        <v>4.5108333333333333</v>
      </c>
      <c r="S61" s="54">
        <f t="shared" si="10"/>
        <v>0.22885359881521158</v>
      </c>
      <c r="T61">
        <v>0.9143</v>
      </c>
      <c r="U61">
        <v>0.83919999999999995</v>
      </c>
      <c r="V61">
        <v>0.52590000000000003</v>
      </c>
      <c r="W61" s="134">
        <f t="shared" si="1"/>
        <v>1.0894899904671116</v>
      </c>
      <c r="X61" s="54">
        <f t="shared" si="2"/>
        <v>0.57519413759160021</v>
      </c>
      <c r="Y61">
        <v>709</v>
      </c>
      <c r="Z61">
        <v>1140</v>
      </c>
      <c r="AA61">
        <v>0.62192982456140355</v>
      </c>
    </row>
    <row r="62" spans="1:27" x14ac:dyDescent="0.25">
      <c r="A62" t="s">
        <v>26</v>
      </c>
      <c r="B62">
        <v>110158</v>
      </c>
      <c r="C62" t="s">
        <v>27</v>
      </c>
      <c r="D62" t="s">
        <v>28</v>
      </c>
      <c r="E62" s="152">
        <v>1</v>
      </c>
      <c r="F62">
        <v>401</v>
      </c>
      <c r="G62">
        <v>387</v>
      </c>
      <c r="H62">
        <v>373</v>
      </c>
      <c r="I62">
        <v>412</v>
      </c>
      <c r="J62">
        <v>385</v>
      </c>
      <c r="K62" s="54">
        <f t="shared" si="9"/>
        <v>391.6</v>
      </c>
      <c r="L62">
        <v>0.56430000000000002</v>
      </c>
      <c r="M62">
        <v>57.89</v>
      </c>
      <c r="N62" s="135">
        <f t="shared" si="6"/>
        <v>97.477975470720338</v>
      </c>
      <c r="Q62">
        <v>6</v>
      </c>
      <c r="R62" s="134">
        <f t="shared" si="7"/>
        <v>9.6483333333333334</v>
      </c>
      <c r="S62" s="54">
        <f t="shared" si="10"/>
        <v>0.24892230712645641</v>
      </c>
      <c r="T62">
        <v>1.8469</v>
      </c>
      <c r="U62">
        <v>1.5591999999999999</v>
      </c>
      <c r="V62">
        <v>1.2065999999999999</v>
      </c>
      <c r="W62" s="134">
        <f t="shared" si="1"/>
        <v>1.1845177013853259</v>
      </c>
      <c r="X62" s="54">
        <f t="shared" si="2"/>
        <v>0.6533109534896312</v>
      </c>
      <c r="Y62">
        <v>748</v>
      </c>
      <c r="Z62">
        <v>1139</v>
      </c>
      <c r="AA62">
        <v>0.65671641791044777</v>
      </c>
    </row>
    <row r="63" spans="1:27" x14ac:dyDescent="0.25">
      <c r="A63" t="s">
        <v>26</v>
      </c>
      <c r="B63">
        <v>110158</v>
      </c>
      <c r="C63" t="s">
        <v>27</v>
      </c>
      <c r="D63" t="s">
        <v>28</v>
      </c>
      <c r="E63" s="152">
        <v>2</v>
      </c>
      <c r="F63">
        <v>295</v>
      </c>
      <c r="G63">
        <v>290</v>
      </c>
      <c r="H63">
        <v>280</v>
      </c>
      <c r="I63">
        <v>277</v>
      </c>
      <c r="J63">
        <v>274</v>
      </c>
      <c r="K63" s="54">
        <f t="shared" si="9"/>
        <v>283.2</v>
      </c>
      <c r="L63">
        <v>0.65380000000000005</v>
      </c>
      <c r="M63">
        <v>72.22</v>
      </c>
      <c r="N63" s="135">
        <f t="shared" si="6"/>
        <v>90.528939351980071</v>
      </c>
      <c r="Q63">
        <v>7</v>
      </c>
      <c r="R63" s="134">
        <f t="shared" si="7"/>
        <v>10.317142857142857</v>
      </c>
      <c r="S63" s="54">
        <f t="shared" si="10"/>
        <v>0.31966433386998616</v>
      </c>
      <c r="T63">
        <v>1.2556</v>
      </c>
      <c r="U63">
        <v>1.0093000000000001</v>
      </c>
      <c r="V63">
        <v>0.8014</v>
      </c>
      <c r="W63" s="134">
        <f t="shared" si="1"/>
        <v>1.2440305161993461</v>
      </c>
      <c r="X63" s="54">
        <f t="shared" si="2"/>
        <v>0.63826059254539658</v>
      </c>
      <c r="Y63">
        <v>748</v>
      </c>
      <c r="Z63">
        <v>1139</v>
      </c>
      <c r="AA63">
        <v>0.65671641791044777</v>
      </c>
    </row>
    <row r="64" spans="1:27" x14ac:dyDescent="0.25">
      <c r="A64" t="s">
        <v>26</v>
      </c>
      <c r="B64">
        <v>110158</v>
      </c>
      <c r="C64" t="s">
        <v>27</v>
      </c>
      <c r="D64" t="s">
        <v>28</v>
      </c>
      <c r="E64" s="152">
        <v>3</v>
      </c>
      <c r="F64">
        <v>251</v>
      </c>
      <c r="G64">
        <v>350</v>
      </c>
      <c r="H64">
        <v>337</v>
      </c>
      <c r="I64">
        <v>332</v>
      </c>
      <c r="J64">
        <v>307</v>
      </c>
      <c r="K64" s="54">
        <f t="shared" si="9"/>
        <v>315.39999999999998</v>
      </c>
      <c r="L64">
        <v>0.58660000000000001</v>
      </c>
      <c r="M64">
        <v>71</v>
      </c>
      <c r="N64" s="135">
        <f t="shared" si="6"/>
        <v>82.619718309859152</v>
      </c>
      <c r="Q64">
        <v>7</v>
      </c>
      <c r="R64" s="134">
        <f t="shared" si="7"/>
        <v>10.142857142857142</v>
      </c>
      <c r="S64" s="54">
        <f t="shared" si="10"/>
        <v>0.26195218233943929</v>
      </c>
      <c r="T64">
        <v>1.3139000000000001</v>
      </c>
      <c r="U64">
        <v>1.1062000000000001</v>
      </c>
      <c r="V64">
        <v>0.79239999999999999</v>
      </c>
      <c r="W64" s="134">
        <f t="shared" si="1"/>
        <v>1.187759898752486</v>
      </c>
      <c r="X64" s="54">
        <f t="shared" si="2"/>
        <v>0.60309003729355348</v>
      </c>
      <c r="Y64">
        <v>748</v>
      </c>
      <c r="Z64">
        <v>1139</v>
      </c>
      <c r="AA64">
        <v>0.65671641791044777</v>
      </c>
    </row>
    <row r="65" spans="1:27" x14ac:dyDescent="0.25">
      <c r="A65" t="s">
        <v>26</v>
      </c>
      <c r="B65">
        <v>110158</v>
      </c>
      <c r="C65" t="s">
        <v>27</v>
      </c>
      <c r="D65" t="s">
        <v>28</v>
      </c>
      <c r="E65" s="152">
        <v>4</v>
      </c>
      <c r="F65">
        <v>230</v>
      </c>
      <c r="G65">
        <v>279</v>
      </c>
      <c r="H65">
        <v>283</v>
      </c>
      <c r="I65">
        <v>356</v>
      </c>
      <c r="J65">
        <v>338</v>
      </c>
      <c r="K65" s="54">
        <f t="shared" si="9"/>
        <v>297.2</v>
      </c>
      <c r="L65">
        <v>0.42749999999999999</v>
      </c>
      <c r="M65">
        <v>47.24</v>
      </c>
      <c r="N65" s="135">
        <f t="shared" si="6"/>
        <v>90.495342929720579</v>
      </c>
      <c r="Q65">
        <v>9</v>
      </c>
      <c r="R65" s="134">
        <f t="shared" si="7"/>
        <v>5.2488888888888887</v>
      </c>
      <c r="S65" s="54">
        <f t="shared" si="10"/>
        <v>0.30449307849838686</v>
      </c>
      <c r="T65">
        <v>1.0734999999999999</v>
      </c>
      <c r="U65">
        <v>0.90510000000000002</v>
      </c>
      <c r="V65">
        <v>0.6734</v>
      </c>
      <c r="W65" s="134">
        <f t="shared" si="1"/>
        <v>1.1860567893050491</v>
      </c>
      <c r="X65" s="54">
        <f t="shared" si="2"/>
        <v>0.62729389846297168</v>
      </c>
      <c r="Y65">
        <v>748</v>
      </c>
      <c r="Z65">
        <v>1139</v>
      </c>
      <c r="AA65">
        <v>0.65671641791044777</v>
      </c>
    </row>
    <row r="66" spans="1:27" x14ac:dyDescent="0.25">
      <c r="A66" t="s">
        <v>26</v>
      </c>
      <c r="B66">
        <v>110160</v>
      </c>
      <c r="C66" t="s">
        <v>27</v>
      </c>
      <c r="D66" t="s">
        <v>28</v>
      </c>
      <c r="E66" s="152">
        <v>1</v>
      </c>
      <c r="F66">
        <v>304</v>
      </c>
      <c r="G66">
        <v>315</v>
      </c>
      <c r="H66">
        <v>304</v>
      </c>
      <c r="I66">
        <v>366</v>
      </c>
      <c r="J66">
        <v>294</v>
      </c>
      <c r="K66" s="54">
        <f t="shared" si="9"/>
        <v>316.60000000000002</v>
      </c>
      <c r="L66">
        <v>0.749</v>
      </c>
      <c r="M66">
        <v>116.08</v>
      </c>
      <c r="N66" s="135">
        <f t="shared" si="6"/>
        <v>64.524465885596143</v>
      </c>
      <c r="Q66">
        <v>7</v>
      </c>
      <c r="R66" s="134">
        <f t="shared" si="7"/>
        <v>16.582857142857144</v>
      </c>
      <c r="S66" s="54">
        <f t="shared" si="10"/>
        <v>0.2038043774023883</v>
      </c>
      <c r="T66">
        <v>0.81699999999999995</v>
      </c>
      <c r="U66">
        <v>0.70340000000000003</v>
      </c>
      <c r="V66">
        <v>0.43130000000000002</v>
      </c>
      <c r="W66" s="134">
        <f t="shared" ref="W66:W129" si="11">T66/U66</f>
        <v>1.1615012794995734</v>
      </c>
      <c r="X66" s="54">
        <f t="shared" ref="X66:X129" si="12">V66/T66</f>
        <v>0.52790697674418607</v>
      </c>
      <c r="Y66">
        <v>714</v>
      </c>
      <c r="Z66">
        <v>1145</v>
      </c>
      <c r="AA66">
        <v>0.62358078602620093</v>
      </c>
    </row>
    <row r="67" spans="1:27" x14ac:dyDescent="0.25">
      <c r="A67" t="s">
        <v>26</v>
      </c>
      <c r="B67">
        <v>110160</v>
      </c>
      <c r="C67" t="s">
        <v>27</v>
      </c>
      <c r="D67" t="s">
        <v>28</v>
      </c>
      <c r="E67" s="152">
        <v>2</v>
      </c>
      <c r="F67">
        <v>396</v>
      </c>
      <c r="G67">
        <v>341</v>
      </c>
      <c r="H67">
        <v>403</v>
      </c>
      <c r="I67">
        <v>318</v>
      </c>
      <c r="J67">
        <v>374</v>
      </c>
      <c r="K67" s="54">
        <f t="shared" si="9"/>
        <v>366.4</v>
      </c>
      <c r="L67">
        <v>0.8296</v>
      </c>
      <c r="M67">
        <v>101.15</v>
      </c>
      <c r="N67" s="135">
        <f t="shared" si="6"/>
        <v>82.016806722689068</v>
      </c>
      <c r="Q67">
        <v>8</v>
      </c>
      <c r="R67" s="134">
        <f t="shared" si="7"/>
        <v>12.643750000000001</v>
      </c>
      <c r="S67" s="54">
        <f t="shared" si="10"/>
        <v>0.22384499651388939</v>
      </c>
      <c r="T67">
        <v>1.0786</v>
      </c>
      <c r="U67">
        <v>0.94869999999999999</v>
      </c>
      <c r="V67">
        <v>0.5242</v>
      </c>
      <c r="W67" s="134">
        <f t="shared" si="11"/>
        <v>1.1369242120796881</v>
      </c>
      <c r="X67" s="54">
        <f t="shared" si="12"/>
        <v>0.48600037085110326</v>
      </c>
      <c r="Y67">
        <v>714</v>
      </c>
      <c r="Z67">
        <v>1145</v>
      </c>
      <c r="AA67">
        <v>0.62358078602620093</v>
      </c>
    </row>
    <row r="68" spans="1:27" x14ac:dyDescent="0.25">
      <c r="A68" t="s">
        <v>26</v>
      </c>
      <c r="B68">
        <v>110160</v>
      </c>
      <c r="C68" t="s">
        <v>27</v>
      </c>
      <c r="D68" t="s">
        <v>28</v>
      </c>
      <c r="E68" s="152">
        <v>3</v>
      </c>
      <c r="F68">
        <v>337</v>
      </c>
      <c r="G68">
        <v>397</v>
      </c>
      <c r="H68">
        <v>432</v>
      </c>
      <c r="I68">
        <v>437</v>
      </c>
      <c r="J68">
        <v>388</v>
      </c>
      <c r="K68" s="54">
        <f t="shared" si="9"/>
        <v>398.2</v>
      </c>
      <c r="L68">
        <v>0.67130000000000001</v>
      </c>
      <c r="M68">
        <v>78.790000000000006</v>
      </c>
      <c r="N68" s="135">
        <f t="shared" si="6"/>
        <v>85.201167660870667</v>
      </c>
      <c r="Q68">
        <v>7</v>
      </c>
      <c r="R68" s="134">
        <f t="shared" si="7"/>
        <v>11.255714285714287</v>
      </c>
      <c r="S68" s="54">
        <f t="shared" si="10"/>
        <v>0.21396576509510465</v>
      </c>
      <c r="T68">
        <v>0.86319999999999997</v>
      </c>
      <c r="U68">
        <v>0.76790000000000003</v>
      </c>
      <c r="V68">
        <v>0.46839999999999998</v>
      </c>
      <c r="W68" s="134">
        <f t="shared" si="11"/>
        <v>1.1241047011329599</v>
      </c>
      <c r="X68" s="54">
        <f t="shared" si="12"/>
        <v>0.54263206672845232</v>
      </c>
      <c r="Y68">
        <v>714</v>
      </c>
      <c r="Z68">
        <v>1145</v>
      </c>
      <c r="AA68">
        <v>0.62358078602620093</v>
      </c>
    </row>
    <row r="69" spans="1:27" x14ac:dyDescent="0.25">
      <c r="A69" t="s">
        <v>26</v>
      </c>
      <c r="B69">
        <v>110160</v>
      </c>
      <c r="C69" t="s">
        <v>27</v>
      </c>
      <c r="D69" t="s">
        <v>28</v>
      </c>
      <c r="E69" s="152">
        <v>4</v>
      </c>
      <c r="F69">
        <v>379</v>
      </c>
      <c r="G69">
        <v>422</v>
      </c>
      <c r="H69">
        <v>444</v>
      </c>
      <c r="I69">
        <v>386</v>
      </c>
      <c r="J69">
        <v>463</v>
      </c>
      <c r="K69" s="54">
        <f t="shared" si="9"/>
        <v>418.8</v>
      </c>
      <c r="L69">
        <v>0.46289999999999998</v>
      </c>
      <c r="M69">
        <v>56.55</v>
      </c>
      <c r="N69" s="135">
        <f t="shared" si="6"/>
        <v>81.856763925729453</v>
      </c>
      <c r="Q69">
        <v>8</v>
      </c>
      <c r="R69" s="134">
        <f t="shared" si="7"/>
        <v>7.0687499999999996</v>
      </c>
      <c r="S69" s="54">
        <f t="shared" si="10"/>
        <v>0.19545550125532343</v>
      </c>
      <c r="T69">
        <v>1.002</v>
      </c>
      <c r="U69">
        <v>0.89600000000000002</v>
      </c>
      <c r="V69">
        <v>0.60219999999999996</v>
      </c>
      <c r="W69" s="134">
        <f t="shared" si="11"/>
        <v>1.1183035714285714</v>
      </c>
      <c r="X69" s="54">
        <f t="shared" si="12"/>
        <v>0.60099800399201597</v>
      </c>
      <c r="Y69">
        <v>714</v>
      </c>
      <c r="Z69">
        <v>1145</v>
      </c>
      <c r="AA69">
        <v>0.62358078602620093</v>
      </c>
    </row>
    <row r="70" spans="1:27" x14ac:dyDescent="0.25">
      <c r="A70" t="s">
        <v>26</v>
      </c>
      <c r="B70">
        <v>110397</v>
      </c>
      <c r="C70" t="s">
        <v>27</v>
      </c>
      <c r="D70" t="s">
        <v>28</v>
      </c>
      <c r="E70" s="152">
        <v>1</v>
      </c>
      <c r="F70">
        <v>591</v>
      </c>
      <c r="G70">
        <v>528</v>
      </c>
      <c r="H70">
        <v>500</v>
      </c>
      <c r="I70">
        <v>415</v>
      </c>
      <c r="J70">
        <v>375</v>
      </c>
      <c r="K70" s="54">
        <f t="shared" si="9"/>
        <v>481.8</v>
      </c>
      <c r="L70">
        <v>0.41489999999999999</v>
      </c>
      <c r="M70">
        <v>32.64</v>
      </c>
      <c r="N70" s="135">
        <f t="shared" si="6"/>
        <v>127.11397058823529</v>
      </c>
      <c r="Q70">
        <v>9</v>
      </c>
      <c r="R70" s="134">
        <f t="shared" si="7"/>
        <v>3.6266666666666669</v>
      </c>
      <c r="S70" s="54">
        <f t="shared" si="10"/>
        <v>0.26383140429272578</v>
      </c>
      <c r="T70">
        <v>0.81340000000000001</v>
      </c>
      <c r="U70">
        <v>0.69889999999999997</v>
      </c>
      <c r="V70">
        <v>0.41970000000000002</v>
      </c>
      <c r="W70" s="134">
        <f t="shared" si="11"/>
        <v>1.1638288739447704</v>
      </c>
      <c r="X70" s="54">
        <f t="shared" si="12"/>
        <v>0.51598229653307104</v>
      </c>
      <c r="Y70">
        <v>727</v>
      </c>
      <c r="Z70">
        <v>1061</v>
      </c>
      <c r="AA70">
        <v>0.68520263901979261</v>
      </c>
    </row>
    <row r="71" spans="1:27" x14ac:dyDescent="0.25">
      <c r="A71" t="s">
        <v>26</v>
      </c>
      <c r="B71">
        <v>110397</v>
      </c>
      <c r="C71" t="s">
        <v>27</v>
      </c>
      <c r="D71" t="s">
        <v>28</v>
      </c>
      <c r="E71" s="152">
        <v>2</v>
      </c>
      <c r="F71">
        <v>398</v>
      </c>
      <c r="G71">
        <v>577</v>
      </c>
      <c r="H71">
        <v>480</v>
      </c>
      <c r="I71">
        <v>431</v>
      </c>
      <c r="J71">
        <v>361</v>
      </c>
      <c r="K71" s="54">
        <f t="shared" si="9"/>
        <v>449.4</v>
      </c>
      <c r="L71">
        <v>0.51429999999999998</v>
      </c>
      <c r="M71">
        <v>53.67</v>
      </c>
      <c r="N71" s="135">
        <f t="shared" si="6"/>
        <v>95.826346189677651</v>
      </c>
      <c r="Q71">
        <v>7</v>
      </c>
      <c r="R71" s="134">
        <f t="shared" si="7"/>
        <v>7.6671428571428573</v>
      </c>
      <c r="S71" s="54">
        <f t="shared" si="10"/>
        <v>0.21323174497035527</v>
      </c>
      <c r="T71">
        <v>0.4834</v>
      </c>
      <c r="U71">
        <v>0.39129999999999998</v>
      </c>
      <c r="V71">
        <v>0.25190000000000001</v>
      </c>
      <c r="W71" s="134">
        <f t="shared" si="11"/>
        <v>1.2353692818809099</v>
      </c>
      <c r="X71" s="54">
        <f t="shared" si="12"/>
        <v>0.5211005378568474</v>
      </c>
      <c r="Y71">
        <v>727</v>
      </c>
      <c r="Z71">
        <v>1061</v>
      </c>
      <c r="AA71">
        <v>0.68520263901979261</v>
      </c>
    </row>
    <row r="72" spans="1:27" x14ac:dyDescent="0.25">
      <c r="A72" t="s">
        <v>26</v>
      </c>
      <c r="B72">
        <v>110397</v>
      </c>
      <c r="C72" t="s">
        <v>27</v>
      </c>
      <c r="D72" t="s">
        <v>28</v>
      </c>
      <c r="E72" s="152">
        <v>3</v>
      </c>
      <c r="F72">
        <v>429</v>
      </c>
      <c r="G72">
        <v>445</v>
      </c>
      <c r="H72">
        <v>406</v>
      </c>
      <c r="I72">
        <v>554</v>
      </c>
      <c r="J72">
        <v>360</v>
      </c>
      <c r="K72" s="54">
        <f t="shared" si="9"/>
        <v>438.8</v>
      </c>
      <c r="L72">
        <v>0.71030000000000004</v>
      </c>
      <c r="M72">
        <v>65.260000000000005</v>
      </c>
      <c r="N72" s="135">
        <f t="shared" si="6"/>
        <v>108.84155684952498</v>
      </c>
      <c r="Q72">
        <v>9</v>
      </c>
      <c r="R72" s="134">
        <f t="shared" si="7"/>
        <v>7.2511111111111113</v>
      </c>
      <c r="S72" s="54">
        <f t="shared" si="10"/>
        <v>0.24804365735990194</v>
      </c>
      <c r="T72">
        <v>1.0097</v>
      </c>
      <c r="U72">
        <v>0.86280000000000001</v>
      </c>
      <c r="V72">
        <v>0.57630000000000003</v>
      </c>
      <c r="W72" s="134">
        <f t="shared" si="11"/>
        <v>1.1702596198423738</v>
      </c>
      <c r="X72" s="54">
        <f t="shared" si="12"/>
        <v>0.57076359314647918</v>
      </c>
      <c r="Y72">
        <v>727</v>
      </c>
      <c r="Z72">
        <v>1061</v>
      </c>
      <c r="AA72">
        <v>0.68520263901979261</v>
      </c>
    </row>
    <row r="73" spans="1:27" x14ac:dyDescent="0.25">
      <c r="A73" t="s">
        <v>26</v>
      </c>
      <c r="B73">
        <v>110397</v>
      </c>
      <c r="C73" t="s">
        <v>27</v>
      </c>
      <c r="D73" t="s">
        <v>28</v>
      </c>
      <c r="E73" s="152">
        <v>4</v>
      </c>
      <c r="F73">
        <v>512</v>
      </c>
      <c r="G73">
        <v>426</v>
      </c>
      <c r="H73">
        <v>529</v>
      </c>
      <c r="I73">
        <v>481</v>
      </c>
      <c r="J73">
        <v>429</v>
      </c>
      <c r="K73" s="54">
        <f t="shared" si="9"/>
        <v>475.4</v>
      </c>
      <c r="L73">
        <v>0.42249999999999999</v>
      </c>
      <c r="M73">
        <v>33.19</v>
      </c>
      <c r="N73" s="135">
        <f t="shared" si="6"/>
        <v>127.29737872853269</v>
      </c>
      <c r="Q73">
        <v>5</v>
      </c>
      <c r="R73" s="134">
        <f t="shared" si="7"/>
        <v>6.6379999999999999</v>
      </c>
      <c r="S73" s="54">
        <f t="shared" si="10"/>
        <v>0.2677689918564003</v>
      </c>
      <c r="T73">
        <v>0.61599999999999999</v>
      </c>
      <c r="U73">
        <v>0.50849999999999995</v>
      </c>
      <c r="V73">
        <v>0.35470000000000002</v>
      </c>
      <c r="W73" s="134">
        <f t="shared" si="11"/>
        <v>1.2114060963618487</v>
      </c>
      <c r="X73" s="54">
        <f t="shared" si="12"/>
        <v>0.57581168831168839</v>
      </c>
      <c r="Y73">
        <v>727</v>
      </c>
      <c r="Z73">
        <v>1061</v>
      </c>
      <c r="AA73">
        <v>0.68520263901979261</v>
      </c>
    </row>
    <row r="74" spans="1:27" x14ac:dyDescent="0.25">
      <c r="A74" t="s">
        <v>55</v>
      </c>
      <c r="B74">
        <v>140933</v>
      </c>
      <c r="C74" t="s">
        <v>27</v>
      </c>
      <c r="D74" t="s">
        <v>28</v>
      </c>
      <c r="E74" s="152">
        <v>1</v>
      </c>
      <c r="F74">
        <v>387</v>
      </c>
      <c r="G74">
        <v>423</v>
      </c>
      <c r="H74">
        <v>366</v>
      </c>
      <c r="I74">
        <v>310</v>
      </c>
      <c r="J74">
        <v>298</v>
      </c>
      <c r="K74" s="54">
        <f t="shared" ref="K74:K105" si="13">AVERAGE(F74:J74)</f>
        <v>356.8</v>
      </c>
      <c r="L74">
        <v>0.5181</v>
      </c>
      <c r="M74">
        <v>71.33</v>
      </c>
      <c r="N74" s="135">
        <f t="shared" ref="N74:N137" si="14">L74/(M74/10000)</f>
        <v>72.634235244637608</v>
      </c>
      <c r="Q74">
        <v>15</v>
      </c>
      <c r="R74" s="134">
        <f t="shared" ref="R74:R137" si="15">M74/Q74</f>
        <v>4.7553333333333336</v>
      </c>
      <c r="S74" s="54">
        <f t="shared" si="10"/>
        <v>0.20357128712062109</v>
      </c>
      <c r="T74">
        <v>0.78400000000000003</v>
      </c>
      <c r="U74">
        <v>0.68149999999999999</v>
      </c>
      <c r="V74">
        <v>0.40039999999999998</v>
      </c>
      <c r="W74" s="134">
        <f t="shared" si="11"/>
        <v>1.1504035216434336</v>
      </c>
      <c r="X74" s="54">
        <f t="shared" si="12"/>
        <v>0.51071428571428568</v>
      </c>
      <c r="Y74">
        <v>592</v>
      </c>
      <c r="Z74">
        <v>1306</v>
      </c>
      <c r="AA74">
        <v>0.45329249617151607</v>
      </c>
    </row>
    <row r="75" spans="1:27" x14ac:dyDescent="0.25">
      <c r="A75" t="s">
        <v>55</v>
      </c>
      <c r="B75">
        <v>140933</v>
      </c>
      <c r="C75" t="s">
        <v>27</v>
      </c>
      <c r="D75" t="s">
        <v>28</v>
      </c>
      <c r="E75" s="152">
        <v>2</v>
      </c>
      <c r="F75">
        <v>361</v>
      </c>
      <c r="G75">
        <v>398</v>
      </c>
      <c r="H75">
        <v>315</v>
      </c>
      <c r="I75">
        <v>339</v>
      </c>
      <c r="J75">
        <v>352</v>
      </c>
      <c r="K75" s="54">
        <f t="shared" si="13"/>
        <v>353</v>
      </c>
      <c r="L75">
        <v>0.63729999999999998</v>
      </c>
      <c r="M75">
        <v>92.44</v>
      </c>
      <c r="N75" s="135">
        <f t="shared" si="14"/>
        <v>68.942016443098225</v>
      </c>
      <c r="Q75">
        <v>11</v>
      </c>
      <c r="R75" s="134">
        <f t="shared" si="15"/>
        <v>8.4036363636363642</v>
      </c>
      <c r="S75" s="54">
        <f t="shared" si="10"/>
        <v>0.1953031627283236</v>
      </c>
      <c r="T75">
        <v>0.82440000000000002</v>
      </c>
      <c r="U75">
        <v>0.76300000000000001</v>
      </c>
      <c r="V75">
        <v>0.49590000000000001</v>
      </c>
      <c r="W75" s="134">
        <f t="shared" si="11"/>
        <v>1.0804718217562255</v>
      </c>
      <c r="X75" s="54">
        <f t="shared" si="12"/>
        <v>0.60152838427947597</v>
      </c>
      <c r="Y75">
        <v>592</v>
      </c>
      <c r="Z75">
        <v>1306</v>
      </c>
      <c r="AA75">
        <v>0.45329249617151607</v>
      </c>
    </row>
    <row r="76" spans="1:27" x14ac:dyDescent="0.25">
      <c r="A76" t="s">
        <v>55</v>
      </c>
      <c r="B76">
        <v>140933</v>
      </c>
      <c r="C76" t="s">
        <v>27</v>
      </c>
      <c r="D76" t="s">
        <v>28</v>
      </c>
      <c r="E76" s="152">
        <v>3</v>
      </c>
      <c r="F76">
        <v>444</v>
      </c>
      <c r="G76">
        <v>360</v>
      </c>
      <c r="H76">
        <v>336</v>
      </c>
      <c r="I76">
        <v>413</v>
      </c>
      <c r="J76">
        <v>435</v>
      </c>
      <c r="K76" s="54">
        <f t="shared" si="13"/>
        <v>397.6</v>
      </c>
      <c r="L76">
        <v>1.0603</v>
      </c>
      <c r="M76">
        <v>123.22</v>
      </c>
      <c r="N76" s="135">
        <f t="shared" si="14"/>
        <v>86.049342639181958</v>
      </c>
      <c r="Q76">
        <v>11</v>
      </c>
      <c r="R76" s="134">
        <f t="shared" si="15"/>
        <v>11.201818181818181</v>
      </c>
      <c r="S76" s="54">
        <f t="shared" si="10"/>
        <v>0.21642188792550793</v>
      </c>
      <c r="T76">
        <v>0.64770000000000005</v>
      </c>
      <c r="U76">
        <v>0.60229999999999995</v>
      </c>
      <c r="V76">
        <v>0.31359999999999999</v>
      </c>
      <c r="W76" s="134">
        <f t="shared" si="11"/>
        <v>1.0753777187448117</v>
      </c>
      <c r="X76" s="54">
        <f t="shared" si="12"/>
        <v>0.48417477227111311</v>
      </c>
      <c r="Y76">
        <v>592</v>
      </c>
      <c r="Z76">
        <v>1306</v>
      </c>
      <c r="AA76">
        <v>0.45329249617151607</v>
      </c>
    </row>
    <row r="77" spans="1:27" x14ac:dyDescent="0.25">
      <c r="A77" t="s">
        <v>55</v>
      </c>
      <c r="B77">
        <v>140933</v>
      </c>
      <c r="C77" t="s">
        <v>27</v>
      </c>
      <c r="D77" t="s">
        <v>28</v>
      </c>
      <c r="E77" s="152">
        <v>4</v>
      </c>
      <c r="F77">
        <v>243</v>
      </c>
      <c r="G77">
        <v>352</v>
      </c>
      <c r="H77">
        <v>373</v>
      </c>
      <c r="I77">
        <v>339</v>
      </c>
      <c r="J77">
        <v>231</v>
      </c>
      <c r="K77" s="54">
        <f t="shared" si="13"/>
        <v>307.60000000000002</v>
      </c>
      <c r="L77">
        <v>0.97199999999999998</v>
      </c>
      <c r="M77">
        <v>141.65</v>
      </c>
      <c r="N77" s="135">
        <f t="shared" si="14"/>
        <v>68.61983762795623</v>
      </c>
      <c r="Q77">
        <v>7</v>
      </c>
      <c r="R77" s="134">
        <f t="shared" si="15"/>
        <v>20.235714285714288</v>
      </c>
      <c r="S77" s="54">
        <f t="shared" si="10"/>
        <v>0.22308139670987068</v>
      </c>
      <c r="T77">
        <v>0.878</v>
      </c>
      <c r="U77">
        <v>0.7802</v>
      </c>
      <c r="V77">
        <v>0.4138</v>
      </c>
      <c r="W77" s="134">
        <f t="shared" si="11"/>
        <v>1.1253524737246861</v>
      </c>
      <c r="X77" s="54">
        <f t="shared" si="12"/>
        <v>0.47129840546697038</v>
      </c>
      <c r="Y77">
        <v>592</v>
      </c>
      <c r="Z77">
        <v>1306</v>
      </c>
      <c r="AA77">
        <v>0.45329249617151607</v>
      </c>
    </row>
    <row r="78" spans="1:27" x14ac:dyDescent="0.25">
      <c r="A78" t="s">
        <v>55</v>
      </c>
      <c r="B78">
        <v>140933</v>
      </c>
      <c r="C78" t="s">
        <v>136</v>
      </c>
      <c r="D78" t="s">
        <v>58</v>
      </c>
      <c r="E78" s="152">
        <v>1</v>
      </c>
      <c r="F78">
        <v>550</v>
      </c>
      <c r="G78">
        <v>621</v>
      </c>
      <c r="H78">
        <v>547</v>
      </c>
      <c r="I78">
        <v>607</v>
      </c>
      <c r="J78">
        <v>604</v>
      </c>
      <c r="K78" s="54">
        <f t="shared" si="13"/>
        <v>585.79999999999995</v>
      </c>
      <c r="L78">
        <v>0.78169999999999995</v>
      </c>
      <c r="M78">
        <v>89.16</v>
      </c>
      <c r="N78" s="135">
        <f t="shared" si="14"/>
        <v>87.67384477344099</v>
      </c>
      <c r="Q78">
        <v>10</v>
      </c>
      <c r="R78" s="134">
        <f t="shared" si="15"/>
        <v>8.9160000000000004</v>
      </c>
      <c r="S78" s="54">
        <f t="shared" si="10"/>
        <v>0.14966514983516729</v>
      </c>
      <c r="T78">
        <v>1.2742</v>
      </c>
      <c r="U78">
        <v>1.1137999999999999</v>
      </c>
      <c r="V78">
        <v>0.73170000000000002</v>
      </c>
      <c r="W78" s="134">
        <f t="shared" si="11"/>
        <v>1.1440114921889029</v>
      </c>
      <c r="X78" s="54">
        <f t="shared" si="12"/>
        <v>0.57424266206247054</v>
      </c>
      <c r="Y78">
        <v>592</v>
      </c>
      <c r="Z78">
        <v>1306</v>
      </c>
      <c r="AA78">
        <v>0.45329249617151607</v>
      </c>
    </row>
    <row r="79" spans="1:27" x14ac:dyDescent="0.25">
      <c r="A79" t="s">
        <v>55</v>
      </c>
      <c r="B79">
        <v>140933</v>
      </c>
      <c r="C79" t="s">
        <v>136</v>
      </c>
      <c r="D79" t="s">
        <v>58</v>
      </c>
      <c r="E79" s="152">
        <v>2</v>
      </c>
      <c r="F79">
        <v>497</v>
      </c>
      <c r="G79">
        <v>491</v>
      </c>
      <c r="H79">
        <v>518</v>
      </c>
      <c r="I79">
        <v>516</v>
      </c>
      <c r="J79">
        <v>498</v>
      </c>
      <c r="K79" s="54">
        <f t="shared" si="13"/>
        <v>504</v>
      </c>
      <c r="L79">
        <v>0.91810000000000003</v>
      </c>
      <c r="M79">
        <v>49.03</v>
      </c>
      <c r="N79" s="135">
        <f t="shared" si="14"/>
        <v>187.25270242708547</v>
      </c>
      <c r="Q79">
        <v>8</v>
      </c>
      <c r="R79" s="134">
        <f t="shared" si="15"/>
        <v>6.1287500000000001</v>
      </c>
      <c r="S79" s="54">
        <f t="shared" si="10"/>
        <v>0.37153313973628072</v>
      </c>
      <c r="T79">
        <v>1.3080000000000001</v>
      </c>
      <c r="U79">
        <v>1.1706000000000001</v>
      </c>
      <c r="V79">
        <v>0.70569999999999999</v>
      </c>
      <c r="W79" s="134">
        <f t="shared" si="11"/>
        <v>1.1173757047667863</v>
      </c>
      <c r="X79" s="54">
        <f t="shared" si="12"/>
        <v>0.53952599388379208</v>
      </c>
      <c r="Y79">
        <v>592</v>
      </c>
      <c r="Z79">
        <v>1306</v>
      </c>
      <c r="AA79">
        <v>0.45329249617151607</v>
      </c>
    </row>
    <row r="80" spans="1:27" x14ac:dyDescent="0.25">
      <c r="A80" t="s">
        <v>55</v>
      </c>
      <c r="B80">
        <v>140933</v>
      </c>
      <c r="C80" t="s">
        <v>136</v>
      </c>
      <c r="D80" t="s">
        <v>58</v>
      </c>
      <c r="E80" s="152">
        <v>3</v>
      </c>
      <c r="F80">
        <v>572</v>
      </c>
      <c r="G80">
        <v>450</v>
      </c>
      <c r="H80">
        <v>470</v>
      </c>
      <c r="I80">
        <v>437</v>
      </c>
      <c r="J80">
        <v>490</v>
      </c>
      <c r="K80" s="54">
        <f t="shared" si="13"/>
        <v>483.8</v>
      </c>
      <c r="L80">
        <v>0.94</v>
      </c>
      <c r="M80">
        <v>54.26</v>
      </c>
      <c r="N80" s="135">
        <f t="shared" si="14"/>
        <v>173.23995576852195</v>
      </c>
      <c r="Q80">
        <v>7</v>
      </c>
      <c r="R80" s="134">
        <f t="shared" si="15"/>
        <v>7.7514285714285709</v>
      </c>
      <c r="S80" s="54">
        <f t="shared" si="10"/>
        <v>0.35808176057983038</v>
      </c>
      <c r="T80">
        <v>1.1297999999999999</v>
      </c>
      <c r="U80">
        <v>0.97050000000000003</v>
      </c>
      <c r="V80">
        <v>0.66420000000000001</v>
      </c>
      <c r="W80" s="134">
        <f t="shared" si="11"/>
        <v>1.1641421947449766</v>
      </c>
      <c r="X80" s="54">
        <f t="shared" si="12"/>
        <v>0.58789166224110467</v>
      </c>
      <c r="Y80">
        <v>592</v>
      </c>
      <c r="Z80">
        <v>1306</v>
      </c>
      <c r="AA80">
        <v>0.45329249617151607</v>
      </c>
    </row>
    <row r="81" spans="1:27" x14ac:dyDescent="0.25">
      <c r="A81" t="s">
        <v>55</v>
      </c>
      <c r="B81">
        <v>140933</v>
      </c>
      <c r="C81" t="s">
        <v>136</v>
      </c>
      <c r="D81" t="s">
        <v>58</v>
      </c>
      <c r="E81" s="152">
        <v>4</v>
      </c>
      <c r="F81">
        <v>457</v>
      </c>
      <c r="G81">
        <v>422</v>
      </c>
      <c r="H81">
        <v>514</v>
      </c>
      <c r="I81">
        <v>381</v>
      </c>
      <c r="J81">
        <v>407</v>
      </c>
      <c r="K81" s="54">
        <f t="shared" si="13"/>
        <v>436.2</v>
      </c>
      <c r="L81">
        <v>0.64249999999999996</v>
      </c>
      <c r="M81">
        <v>40.83</v>
      </c>
      <c r="N81" s="135">
        <f t="shared" si="14"/>
        <v>157.3597844722018</v>
      </c>
      <c r="Q81">
        <v>9</v>
      </c>
      <c r="R81" s="134">
        <f t="shared" si="15"/>
        <v>4.5366666666666662</v>
      </c>
      <c r="S81" s="54">
        <f t="shared" si="10"/>
        <v>0.36075145454424989</v>
      </c>
      <c r="T81">
        <v>0.85519999999999996</v>
      </c>
      <c r="U81">
        <v>0.74399999999999999</v>
      </c>
      <c r="V81">
        <v>0.46529999999999999</v>
      </c>
      <c r="W81" s="134">
        <f t="shared" si="11"/>
        <v>1.1494623655913978</v>
      </c>
      <c r="X81" s="54">
        <f t="shared" si="12"/>
        <v>0.54408325537885871</v>
      </c>
      <c r="Y81">
        <v>592</v>
      </c>
      <c r="Z81">
        <v>1306</v>
      </c>
      <c r="AA81">
        <v>0.45329249617151607</v>
      </c>
    </row>
    <row r="82" spans="1:27" x14ac:dyDescent="0.25">
      <c r="A82" t="s">
        <v>55</v>
      </c>
      <c r="B82">
        <v>140933</v>
      </c>
      <c r="C82" t="s">
        <v>56</v>
      </c>
      <c r="D82" t="s">
        <v>57</v>
      </c>
      <c r="E82" s="152">
        <v>1</v>
      </c>
      <c r="F82">
        <v>434</v>
      </c>
      <c r="G82">
        <v>493</v>
      </c>
      <c r="H82">
        <v>391</v>
      </c>
      <c r="I82">
        <v>439</v>
      </c>
      <c r="J82">
        <v>482</v>
      </c>
      <c r="K82" s="54">
        <f t="shared" si="13"/>
        <v>447.8</v>
      </c>
      <c r="L82">
        <v>0.27839999999999998</v>
      </c>
      <c r="M82">
        <v>18.84</v>
      </c>
      <c r="N82" s="135">
        <f t="shared" si="14"/>
        <v>147.77070063694265</v>
      </c>
      <c r="Q82">
        <v>40</v>
      </c>
      <c r="R82" s="134">
        <f t="shared" si="15"/>
        <v>0.47099999999999997</v>
      </c>
      <c r="S82" s="54">
        <f t="shared" si="10"/>
        <v>0.32999263206105994</v>
      </c>
      <c r="T82">
        <v>0.74199999999999999</v>
      </c>
      <c r="U82">
        <v>0.65180000000000005</v>
      </c>
      <c r="V82">
        <v>0.43680000000000002</v>
      </c>
      <c r="W82" s="134">
        <f t="shared" si="11"/>
        <v>1.1383860079779073</v>
      </c>
      <c r="X82" s="54">
        <f t="shared" si="12"/>
        <v>0.58867924528301885</v>
      </c>
      <c r="Y82">
        <v>592</v>
      </c>
      <c r="Z82">
        <v>1306</v>
      </c>
      <c r="AA82">
        <v>0.45329249617151607</v>
      </c>
    </row>
    <row r="83" spans="1:27" x14ac:dyDescent="0.25">
      <c r="A83" t="s">
        <v>55</v>
      </c>
      <c r="B83">
        <v>140933</v>
      </c>
      <c r="C83" t="s">
        <v>56</v>
      </c>
      <c r="D83" t="s">
        <v>57</v>
      </c>
      <c r="E83" s="152">
        <v>2</v>
      </c>
      <c r="F83">
        <v>361</v>
      </c>
      <c r="G83">
        <v>291</v>
      </c>
      <c r="H83">
        <v>347</v>
      </c>
      <c r="I83">
        <v>422</v>
      </c>
      <c r="J83">
        <v>325</v>
      </c>
      <c r="K83" s="54">
        <f t="shared" si="13"/>
        <v>349.2</v>
      </c>
      <c r="L83">
        <v>0.47649999999999998</v>
      </c>
      <c r="M83">
        <v>44.67</v>
      </c>
      <c r="N83" s="135">
        <f t="shared" si="14"/>
        <v>106.67114394448174</v>
      </c>
      <c r="Q83">
        <v>27</v>
      </c>
      <c r="R83" s="134">
        <f t="shared" si="15"/>
        <v>1.6544444444444446</v>
      </c>
      <c r="S83" s="54">
        <f t="shared" si="10"/>
        <v>0.30547292080321231</v>
      </c>
      <c r="T83">
        <v>0.46660000000000001</v>
      </c>
      <c r="U83">
        <v>0.37359999999999999</v>
      </c>
      <c r="V83">
        <v>0.2727</v>
      </c>
      <c r="W83" s="134">
        <f t="shared" si="11"/>
        <v>1.2489293361884368</v>
      </c>
      <c r="X83" s="54">
        <f t="shared" si="12"/>
        <v>0.58444063437633942</v>
      </c>
      <c r="Y83">
        <v>592</v>
      </c>
      <c r="Z83">
        <v>1306</v>
      </c>
      <c r="AA83">
        <v>0.45329249617151607</v>
      </c>
    </row>
    <row r="84" spans="1:27" x14ac:dyDescent="0.25">
      <c r="A84" t="s">
        <v>55</v>
      </c>
      <c r="B84">
        <v>140933</v>
      </c>
      <c r="C84" t="s">
        <v>56</v>
      </c>
      <c r="D84" t="s">
        <v>57</v>
      </c>
      <c r="E84" s="152">
        <v>3</v>
      </c>
      <c r="F84">
        <v>207</v>
      </c>
      <c r="G84">
        <v>302</v>
      </c>
      <c r="H84">
        <v>538</v>
      </c>
      <c r="I84">
        <v>477</v>
      </c>
      <c r="J84">
        <v>338</v>
      </c>
      <c r="K84" s="54">
        <f t="shared" si="13"/>
        <v>372.4</v>
      </c>
      <c r="L84">
        <v>0.2676</v>
      </c>
      <c r="M84">
        <v>27.43</v>
      </c>
      <c r="N84" s="135">
        <f t="shared" si="14"/>
        <v>97.557418884433119</v>
      </c>
      <c r="Q84">
        <v>19</v>
      </c>
      <c r="R84" s="134">
        <f t="shared" si="15"/>
        <v>1.4436842105263157</v>
      </c>
      <c r="S84" s="54">
        <f t="shared" si="10"/>
        <v>0.26196943846518023</v>
      </c>
      <c r="T84">
        <v>0.47549999999999998</v>
      </c>
      <c r="U84">
        <v>0.45429999999999998</v>
      </c>
      <c r="V84">
        <v>0.2712</v>
      </c>
      <c r="W84" s="134">
        <f t="shared" si="11"/>
        <v>1.0466651992075722</v>
      </c>
      <c r="X84" s="54">
        <f t="shared" si="12"/>
        <v>0.57034700315457421</v>
      </c>
      <c r="Y84">
        <v>592</v>
      </c>
      <c r="Z84">
        <v>1306</v>
      </c>
      <c r="AA84">
        <v>0.45329249617151607</v>
      </c>
    </row>
    <row r="85" spans="1:27" x14ac:dyDescent="0.25">
      <c r="A85" t="s">
        <v>55</v>
      </c>
      <c r="B85">
        <v>140933</v>
      </c>
      <c r="C85" t="s">
        <v>56</v>
      </c>
      <c r="D85" t="s">
        <v>57</v>
      </c>
      <c r="E85" s="152">
        <v>4</v>
      </c>
      <c r="F85">
        <v>597</v>
      </c>
      <c r="G85">
        <v>618</v>
      </c>
      <c r="H85">
        <v>568</v>
      </c>
      <c r="I85">
        <v>285</v>
      </c>
      <c r="J85">
        <v>375</v>
      </c>
      <c r="K85" s="54">
        <f t="shared" si="13"/>
        <v>488.6</v>
      </c>
      <c r="L85">
        <v>0.39879999999999999</v>
      </c>
      <c r="M85">
        <v>24.42</v>
      </c>
      <c r="N85" s="135">
        <f t="shared" si="14"/>
        <v>163.3087633087633</v>
      </c>
      <c r="Q85">
        <v>16</v>
      </c>
      <c r="R85" s="134">
        <f t="shared" si="15"/>
        <v>1.5262500000000001</v>
      </c>
      <c r="S85" s="54">
        <f t="shared" si="10"/>
        <v>0.33423815658772676</v>
      </c>
      <c r="T85">
        <v>0.51149999999999995</v>
      </c>
      <c r="U85">
        <v>0.4783</v>
      </c>
      <c r="V85">
        <v>0.26500000000000001</v>
      </c>
      <c r="W85" s="134">
        <f t="shared" si="11"/>
        <v>1.0694125026134225</v>
      </c>
      <c r="X85" s="54">
        <f t="shared" si="12"/>
        <v>0.51808406647116334</v>
      </c>
      <c r="Y85">
        <v>592</v>
      </c>
      <c r="Z85">
        <v>1306</v>
      </c>
      <c r="AA85">
        <v>0.45329249617151607</v>
      </c>
    </row>
    <row r="86" spans="1:27" x14ac:dyDescent="0.25">
      <c r="A86" t="s">
        <v>55</v>
      </c>
      <c r="B86">
        <v>140933</v>
      </c>
      <c r="C86" t="s">
        <v>59</v>
      </c>
      <c r="D86" t="s">
        <v>60</v>
      </c>
      <c r="E86" s="152">
        <v>1</v>
      </c>
      <c r="F86">
        <v>626</v>
      </c>
      <c r="G86">
        <v>355</v>
      </c>
      <c r="H86">
        <v>437</v>
      </c>
      <c r="I86">
        <v>354</v>
      </c>
      <c r="J86">
        <v>243</v>
      </c>
      <c r="K86" s="54">
        <f t="shared" si="13"/>
        <v>403</v>
      </c>
      <c r="L86">
        <v>0.61919999999999997</v>
      </c>
      <c r="M86">
        <v>66.78</v>
      </c>
      <c r="N86" s="135">
        <f t="shared" si="14"/>
        <v>92.722371967654979</v>
      </c>
      <c r="O86">
        <v>3.0200000000000001E-2</v>
      </c>
      <c r="P86">
        <v>10</v>
      </c>
      <c r="Q86">
        <v>16</v>
      </c>
      <c r="R86" s="134">
        <f t="shared" si="15"/>
        <v>4.1737500000000001</v>
      </c>
      <c r="S86" s="54">
        <f t="shared" ref="S86:S117" si="16">N86/K86</f>
        <v>0.23008032746316373</v>
      </c>
      <c r="T86">
        <v>1.4605999999999999</v>
      </c>
      <c r="U86">
        <v>1.387</v>
      </c>
      <c r="V86">
        <v>0.77290000000000003</v>
      </c>
      <c r="W86" s="134">
        <f t="shared" si="11"/>
        <v>1.0530641672674836</v>
      </c>
      <c r="X86" s="54">
        <f t="shared" si="12"/>
        <v>0.52916609612488019</v>
      </c>
      <c r="Y86">
        <v>592</v>
      </c>
      <c r="Z86">
        <v>1306</v>
      </c>
      <c r="AA86">
        <v>0.45329249617151607</v>
      </c>
    </row>
    <row r="87" spans="1:27" x14ac:dyDescent="0.25">
      <c r="A87" t="s">
        <v>55</v>
      </c>
      <c r="B87">
        <v>140933</v>
      </c>
      <c r="C87" t="s">
        <v>59</v>
      </c>
      <c r="D87" t="s">
        <v>60</v>
      </c>
      <c r="E87" s="152">
        <v>2</v>
      </c>
      <c r="F87">
        <v>227</v>
      </c>
      <c r="G87">
        <v>250</v>
      </c>
      <c r="H87">
        <v>294</v>
      </c>
      <c r="I87">
        <v>259</v>
      </c>
      <c r="J87">
        <v>259</v>
      </c>
      <c r="K87" s="54">
        <f t="shared" si="13"/>
        <v>257.8</v>
      </c>
      <c r="L87">
        <v>0.3508</v>
      </c>
      <c r="M87">
        <v>46.43</v>
      </c>
      <c r="N87" s="135">
        <f t="shared" si="14"/>
        <v>75.554598320051696</v>
      </c>
      <c r="O87">
        <v>1.4999999999999999E-2</v>
      </c>
      <c r="P87">
        <v>10</v>
      </c>
      <c r="Q87">
        <v>13</v>
      </c>
      <c r="R87" s="134">
        <f t="shared" si="15"/>
        <v>3.5715384615384616</v>
      </c>
      <c r="S87" s="54">
        <f t="shared" si="16"/>
        <v>0.2930744698217676</v>
      </c>
      <c r="T87">
        <v>0.50700000000000001</v>
      </c>
      <c r="U87">
        <v>0.46200000000000002</v>
      </c>
      <c r="V87">
        <v>0.2631</v>
      </c>
      <c r="W87" s="134">
        <f t="shared" si="11"/>
        <v>1.0974025974025974</v>
      </c>
      <c r="X87" s="54">
        <f t="shared" si="12"/>
        <v>0.51893491124260349</v>
      </c>
      <c r="Y87">
        <v>592</v>
      </c>
      <c r="Z87">
        <v>1306</v>
      </c>
      <c r="AA87">
        <v>0.45329249617151607</v>
      </c>
    </row>
    <row r="88" spans="1:27" x14ac:dyDescent="0.25">
      <c r="A88" t="s">
        <v>55</v>
      </c>
      <c r="B88">
        <v>140933</v>
      </c>
      <c r="C88" t="s">
        <v>59</v>
      </c>
      <c r="D88" t="s">
        <v>60</v>
      </c>
      <c r="E88" s="152">
        <v>3</v>
      </c>
      <c r="F88">
        <v>289</v>
      </c>
      <c r="G88">
        <v>206</v>
      </c>
      <c r="H88">
        <v>291</v>
      </c>
      <c r="I88">
        <v>341</v>
      </c>
      <c r="J88">
        <v>297</v>
      </c>
      <c r="K88" s="54">
        <f t="shared" si="13"/>
        <v>284.8</v>
      </c>
      <c r="L88">
        <v>0.47699999999999998</v>
      </c>
      <c r="M88">
        <v>57.91</v>
      </c>
      <c r="N88" s="135">
        <f t="shared" si="14"/>
        <v>82.369193576238999</v>
      </c>
      <c r="O88">
        <v>2.9899999999999999E-2</v>
      </c>
      <c r="P88">
        <v>10</v>
      </c>
      <c r="Q88">
        <v>10</v>
      </c>
      <c r="R88" s="134">
        <f t="shared" si="15"/>
        <v>5.7909999999999995</v>
      </c>
      <c r="S88" s="54">
        <f t="shared" si="16"/>
        <v>0.28921767407387289</v>
      </c>
      <c r="T88">
        <v>0.6704</v>
      </c>
      <c r="U88">
        <v>0.57830000000000004</v>
      </c>
      <c r="V88">
        <v>0.34649999999999997</v>
      </c>
      <c r="W88" s="134">
        <f t="shared" si="11"/>
        <v>1.1592598997060348</v>
      </c>
      <c r="X88" s="54">
        <f t="shared" si="12"/>
        <v>0.5168556085918854</v>
      </c>
      <c r="Y88">
        <v>592</v>
      </c>
      <c r="Z88">
        <v>1306</v>
      </c>
      <c r="AA88">
        <v>0.45329249617151607</v>
      </c>
    </row>
    <row r="89" spans="1:27" x14ac:dyDescent="0.25">
      <c r="A89" t="s">
        <v>55</v>
      </c>
      <c r="B89">
        <v>140933</v>
      </c>
      <c r="C89" t="s">
        <v>59</v>
      </c>
      <c r="D89" t="s">
        <v>60</v>
      </c>
      <c r="E89" s="152">
        <v>4</v>
      </c>
      <c r="F89">
        <v>345</v>
      </c>
      <c r="G89">
        <v>387</v>
      </c>
      <c r="H89">
        <v>281</v>
      </c>
      <c r="I89">
        <v>245</v>
      </c>
      <c r="J89">
        <v>254</v>
      </c>
      <c r="K89" s="54">
        <f t="shared" si="13"/>
        <v>302.39999999999998</v>
      </c>
      <c r="L89">
        <v>0.28260000000000002</v>
      </c>
      <c r="M89">
        <v>28.36</v>
      </c>
      <c r="N89" s="135">
        <f t="shared" si="14"/>
        <v>99.647390691114254</v>
      </c>
      <c r="O89">
        <v>1.8800000000000001E-2</v>
      </c>
      <c r="P89">
        <v>10</v>
      </c>
      <c r="Q89">
        <v>10</v>
      </c>
      <c r="R89" s="134">
        <f t="shared" si="15"/>
        <v>2.8359999999999999</v>
      </c>
      <c r="S89" s="54">
        <f t="shared" si="16"/>
        <v>0.32952179461347308</v>
      </c>
      <c r="T89">
        <v>0.67879999999999996</v>
      </c>
      <c r="U89">
        <v>0.61480000000000001</v>
      </c>
      <c r="V89">
        <v>0.36249999999999999</v>
      </c>
      <c r="W89" s="134">
        <f t="shared" si="11"/>
        <v>1.1040988939492518</v>
      </c>
      <c r="X89" s="54">
        <f t="shared" si="12"/>
        <v>0.53403064230995878</v>
      </c>
      <c r="Y89">
        <v>592</v>
      </c>
      <c r="Z89">
        <v>1306</v>
      </c>
      <c r="AA89">
        <v>0.45329249617151607</v>
      </c>
    </row>
    <row r="90" spans="1:27" x14ac:dyDescent="0.25">
      <c r="A90" t="s">
        <v>120</v>
      </c>
      <c r="B90">
        <v>410143</v>
      </c>
      <c r="C90" t="s">
        <v>27</v>
      </c>
      <c r="D90" t="s">
        <v>28</v>
      </c>
      <c r="E90" s="152">
        <v>1</v>
      </c>
      <c r="F90">
        <v>243</v>
      </c>
      <c r="G90">
        <v>251</v>
      </c>
      <c r="H90">
        <v>270</v>
      </c>
      <c r="I90">
        <v>395</v>
      </c>
      <c r="J90">
        <v>354</v>
      </c>
      <c r="K90" s="54">
        <f t="shared" si="13"/>
        <v>302.60000000000002</v>
      </c>
      <c r="L90">
        <v>0.62760000000000005</v>
      </c>
      <c r="M90">
        <v>95.49</v>
      </c>
      <c r="N90" s="135">
        <f t="shared" si="14"/>
        <v>65.724159597863661</v>
      </c>
      <c r="Q90">
        <v>10</v>
      </c>
      <c r="R90" s="136">
        <f t="shared" si="15"/>
        <v>9.5489999999999995</v>
      </c>
      <c r="S90" s="54">
        <f t="shared" si="16"/>
        <v>0.21719814804317136</v>
      </c>
      <c r="T90">
        <v>1.2593000000000001</v>
      </c>
      <c r="U90">
        <v>1.1422000000000001</v>
      </c>
      <c r="V90">
        <v>0.70899999999999996</v>
      </c>
      <c r="W90" s="134">
        <f t="shared" si="11"/>
        <v>1.1025214498336544</v>
      </c>
      <c r="X90" s="54">
        <f t="shared" si="12"/>
        <v>0.5630111966965774</v>
      </c>
      <c r="Y90">
        <v>662</v>
      </c>
      <c r="Z90">
        <v>1251</v>
      </c>
      <c r="AA90">
        <v>0.52917665867306152</v>
      </c>
    </row>
    <row r="91" spans="1:27" x14ac:dyDescent="0.25">
      <c r="A91" t="s">
        <v>120</v>
      </c>
      <c r="B91">
        <v>410143</v>
      </c>
      <c r="C91" t="s">
        <v>27</v>
      </c>
      <c r="D91" t="s">
        <v>28</v>
      </c>
      <c r="E91" s="152">
        <v>2</v>
      </c>
      <c r="F91">
        <v>282</v>
      </c>
      <c r="G91">
        <v>257</v>
      </c>
      <c r="H91">
        <v>285</v>
      </c>
      <c r="I91">
        <v>313</v>
      </c>
      <c r="J91">
        <v>233</v>
      </c>
      <c r="K91" s="54">
        <f t="shared" si="13"/>
        <v>274</v>
      </c>
      <c r="L91">
        <v>0.64280000000000004</v>
      </c>
      <c r="M91">
        <v>112.53</v>
      </c>
      <c r="N91" s="135">
        <f t="shared" si="14"/>
        <v>57.122545099084689</v>
      </c>
      <c r="Q91">
        <v>12</v>
      </c>
      <c r="R91" s="136">
        <f t="shared" si="15"/>
        <v>9.3774999999999995</v>
      </c>
      <c r="S91" s="54">
        <f t="shared" si="16"/>
        <v>0.20847644196746237</v>
      </c>
      <c r="T91">
        <v>0.91310000000000002</v>
      </c>
      <c r="U91">
        <v>0.80769999999999997</v>
      </c>
      <c r="V91">
        <v>0.56369999999999998</v>
      </c>
      <c r="W91" s="134">
        <f t="shared" si="11"/>
        <v>1.130493995295283</v>
      </c>
      <c r="X91" s="54">
        <f t="shared" si="12"/>
        <v>0.61734749753586682</v>
      </c>
      <c r="Y91">
        <v>662</v>
      </c>
      <c r="Z91">
        <v>1251</v>
      </c>
      <c r="AA91">
        <v>0.52917665867306152</v>
      </c>
    </row>
    <row r="92" spans="1:27" x14ac:dyDescent="0.25">
      <c r="A92" t="s">
        <v>120</v>
      </c>
      <c r="B92">
        <v>410143</v>
      </c>
      <c r="C92" t="s">
        <v>27</v>
      </c>
      <c r="D92" t="s">
        <v>28</v>
      </c>
      <c r="E92" s="152">
        <v>3</v>
      </c>
      <c r="F92">
        <v>360</v>
      </c>
      <c r="G92">
        <v>372</v>
      </c>
      <c r="H92">
        <v>433</v>
      </c>
      <c r="I92">
        <v>296</v>
      </c>
      <c r="J92">
        <v>297</v>
      </c>
      <c r="K92" s="54">
        <f t="shared" si="13"/>
        <v>351.6</v>
      </c>
      <c r="L92">
        <v>0.93469999999999998</v>
      </c>
      <c r="M92">
        <v>126.05</v>
      </c>
      <c r="N92" s="135">
        <f t="shared" si="14"/>
        <v>74.153113843712816</v>
      </c>
      <c r="Q92">
        <v>8</v>
      </c>
      <c r="R92" s="136">
        <f t="shared" si="15"/>
        <v>15.75625</v>
      </c>
      <c r="S92" s="54">
        <f t="shared" si="16"/>
        <v>0.21090191650657797</v>
      </c>
      <c r="T92">
        <v>1.4089</v>
      </c>
      <c r="U92">
        <v>1.2987</v>
      </c>
      <c r="V92">
        <v>0.87380000000000002</v>
      </c>
      <c r="W92" s="134">
        <f t="shared" si="11"/>
        <v>1.0848540848540849</v>
      </c>
      <c r="X92" s="54">
        <f t="shared" si="12"/>
        <v>0.62020015615018809</v>
      </c>
      <c r="Y92">
        <v>662</v>
      </c>
      <c r="Z92">
        <v>1251</v>
      </c>
      <c r="AA92">
        <v>0.52917665867306152</v>
      </c>
    </row>
    <row r="93" spans="1:27" x14ac:dyDescent="0.25">
      <c r="A93" t="s">
        <v>120</v>
      </c>
      <c r="B93">
        <v>410143</v>
      </c>
      <c r="C93" t="s">
        <v>27</v>
      </c>
      <c r="D93" t="s">
        <v>28</v>
      </c>
      <c r="E93" s="152">
        <v>4</v>
      </c>
      <c r="F93">
        <v>201</v>
      </c>
      <c r="G93">
        <v>209</v>
      </c>
      <c r="H93">
        <v>283</v>
      </c>
      <c r="I93">
        <v>190</v>
      </c>
      <c r="J93">
        <v>217</v>
      </c>
      <c r="K93" s="54">
        <f t="shared" si="13"/>
        <v>220</v>
      </c>
      <c r="L93">
        <v>0.60860000000000003</v>
      </c>
      <c r="M93">
        <v>103.54</v>
      </c>
      <c r="N93" s="135">
        <f t="shared" si="14"/>
        <v>58.779215762024336</v>
      </c>
      <c r="Q93">
        <v>7</v>
      </c>
      <c r="R93" s="136">
        <f t="shared" si="15"/>
        <v>14.791428571428572</v>
      </c>
      <c r="S93" s="54">
        <f t="shared" si="16"/>
        <v>0.26717825346374696</v>
      </c>
      <c r="T93">
        <v>1.7649999999999999</v>
      </c>
      <c r="U93">
        <v>1.5819000000000001</v>
      </c>
      <c r="V93">
        <v>0.86360000000000003</v>
      </c>
      <c r="W93" s="134">
        <f t="shared" si="11"/>
        <v>1.1157468866552878</v>
      </c>
      <c r="X93" s="54">
        <f t="shared" si="12"/>
        <v>0.48929178470254964</v>
      </c>
      <c r="Y93">
        <v>662</v>
      </c>
      <c r="Z93">
        <v>1251</v>
      </c>
      <c r="AA93">
        <v>0.52917665867306152</v>
      </c>
    </row>
    <row r="94" spans="1:27" x14ac:dyDescent="0.25">
      <c r="A94" t="s">
        <v>120</v>
      </c>
      <c r="B94">
        <v>410162</v>
      </c>
      <c r="C94" t="s">
        <v>27</v>
      </c>
      <c r="D94" t="s">
        <v>28</v>
      </c>
      <c r="E94" s="152">
        <v>1</v>
      </c>
      <c r="F94">
        <v>382</v>
      </c>
      <c r="G94">
        <v>457</v>
      </c>
      <c r="H94">
        <v>381</v>
      </c>
      <c r="I94">
        <v>460</v>
      </c>
      <c r="J94">
        <v>494</v>
      </c>
      <c r="K94" s="54">
        <f t="shared" si="13"/>
        <v>434.8</v>
      </c>
      <c r="L94">
        <v>0.54169999999999996</v>
      </c>
      <c r="M94">
        <v>79.47</v>
      </c>
      <c r="N94" s="135">
        <f t="shared" si="14"/>
        <v>68.164087076884357</v>
      </c>
      <c r="Q94">
        <v>14</v>
      </c>
      <c r="R94" s="136">
        <f t="shared" si="15"/>
        <v>5.6764285714285716</v>
      </c>
      <c r="S94" s="54">
        <f t="shared" si="16"/>
        <v>0.15677112943165675</v>
      </c>
      <c r="T94">
        <v>0.51359999999999995</v>
      </c>
      <c r="U94">
        <v>0.45300000000000001</v>
      </c>
      <c r="V94">
        <v>0.2409</v>
      </c>
      <c r="W94" s="134">
        <f t="shared" si="11"/>
        <v>1.1337748344370859</v>
      </c>
      <c r="X94" s="54">
        <f t="shared" si="12"/>
        <v>0.4690420560747664</v>
      </c>
      <c r="Y94">
        <v>664</v>
      </c>
      <c r="Z94">
        <v>1245</v>
      </c>
      <c r="AA94">
        <v>0.53333333333333333</v>
      </c>
    </row>
    <row r="95" spans="1:27" x14ac:dyDescent="0.25">
      <c r="A95" t="s">
        <v>120</v>
      </c>
      <c r="B95">
        <v>410162</v>
      </c>
      <c r="C95" t="s">
        <v>27</v>
      </c>
      <c r="D95" t="s">
        <v>28</v>
      </c>
      <c r="E95" s="152">
        <v>2</v>
      </c>
      <c r="F95">
        <v>258</v>
      </c>
      <c r="G95">
        <v>280</v>
      </c>
      <c r="H95">
        <v>418</v>
      </c>
      <c r="I95">
        <v>245</v>
      </c>
      <c r="J95">
        <v>432</v>
      </c>
      <c r="K95" s="54">
        <f t="shared" si="13"/>
        <v>326.60000000000002</v>
      </c>
      <c r="L95">
        <v>0.78300000000000003</v>
      </c>
      <c r="M95">
        <v>137.19999999999999</v>
      </c>
      <c r="N95" s="135">
        <f t="shared" si="14"/>
        <v>57.069970845481052</v>
      </c>
      <c r="Q95">
        <v>5</v>
      </c>
      <c r="R95" s="136">
        <f t="shared" si="15"/>
        <v>27.439999999999998</v>
      </c>
      <c r="S95" s="54">
        <f t="shared" si="16"/>
        <v>0.17473965353790891</v>
      </c>
      <c r="T95">
        <v>0.5655</v>
      </c>
      <c r="U95">
        <v>0.54339999999999999</v>
      </c>
      <c r="V95">
        <v>0.24260000000000001</v>
      </c>
      <c r="W95" s="134">
        <f t="shared" si="11"/>
        <v>1.0406698564593302</v>
      </c>
      <c r="X95" s="54">
        <f t="shared" si="12"/>
        <v>0.42900088417329796</v>
      </c>
      <c r="Y95">
        <v>664</v>
      </c>
      <c r="Z95">
        <v>1245</v>
      </c>
      <c r="AA95">
        <v>0.53333333333333333</v>
      </c>
    </row>
    <row r="96" spans="1:27" x14ac:dyDescent="0.25">
      <c r="A96" t="s">
        <v>120</v>
      </c>
      <c r="B96">
        <v>410162</v>
      </c>
      <c r="C96" t="s">
        <v>27</v>
      </c>
      <c r="D96" t="s">
        <v>28</v>
      </c>
      <c r="E96" s="152">
        <v>3</v>
      </c>
      <c r="F96">
        <v>311</v>
      </c>
      <c r="G96">
        <v>415</v>
      </c>
      <c r="H96">
        <v>373</v>
      </c>
      <c r="I96">
        <v>443</v>
      </c>
      <c r="J96">
        <v>316</v>
      </c>
      <c r="K96" s="54">
        <f t="shared" si="13"/>
        <v>371.6</v>
      </c>
      <c r="L96">
        <v>0.58209999999999995</v>
      </c>
      <c r="M96">
        <v>90.13</v>
      </c>
      <c r="N96" s="135">
        <f t="shared" si="14"/>
        <v>64.584489071341395</v>
      </c>
      <c r="Q96">
        <v>6</v>
      </c>
      <c r="R96" s="136">
        <f t="shared" si="15"/>
        <v>15.021666666666667</v>
      </c>
      <c r="S96" s="54">
        <f t="shared" si="16"/>
        <v>0.17380110083784012</v>
      </c>
      <c r="T96">
        <v>0.5927</v>
      </c>
      <c r="U96">
        <v>0.54190000000000005</v>
      </c>
      <c r="V96">
        <v>0.2651</v>
      </c>
      <c r="W96" s="134">
        <f t="shared" si="11"/>
        <v>1.0937442332533678</v>
      </c>
      <c r="X96" s="54">
        <f t="shared" si="12"/>
        <v>0.44727518137337607</v>
      </c>
      <c r="Y96">
        <v>664</v>
      </c>
      <c r="Z96">
        <v>1245</v>
      </c>
      <c r="AA96">
        <v>0.53333333333333333</v>
      </c>
    </row>
    <row r="97" spans="1:27" x14ac:dyDescent="0.25">
      <c r="A97" t="s">
        <v>120</v>
      </c>
      <c r="B97">
        <v>410162</v>
      </c>
      <c r="C97" t="s">
        <v>27</v>
      </c>
      <c r="D97" t="s">
        <v>28</v>
      </c>
      <c r="E97" s="152">
        <v>4</v>
      </c>
      <c r="F97">
        <v>383</v>
      </c>
      <c r="G97">
        <v>341</v>
      </c>
      <c r="H97">
        <v>375</v>
      </c>
      <c r="I97">
        <v>356</v>
      </c>
      <c r="J97">
        <v>344</v>
      </c>
      <c r="K97" s="54">
        <f t="shared" si="13"/>
        <v>359.8</v>
      </c>
      <c r="L97">
        <v>0.79569999999999996</v>
      </c>
      <c r="M97">
        <v>129.47</v>
      </c>
      <c r="N97" s="135">
        <f t="shared" si="14"/>
        <v>61.458252877114383</v>
      </c>
      <c r="Q97">
        <v>6</v>
      </c>
      <c r="R97" s="136">
        <f t="shared" si="15"/>
        <v>21.578333333333333</v>
      </c>
      <c r="S97" s="54">
        <f t="shared" si="16"/>
        <v>0.17081226480576536</v>
      </c>
      <c r="T97">
        <v>0.91190000000000004</v>
      </c>
      <c r="U97">
        <v>0.81200000000000006</v>
      </c>
      <c r="V97">
        <v>0.43959999999999999</v>
      </c>
      <c r="W97" s="134">
        <f t="shared" si="11"/>
        <v>1.1230295566502462</v>
      </c>
      <c r="X97" s="54">
        <f t="shared" si="12"/>
        <v>0.48207040245640964</v>
      </c>
      <c r="Y97">
        <v>664</v>
      </c>
      <c r="Z97">
        <v>1245</v>
      </c>
      <c r="AA97">
        <v>0.53333333333333333</v>
      </c>
    </row>
    <row r="98" spans="1:27" x14ac:dyDescent="0.25">
      <c r="A98" t="s">
        <v>120</v>
      </c>
      <c r="B98">
        <v>410273</v>
      </c>
      <c r="C98" t="s">
        <v>27</v>
      </c>
      <c r="D98" t="s">
        <v>28</v>
      </c>
      <c r="E98" s="152">
        <v>1</v>
      </c>
      <c r="F98">
        <v>349</v>
      </c>
      <c r="G98">
        <v>251</v>
      </c>
      <c r="H98">
        <v>309</v>
      </c>
      <c r="I98">
        <v>367</v>
      </c>
      <c r="J98">
        <v>247</v>
      </c>
      <c r="K98" s="54">
        <f t="shared" si="13"/>
        <v>304.60000000000002</v>
      </c>
      <c r="L98">
        <v>0.26169999999999999</v>
      </c>
      <c r="M98">
        <v>42.71</v>
      </c>
      <c r="N98" s="135">
        <f t="shared" si="14"/>
        <v>61.273706391945673</v>
      </c>
      <c r="Q98">
        <v>10</v>
      </c>
      <c r="R98" s="136">
        <f t="shared" si="15"/>
        <v>4.2709999999999999</v>
      </c>
      <c r="S98" s="54">
        <f t="shared" si="16"/>
        <v>0.20116121599456885</v>
      </c>
      <c r="T98">
        <v>1.1372</v>
      </c>
      <c r="U98">
        <v>1.0042</v>
      </c>
      <c r="V98">
        <v>0.64290000000000003</v>
      </c>
      <c r="W98" s="134">
        <f t="shared" si="11"/>
        <v>1.1324437363075084</v>
      </c>
      <c r="X98" s="54">
        <f t="shared" si="12"/>
        <v>0.56533591276820261</v>
      </c>
      <c r="Y98">
        <v>654</v>
      </c>
      <c r="Z98">
        <v>1280</v>
      </c>
      <c r="AA98">
        <v>0.51093750000000004</v>
      </c>
    </row>
    <row r="99" spans="1:27" x14ac:dyDescent="0.25">
      <c r="A99" t="s">
        <v>120</v>
      </c>
      <c r="B99">
        <v>410273</v>
      </c>
      <c r="C99" t="s">
        <v>27</v>
      </c>
      <c r="D99" t="s">
        <v>28</v>
      </c>
      <c r="E99" s="152">
        <v>2</v>
      </c>
      <c r="F99">
        <v>355</v>
      </c>
      <c r="G99">
        <v>352</v>
      </c>
      <c r="H99">
        <v>359</v>
      </c>
      <c r="I99">
        <v>290</v>
      </c>
      <c r="J99">
        <v>209</v>
      </c>
      <c r="K99" s="54">
        <f t="shared" si="13"/>
        <v>313</v>
      </c>
      <c r="L99">
        <v>0.61299999999999999</v>
      </c>
      <c r="M99">
        <v>92.97</v>
      </c>
      <c r="N99" s="135">
        <f t="shared" si="14"/>
        <v>65.935247929439612</v>
      </c>
      <c r="Q99">
        <v>8</v>
      </c>
      <c r="R99" s="136">
        <f t="shared" si="15"/>
        <v>11.62125</v>
      </c>
      <c r="S99" s="54">
        <f t="shared" si="16"/>
        <v>0.21065574418351313</v>
      </c>
      <c r="T99">
        <v>0.62660000000000005</v>
      </c>
      <c r="U99">
        <v>0.55200000000000005</v>
      </c>
      <c r="V99">
        <v>0.25169999999999998</v>
      </c>
      <c r="W99" s="134">
        <f t="shared" si="11"/>
        <v>1.135144927536232</v>
      </c>
      <c r="X99" s="54">
        <f t="shared" si="12"/>
        <v>0.40169166932652406</v>
      </c>
      <c r="Y99">
        <v>654</v>
      </c>
      <c r="Z99">
        <v>1280</v>
      </c>
      <c r="AA99">
        <v>0.51093750000000004</v>
      </c>
    </row>
    <row r="100" spans="1:27" x14ac:dyDescent="0.25">
      <c r="A100" t="s">
        <v>120</v>
      </c>
      <c r="B100">
        <v>410273</v>
      </c>
      <c r="C100" t="s">
        <v>27</v>
      </c>
      <c r="D100" t="s">
        <v>28</v>
      </c>
      <c r="E100" s="152">
        <v>3</v>
      </c>
      <c r="F100">
        <v>316</v>
      </c>
      <c r="G100">
        <v>261</v>
      </c>
      <c r="H100">
        <v>339</v>
      </c>
      <c r="I100">
        <v>315</v>
      </c>
      <c r="J100">
        <v>251</v>
      </c>
      <c r="K100" s="54">
        <f t="shared" si="13"/>
        <v>296.39999999999998</v>
      </c>
      <c r="L100">
        <v>0.84050000000000002</v>
      </c>
      <c r="M100">
        <v>121.43</v>
      </c>
      <c r="N100" s="135">
        <f t="shared" si="14"/>
        <v>69.216832743144195</v>
      </c>
      <c r="Q100">
        <v>8</v>
      </c>
      <c r="R100" s="136">
        <f t="shared" si="15"/>
        <v>15.178750000000001</v>
      </c>
      <c r="S100" s="54">
        <f t="shared" si="16"/>
        <v>0.23352507673125575</v>
      </c>
      <c r="T100">
        <v>0.93379999999999996</v>
      </c>
      <c r="U100">
        <v>0.8569</v>
      </c>
      <c r="V100">
        <v>0.45929999999999999</v>
      </c>
      <c r="W100" s="134">
        <f t="shared" si="11"/>
        <v>1.0897420935931847</v>
      </c>
      <c r="X100" s="54">
        <f t="shared" si="12"/>
        <v>0.49186121225101737</v>
      </c>
      <c r="Y100">
        <v>654</v>
      </c>
      <c r="Z100">
        <v>1280</v>
      </c>
      <c r="AA100">
        <v>0.51093750000000004</v>
      </c>
    </row>
    <row r="101" spans="1:27" x14ac:dyDescent="0.25">
      <c r="A101" t="s">
        <v>120</v>
      </c>
      <c r="B101">
        <v>410273</v>
      </c>
      <c r="C101" t="s">
        <v>27</v>
      </c>
      <c r="D101" t="s">
        <v>28</v>
      </c>
      <c r="E101" s="152">
        <v>4</v>
      </c>
      <c r="F101">
        <v>474</v>
      </c>
      <c r="G101">
        <v>527</v>
      </c>
      <c r="H101">
        <v>373</v>
      </c>
      <c r="I101">
        <v>472</v>
      </c>
      <c r="J101">
        <v>513</v>
      </c>
      <c r="K101" s="54">
        <f t="shared" si="13"/>
        <v>471.8</v>
      </c>
      <c r="L101">
        <v>0.89839999999999998</v>
      </c>
      <c r="M101">
        <v>107.19</v>
      </c>
      <c r="N101" s="135">
        <f t="shared" si="14"/>
        <v>83.813788599682809</v>
      </c>
      <c r="Q101">
        <v>7</v>
      </c>
      <c r="R101" s="136">
        <f t="shared" si="15"/>
        <v>15.312857142857142</v>
      </c>
      <c r="S101" s="54">
        <f t="shared" si="16"/>
        <v>0.17764686010954389</v>
      </c>
      <c r="T101">
        <v>1.0976999999999999</v>
      </c>
      <c r="U101">
        <v>0.96579999999999999</v>
      </c>
      <c r="V101">
        <v>0.51939999999999997</v>
      </c>
      <c r="W101" s="134">
        <f t="shared" si="11"/>
        <v>1.1365707185752743</v>
      </c>
      <c r="X101" s="54">
        <f t="shared" si="12"/>
        <v>0.47317117609547238</v>
      </c>
      <c r="Y101">
        <v>654</v>
      </c>
      <c r="Z101">
        <v>1280</v>
      </c>
      <c r="AA101">
        <v>0.51093750000000004</v>
      </c>
    </row>
    <row r="102" spans="1:27" x14ac:dyDescent="0.25">
      <c r="A102" t="s">
        <v>131</v>
      </c>
      <c r="B102">
        <v>451383</v>
      </c>
      <c r="C102" t="s">
        <v>27</v>
      </c>
      <c r="D102" t="s">
        <v>28</v>
      </c>
      <c r="E102" s="152">
        <v>1</v>
      </c>
      <c r="F102">
        <v>590</v>
      </c>
      <c r="G102">
        <v>419</v>
      </c>
      <c r="H102">
        <v>396</v>
      </c>
      <c r="I102">
        <v>433</v>
      </c>
      <c r="J102">
        <v>535</v>
      </c>
      <c r="K102" s="54">
        <f t="shared" si="13"/>
        <v>474.6</v>
      </c>
      <c r="L102">
        <v>1.1987000000000001</v>
      </c>
      <c r="M102">
        <v>82.9</v>
      </c>
      <c r="N102" s="135">
        <f t="shared" si="14"/>
        <v>144.59589867310012</v>
      </c>
      <c r="Q102">
        <v>31</v>
      </c>
      <c r="R102" s="136">
        <f t="shared" si="15"/>
        <v>2.6741935483870969</v>
      </c>
      <c r="S102" s="54">
        <f t="shared" si="16"/>
        <v>0.30466898161209466</v>
      </c>
      <c r="T102">
        <v>0.66269999999999996</v>
      </c>
      <c r="U102">
        <v>0.57099999999999995</v>
      </c>
      <c r="V102">
        <v>0.43730000000000002</v>
      </c>
      <c r="W102" s="134">
        <f t="shared" si="11"/>
        <v>1.1605954465849386</v>
      </c>
      <c r="X102" s="54">
        <f t="shared" si="12"/>
        <v>0.65987626376942821</v>
      </c>
      <c r="Y102">
        <v>413</v>
      </c>
      <c r="Z102">
        <v>1197</v>
      </c>
      <c r="AA102">
        <v>0.34502923976608185</v>
      </c>
    </row>
    <row r="103" spans="1:27" x14ac:dyDescent="0.25">
      <c r="A103" t="s">
        <v>131</v>
      </c>
      <c r="B103">
        <v>451383</v>
      </c>
      <c r="C103" t="s">
        <v>27</v>
      </c>
      <c r="D103" t="s">
        <v>28</v>
      </c>
      <c r="E103" s="152">
        <v>2</v>
      </c>
      <c r="F103">
        <v>534</v>
      </c>
      <c r="G103">
        <v>538</v>
      </c>
      <c r="H103">
        <v>622</v>
      </c>
      <c r="I103">
        <v>607</v>
      </c>
      <c r="J103">
        <v>510</v>
      </c>
      <c r="K103" s="54">
        <f t="shared" si="13"/>
        <v>562.20000000000005</v>
      </c>
      <c r="L103">
        <v>1.1532</v>
      </c>
      <c r="M103">
        <v>71.38</v>
      </c>
      <c r="N103" s="135">
        <f t="shared" si="14"/>
        <v>161.55785934435417</v>
      </c>
      <c r="Q103">
        <v>25</v>
      </c>
      <c r="R103" s="136">
        <f t="shared" si="15"/>
        <v>2.8552</v>
      </c>
      <c r="S103" s="54">
        <f t="shared" si="16"/>
        <v>0.28736723469291026</v>
      </c>
      <c r="T103">
        <v>0.72499999999999998</v>
      </c>
      <c r="U103">
        <v>0.61229999999999996</v>
      </c>
      <c r="V103">
        <v>0.4844</v>
      </c>
      <c r="W103" s="134">
        <f t="shared" si="11"/>
        <v>1.1840601012575536</v>
      </c>
      <c r="X103" s="54">
        <f t="shared" si="12"/>
        <v>0.66813793103448282</v>
      </c>
      <c r="Y103">
        <v>413</v>
      </c>
      <c r="Z103">
        <v>1197</v>
      </c>
      <c r="AA103">
        <v>0.34502923976608185</v>
      </c>
    </row>
    <row r="104" spans="1:27" x14ac:dyDescent="0.25">
      <c r="A104" t="s">
        <v>131</v>
      </c>
      <c r="B104">
        <v>451383</v>
      </c>
      <c r="C104" t="s">
        <v>27</v>
      </c>
      <c r="D104" t="s">
        <v>28</v>
      </c>
      <c r="E104" s="152">
        <v>3</v>
      </c>
      <c r="F104">
        <v>627</v>
      </c>
      <c r="G104">
        <v>436</v>
      </c>
      <c r="H104">
        <v>391</v>
      </c>
      <c r="I104">
        <v>500</v>
      </c>
      <c r="J104">
        <v>498</v>
      </c>
      <c r="K104" s="54">
        <f t="shared" si="13"/>
        <v>490.4</v>
      </c>
      <c r="L104">
        <v>1.2305999999999999</v>
      </c>
      <c r="M104">
        <v>80.67</v>
      </c>
      <c r="N104" s="135">
        <f t="shared" si="14"/>
        <v>152.547415396058</v>
      </c>
      <c r="Q104">
        <v>32</v>
      </c>
      <c r="R104" s="136">
        <f t="shared" si="15"/>
        <v>2.5209375000000001</v>
      </c>
      <c r="S104" s="54">
        <f t="shared" si="16"/>
        <v>0.31106732340142335</v>
      </c>
      <c r="T104">
        <v>1.4401999999999999</v>
      </c>
      <c r="U104">
        <v>1.2467999999999999</v>
      </c>
      <c r="V104">
        <v>1.0129999999999999</v>
      </c>
      <c r="W104" s="134">
        <f t="shared" si="11"/>
        <v>1.1551170997754252</v>
      </c>
      <c r="X104" s="54">
        <f t="shared" si="12"/>
        <v>0.70337453131509509</v>
      </c>
      <c r="Y104">
        <v>413</v>
      </c>
      <c r="Z104">
        <v>1197</v>
      </c>
      <c r="AA104">
        <v>0.34502923976608185</v>
      </c>
    </row>
    <row r="105" spans="1:27" x14ac:dyDescent="0.25">
      <c r="A105" t="s">
        <v>131</v>
      </c>
      <c r="B105">
        <v>451383</v>
      </c>
      <c r="C105" t="s">
        <v>27</v>
      </c>
      <c r="D105" t="s">
        <v>28</v>
      </c>
      <c r="E105" s="152">
        <v>4</v>
      </c>
      <c r="F105">
        <v>415</v>
      </c>
      <c r="G105">
        <v>470</v>
      </c>
      <c r="H105">
        <v>454</v>
      </c>
      <c r="I105">
        <v>508</v>
      </c>
      <c r="J105">
        <v>519</v>
      </c>
      <c r="K105" s="54">
        <f t="shared" si="13"/>
        <v>473.2</v>
      </c>
      <c r="L105">
        <v>1.3984000000000001</v>
      </c>
      <c r="M105">
        <v>90.64</v>
      </c>
      <c r="N105" s="135">
        <f t="shared" si="14"/>
        <v>154.28067078552516</v>
      </c>
      <c r="Q105">
        <v>35</v>
      </c>
      <c r="R105" s="136">
        <f t="shared" si="15"/>
        <v>2.5897142857142859</v>
      </c>
      <c r="S105" s="54">
        <f t="shared" si="16"/>
        <v>0.32603692051040822</v>
      </c>
      <c r="T105">
        <v>1.1060000000000001</v>
      </c>
      <c r="U105">
        <v>1.0064</v>
      </c>
      <c r="V105">
        <v>0.76590000000000003</v>
      </c>
      <c r="W105" s="134">
        <f t="shared" si="11"/>
        <v>1.0989666136724963</v>
      </c>
      <c r="X105" s="54">
        <f t="shared" si="12"/>
        <v>0.69249547920433996</v>
      </c>
      <c r="Y105">
        <v>413</v>
      </c>
      <c r="Z105">
        <v>1197</v>
      </c>
      <c r="AA105">
        <v>0.34502923976608185</v>
      </c>
    </row>
    <row r="106" spans="1:27" x14ac:dyDescent="0.25">
      <c r="A106" t="s">
        <v>120</v>
      </c>
      <c r="B106">
        <v>410273</v>
      </c>
      <c r="C106" t="s">
        <v>129</v>
      </c>
      <c r="D106" t="s">
        <v>130</v>
      </c>
      <c r="E106" s="152">
        <v>1</v>
      </c>
      <c r="F106">
        <v>243</v>
      </c>
      <c r="G106">
        <v>429</v>
      </c>
      <c r="H106">
        <v>235</v>
      </c>
      <c r="I106">
        <v>44</v>
      </c>
      <c r="J106">
        <v>531</v>
      </c>
      <c r="K106" s="54">
        <f t="shared" ref="K106:K137" si="17">AVERAGE(F106:J106)</f>
        <v>296.39999999999998</v>
      </c>
      <c r="L106">
        <v>0.22869999999999999</v>
      </c>
      <c r="M106">
        <v>24.56</v>
      </c>
      <c r="N106" s="135">
        <f t="shared" si="14"/>
        <v>93.118892508143318</v>
      </c>
      <c r="Q106">
        <v>8</v>
      </c>
      <c r="R106" s="136">
        <f t="shared" si="15"/>
        <v>3.07</v>
      </c>
      <c r="S106" s="54">
        <f t="shared" si="16"/>
        <v>0.3141663040085807</v>
      </c>
      <c r="T106">
        <v>0.32619999999999999</v>
      </c>
      <c r="U106">
        <v>0.29039999999999999</v>
      </c>
      <c r="V106">
        <v>0.1986</v>
      </c>
      <c r="W106" s="134">
        <f t="shared" si="11"/>
        <v>1.1232782369146006</v>
      </c>
      <c r="X106" s="54">
        <f t="shared" si="12"/>
        <v>0.60882893930104232</v>
      </c>
      <c r="Y106">
        <v>654</v>
      </c>
      <c r="Z106">
        <v>1280</v>
      </c>
      <c r="AA106">
        <v>0.51093750000000004</v>
      </c>
    </row>
    <row r="107" spans="1:27" x14ac:dyDescent="0.25">
      <c r="A107" t="s">
        <v>120</v>
      </c>
      <c r="B107">
        <v>410273</v>
      </c>
      <c r="C107" t="s">
        <v>129</v>
      </c>
      <c r="D107" t="s">
        <v>130</v>
      </c>
      <c r="E107" s="152">
        <v>2</v>
      </c>
      <c r="F107">
        <v>263</v>
      </c>
      <c r="G107">
        <v>268</v>
      </c>
      <c r="H107">
        <v>230</v>
      </c>
      <c r="I107">
        <v>246</v>
      </c>
      <c r="J107">
        <v>240</v>
      </c>
      <c r="K107" s="54">
        <f t="shared" si="17"/>
        <v>249.4</v>
      </c>
      <c r="L107">
        <v>0.1356</v>
      </c>
      <c r="M107">
        <v>15.62</v>
      </c>
      <c r="N107" s="135">
        <f t="shared" si="14"/>
        <v>86.81177976952624</v>
      </c>
      <c r="Q107">
        <v>12</v>
      </c>
      <c r="R107" s="136">
        <f t="shared" si="15"/>
        <v>1.3016666666666665</v>
      </c>
      <c r="S107" s="54">
        <f t="shared" si="16"/>
        <v>0.34808251711919103</v>
      </c>
      <c r="T107">
        <v>0.54149999999999998</v>
      </c>
      <c r="U107">
        <v>0.45910000000000001</v>
      </c>
      <c r="V107">
        <v>0.32719999999999999</v>
      </c>
      <c r="W107" s="134">
        <f t="shared" si="11"/>
        <v>1.1794815944238728</v>
      </c>
      <c r="X107" s="54">
        <f t="shared" si="12"/>
        <v>0.60424746075715607</v>
      </c>
      <c r="Y107">
        <v>654</v>
      </c>
      <c r="Z107">
        <v>1280</v>
      </c>
      <c r="AA107">
        <v>0.51093750000000004</v>
      </c>
    </row>
    <row r="108" spans="1:27" x14ac:dyDescent="0.25">
      <c r="A108" t="s">
        <v>120</v>
      </c>
      <c r="B108">
        <v>410273</v>
      </c>
      <c r="C108" t="s">
        <v>129</v>
      </c>
      <c r="D108" t="s">
        <v>130</v>
      </c>
      <c r="E108" s="152">
        <v>3</v>
      </c>
      <c r="F108">
        <v>273</v>
      </c>
      <c r="G108">
        <v>298</v>
      </c>
      <c r="H108">
        <v>263</v>
      </c>
      <c r="I108">
        <v>233</v>
      </c>
      <c r="J108">
        <v>283</v>
      </c>
      <c r="K108" s="54">
        <f t="shared" si="17"/>
        <v>270</v>
      </c>
      <c r="L108">
        <v>0.104</v>
      </c>
      <c r="M108">
        <v>15.31</v>
      </c>
      <c r="N108" s="135">
        <f t="shared" si="14"/>
        <v>67.929457870672763</v>
      </c>
      <c r="Q108">
        <v>6</v>
      </c>
      <c r="R108" s="136">
        <f t="shared" si="15"/>
        <v>2.5516666666666667</v>
      </c>
      <c r="S108" s="54">
        <f t="shared" si="16"/>
        <v>0.25159058470619544</v>
      </c>
      <c r="T108">
        <v>0.27789999999999998</v>
      </c>
      <c r="U108">
        <v>0.22700000000000001</v>
      </c>
      <c r="V108">
        <v>0.1211</v>
      </c>
      <c r="W108" s="134">
        <f t="shared" si="11"/>
        <v>1.2242290748898677</v>
      </c>
      <c r="X108" s="54">
        <f t="shared" si="12"/>
        <v>0.43576826196473556</v>
      </c>
      <c r="Y108">
        <v>654</v>
      </c>
      <c r="Z108">
        <v>1280</v>
      </c>
      <c r="AA108">
        <v>0.51093750000000004</v>
      </c>
    </row>
    <row r="109" spans="1:27" x14ac:dyDescent="0.25">
      <c r="A109" t="s">
        <v>120</v>
      </c>
      <c r="B109">
        <v>410273</v>
      </c>
      <c r="C109" t="s">
        <v>129</v>
      </c>
      <c r="D109" t="s">
        <v>130</v>
      </c>
      <c r="E109" s="152">
        <v>4</v>
      </c>
      <c r="F109">
        <v>407</v>
      </c>
      <c r="G109">
        <v>327</v>
      </c>
      <c r="H109">
        <v>395</v>
      </c>
      <c r="I109">
        <v>342</v>
      </c>
      <c r="J109">
        <v>396</v>
      </c>
      <c r="K109" s="54">
        <f t="shared" si="17"/>
        <v>373.4</v>
      </c>
      <c r="L109">
        <v>0.3054</v>
      </c>
      <c r="M109">
        <v>31.34</v>
      </c>
      <c r="N109" s="135">
        <f t="shared" si="14"/>
        <v>97.447351627313338</v>
      </c>
      <c r="Q109">
        <v>13</v>
      </c>
      <c r="R109" s="136">
        <f t="shared" si="15"/>
        <v>2.4107692307692306</v>
      </c>
      <c r="S109" s="54">
        <f t="shared" si="16"/>
        <v>0.26097308952146048</v>
      </c>
      <c r="T109">
        <v>1.3395999999999999</v>
      </c>
      <c r="U109">
        <v>1.0691999999999999</v>
      </c>
      <c r="V109">
        <v>0.8548</v>
      </c>
      <c r="W109" s="134">
        <f t="shared" si="11"/>
        <v>1.2528993640104751</v>
      </c>
      <c r="X109" s="54">
        <f t="shared" si="12"/>
        <v>0.63810092564944765</v>
      </c>
      <c r="Y109">
        <v>654</v>
      </c>
      <c r="Z109">
        <v>1280</v>
      </c>
      <c r="AA109">
        <v>0.51093750000000004</v>
      </c>
    </row>
    <row r="110" spans="1:27" x14ac:dyDescent="0.25">
      <c r="A110" t="s">
        <v>120</v>
      </c>
      <c r="B110">
        <v>410296</v>
      </c>
      <c r="C110" t="s">
        <v>129</v>
      </c>
      <c r="D110" t="s">
        <v>130</v>
      </c>
      <c r="E110" s="152">
        <v>1</v>
      </c>
      <c r="F110">
        <v>483</v>
      </c>
      <c r="G110">
        <v>385</v>
      </c>
      <c r="H110">
        <v>264</v>
      </c>
      <c r="I110">
        <v>378</v>
      </c>
      <c r="J110">
        <v>442</v>
      </c>
      <c r="K110" s="54">
        <f t="shared" si="17"/>
        <v>390.4</v>
      </c>
      <c r="L110">
        <v>0.2155</v>
      </c>
      <c r="M110">
        <v>30.01</v>
      </c>
      <c r="N110" s="135">
        <f t="shared" si="14"/>
        <v>71.80939686771076</v>
      </c>
      <c r="Q110">
        <v>7</v>
      </c>
      <c r="R110" s="136">
        <f t="shared" si="15"/>
        <v>4.2871428571428574</v>
      </c>
      <c r="S110" s="54">
        <f t="shared" si="16"/>
        <v>0.18393800427180013</v>
      </c>
      <c r="T110">
        <v>0.36159999999999998</v>
      </c>
      <c r="U110">
        <v>0.32750000000000001</v>
      </c>
      <c r="V110">
        <v>0.13950000000000001</v>
      </c>
      <c r="W110" s="134">
        <f t="shared" si="11"/>
        <v>1.10412213740458</v>
      </c>
      <c r="X110" s="54">
        <f t="shared" si="12"/>
        <v>0.38578539823008856</v>
      </c>
      <c r="Y110">
        <v>685</v>
      </c>
      <c r="Z110">
        <v>1253</v>
      </c>
      <c r="AA110">
        <v>0.54668794892258576</v>
      </c>
    </row>
    <row r="111" spans="1:27" x14ac:dyDescent="0.25">
      <c r="A111" t="s">
        <v>120</v>
      </c>
      <c r="B111">
        <v>410296</v>
      </c>
      <c r="C111" t="s">
        <v>129</v>
      </c>
      <c r="D111" t="s">
        <v>130</v>
      </c>
      <c r="E111" s="152">
        <v>2</v>
      </c>
      <c r="F111">
        <v>403</v>
      </c>
      <c r="G111">
        <v>261</v>
      </c>
      <c r="H111">
        <v>203</v>
      </c>
      <c r="I111">
        <v>360</v>
      </c>
      <c r="J111">
        <v>393</v>
      </c>
      <c r="K111" s="54">
        <f t="shared" si="17"/>
        <v>324</v>
      </c>
      <c r="L111">
        <v>0.23619999999999999</v>
      </c>
      <c r="M111">
        <v>30.05</v>
      </c>
      <c r="N111" s="135">
        <f t="shared" si="14"/>
        <v>78.60232945091515</v>
      </c>
      <c r="Q111">
        <v>15</v>
      </c>
      <c r="R111" s="136">
        <f t="shared" si="15"/>
        <v>2.0033333333333334</v>
      </c>
      <c r="S111" s="54">
        <f t="shared" si="16"/>
        <v>0.24259978225591095</v>
      </c>
      <c r="T111">
        <v>0.56540000000000001</v>
      </c>
      <c r="U111">
        <v>0.4965</v>
      </c>
      <c r="V111">
        <v>0.31</v>
      </c>
      <c r="W111" s="134">
        <f t="shared" si="11"/>
        <v>1.1387713997985902</v>
      </c>
      <c r="X111" s="54">
        <f t="shared" si="12"/>
        <v>0.54828440042447824</v>
      </c>
      <c r="Y111">
        <v>685</v>
      </c>
      <c r="Z111">
        <v>1253</v>
      </c>
      <c r="AA111">
        <v>0.54668794892258576</v>
      </c>
    </row>
    <row r="112" spans="1:27" x14ac:dyDescent="0.25">
      <c r="A112" t="s">
        <v>120</v>
      </c>
      <c r="B112">
        <v>410296</v>
      </c>
      <c r="C112" t="s">
        <v>129</v>
      </c>
      <c r="D112" t="s">
        <v>130</v>
      </c>
      <c r="E112" s="152">
        <v>3</v>
      </c>
      <c r="F112">
        <v>404</v>
      </c>
      <c r="G112">
        <v>297</v>
      </c>
      <c r="H112">
        <v>363</v>
      </c>
      <c r="I112">
        <v>342</v>
      </c>
      <c r="J112">
        <v>282</v>
      </c>
      <c r="K112" s="54">
        <f t="shared" si="17"/>
        <v>337.6</v>
      </c>
      <c r="L112">
        <v>0.29859999999999998</v>
      </c>
      <c r="M112">
        <v>47.31</v>
      </c>
      <c r="N112" s="135">
        <f t="shared" si="14"/>
        <v>63.115620376241807</v>
      </c>
      <c r="Q112">
        <v>14</v>
      </c>
      <c r="R112" s="136">
        <f t="shared" si="15"/>
        <v>3.3792857142857144</v>
      </c>
      <c r="S112" s="54">
        <f t="shared" si="16"/>
        <v>0.18695385182536078</v>
      </c>
      <c r="T112">
        <v>0.24490000000000001</v>
      </c>
      <c r="U112">
        <v>0.22309999999999999</v>
      </c>
      <c r="V112">
        <v>0.1222</v>
      </c>
      <c r="W112" s="134">
        <f t="shared" si="11"/>
        <v>1.0977140295831467</v>
      </c>
      <c r="X112" s="54">
        <f t="shared" si="12"/>
        <v>0.49897917517354023</v>
      </c>
      <c r="Y112">
        <v>685</v>
      </c>
      <c r="Z112">
        <v>1253</v>
      </c>
      <c r="AA112">
        <v>0.54668794892258576</v>
      </c>
    </row>
    <row r="113" spans="1:27" x14ac:dyDescent="0.25">
      <c r="A113" t="s">
        <v>120</v>
      </c>
      <c r="B113">
        <v>410296</v>
      </c>
      <c r="C113" t="s">
        <v>129</v>
      </c>
      <c r="D113" t="s">
        <v>130</v>
      </c>
      <c r="E113" s="152">
        <v>4</v>
      </c>
      <c r="F113">
        <v>350</v>
      </c>
      <c r="G113">
        <v>345</v>
      </c>
      <c r="H113">
        <v>280</v>
      </c>
      <c r="I113">
        <v>274</v>
      </c>
      <c r="J113">
        <v>159</v>
      </c>
      <c r="K113" s="54">
        <f t="shared" si="17"/>
        <v>281.60000000000002</v>
      </c>
      <c r="L113">
        <v>0.1928</v>
      </c>
      <c r="M113">
        <v>31.02</v>
      </c>
      <c r="N113" s="135">
        <f t="shared" si="14"/>
        <v>62.153449387491939</v>
      </c>
      <c r="Q113">
        <v>10</v>
      </c>
      <c r="R113" s="136">
        <f t="shared" si="15"/>
        <v>3.1019999999999999</v>
      </c>
      <c r="S113" s="54">
        <f t="shared" si="16"/>
        <v>0.22071537424535487</v>
      </c>
      <c r="T113">
        <v>0.46089999999999998</v>
      </c>
      <c r="U113">
        <v>0.40200000000000002</v>
      </c>
      <c r="V113">
        <v>0.2349</v>
      </c>
      <c r="W113" s="134">
        <f t="shared" si="11"/>
        <v>1.1465174129353233</v>
      </c>
      <c r="X113" s="54">
        <f t="shared" si="12"/>
        <v>0.50965502278151442</v>
      </c>
      <c r="Y113">
        <v>685</v>
      </c>
      <c r="Z113">
        <v>1253</v>
      </c>
      <c r="AA113">
        <v>0.54668794892258576</v>
      </c>
    </row>
    <row r="114" spans="1:27" x14ac:dyDescent="0.25">
      <c r="A114" t="s">
        <v>55</v>
      </c>
      <c r="B114">
        <v>140933</v>
      </c>
      <c r="C114" t="s">
        <v>61</v>
      </c>
      <c r="D114" t="s">
        <v>62</v>
      </c>
      <c r="E114" s="152">
        <v>1</v>
      </c>
      <c r="F114">
        <v>272</v>
      </c>
      <c r="G114">
        <v>160</v>
      </c>
      <c r="H114">
        <v>269</v>
      </c>
      <c r="I114">
        <v>266</v>
      </c>
      <c r="J114">
        <v>158</v>
      </c>
      <c r="K114" s="54">
        <f t="shared" si="17"/>
        <v>225</v>
      </c>
      <c r="L114">
        <v>0.13150000000000001</v>
      </c>
      <c r="M114">
        <v>17.16</v>
      </c>
      <c r="N114" s="135">
        <f t="shared" si="14"/>
        <v>76.631701631701631</v>
      </c>
      <c r="Q114">
        <v>24</v>
      </c>
      <c r="R114" s="134">
        <f t="shared" si="15"/>
        <v>0.71499999999999997</v>
      </c>
      <c r="S114" s="54">
        <f t="shared" si="16"/>
        <v>0.34058534058534057</v>
      </c>
      <c r="T114">
        <v>0.42230000000000001</v>
      </c>
      <c r="U114">
        <v>0.37219999999999998</v>
      </c>
      <c r="V114">
        <v>0.21690000000000001</v>
      </c>
      <c r="W114" s="134">
        <f t="shared" si="11"/>
        <v>1.1346050510478238</v>
      </c>
      <c r="X114" s="54">
        <f t="shared" si="12"/>
        <v>0.51361591285815777</v>
      </c>
      <c r="Y114">
        <v>592</v>
      </c>
      <c r="Z114">
        <v>1306</v>
      </c>
      <c r="AA114">
        <v>0.45329249617151607</v>
      </c>
    </row>
    <row r="115" spans="1:27" x14ac:dyDescent="0.25">
      <c r="A115" t="s">
        <v>55</v>
      </c>
      <c r="B115">
        <v>140933</v>
      </c>
      <c r="C115" s="54" t="s">
        <v>61</v>
      </c>
      <c r="D115" t="s">
        <v>62</v>
      </c>
      <c r="E115" s="152">
        <v>2</v>
      </c>
      <c r="F115">
        <v>222</v>
      </c>
      <c r="G115">
        <v>317</v>
      </c>
      <c r="H115">
        <v>307</v>
      </c>
      <c r="I115">
        <v>217</v>
      </c>
      <c r="J115">
        <v>295</v>
      </c>
      <c r="K115" s="54">
        <f t="shared" si="17"/>
        <v>271.60000000000002</v>
      </c>
      <c r="L115">
        <v>8.43E-2</v>
      </c>
      <c r="M115">
        <v>11.43</v>
      </c>
      <c r="N115" s="135">
        <f t="shared" si="14"/>
        <v>73.753280839895012</v>
      </c>
      <c r="Q115">
        <v>14</v>
      </c>
      <c r="R115" s="134">
        <f t="shared" si="15"/>
        <v>0.81642857142857139</v>
      </c>
      <c r="S115" s="54">
        <f t="shared" si="16"/>
        <v>0.2715511076579345</v>
      </c>
      <c r="T115">
        <v>0.50170000000000003</v>
      </c>
      <c r="U115">
        <v>0.42370000000000002</v>
      </c>
      <c r="V115">
        <v>0.25740000000000002</v>
      </c>
      <c r="W115" s="134">
        <f t="shared" si="11"/>
        <v>1.1840925182912438</v>
      </c>
      <c r="X115" s="54">
        <f t="shared" si="12"/>
        <v>0.51305561092286223</v>
      </c>
      <c r="Y115">
        <v>592</v>
      </c>
      <c r="Z115">
        <v>1306</v>
      </c>
      <c r="AA115">
        <v>0.45329249617151607</v>
      </c>
    </row>
    <row r="116" spans="1:27" x14ac:dyDescent="0.25">
      <c r="A116" t="s">
        <v>55</v>
      </c>
      <c r="B116">
        <v>140933</v>
      </c>
      <c r="C116" s="54" t="s">
        <v>61</v>
      </c>
      <c r="D116" t="s">
        <v>62</v>
      </c>
      <c r="E116" s="152">
        <v>3</v>
      </c>
      <c r="F116">
        <v>190</v>
      </c>
      <c r="G116">
        <v>204</v>
      </c>
      <c r="H116">
        <v>293</v>
      </c>
      <c r="I116">
        <v>291</v>
      </c>
      <c r="J116">
        <v>198</v>
      </c>
      <c r="K116" s="54">
        <f t="shared" si="17"/>
        <v>235.2</v>
      </c>
      <c r="L116">
        <v>0.13089999999999999</v>
      </c>
      <c r="M116">
        <v>15.64</v>
      </c>
      <c r="N116" s="135">
        <f t="shared" si="14"/>
        <v>83.695652173913032</v>
      </c>
      <c r="Q116">
        <v>38</v>
      </c>
      <c r="R116" s="134">
        <f t="shared" si="15"/>
        <v>0.41157894736842104</v>
      </c>
      <c r="S116" s="54">
        <f t="shared" si="16"/>
        <v>0.35584886128364385</v>
      </c>
      <c r="T116">
        <v>0.4425</v>
      </c>
      <c r="U116">
        <v>0.3715</v>
      </c>
      <c r="V116">
        <v>0.23130000000000001</v>
      </c>
      <c r="W116" s="134">
        <f t="shared" si="11"/>
        <v>1.1911170928667565</v>
      </c>
      <c r="X116" s="54">
        <f t="shared" si="12"/>
        <v>0.52271186440677964</v>
      </c>
      <c r="Y116">
        <v>592</v>
      </c>
      <c r="Z116">
        <v>1306</v>
      </c>
      <c r="AA116">
        <v>0.45329249617151607</v>
      </c>
    </row>
    <row r="117" spans="1:27" x14ac:dyDescent="0.25">
      <c r="A117" t="s">
        <v>55</v>
      </c>
      <c r="B117">
        <v>140933</v>
      </c>
      <c r="C117" s="54" t="s">
        <v>61</v>
      </c>
      <c r="D117" t="s">
        <v>62</v>
      </c>
      <c r="E117" s="152">
        <v>4</v>
      </c>
      <c r="F117">
        <v>255</v>
      </c>
      <c r="G117">
        <v>326</v>
      </c>
      <c r="H117">
        <v>278</v>
      </c>
      <c r="I117">
        <v>235</v>
      </c>
      <c r="J117">
        <v>202</v>
      </c>
      <c r="K117" s="54">
        <f t="shared" si="17"/>
        <v>259.2</v>
      </c>
      <c r="L117">
        <v>7.1800000000000003E-2</v>
      </c>
      <c r="M117">
        <v>6.91</v>
      </c>
      <c r="N117" s="135">
        <f t="shared" si="14"/>
        <v>103.90738060781477</v>
      </c>
      <c r="Q117">
        <v>22</v>
      </c>
      <c r="R117" s="134">
        <f t="shared" si="15"/>
        <v>0.31409090909090909</v>
      </c>
      <c r="S117" s="54">
        <f t="shared" si="16"/>
        <v>0.40087723999928543</v>
      </c>
      <c r="T117">
        <v>0.38840000000000002</v>
      </c>
      <c r="U117">
        <v>0.3054</v>
      </c>
      <c r="V117">
        <v>0.1928</v>
      </c>
      <c r="W117" s="134">
        <f t="shared" si="11"/>
        <v>1.2717747216764899</v>
      </c>
      <c r="X117" s="54">
        <f t="shared" si="12"/>
        <v>0.4963954685890834</v>
      </c>
      <c r="Y117">
        <v>592</v>
      </c>
      <c r="Z117">
        <v>1306</v>
      </c>
      <c r="AA117">
        <v>0.45329249617151607</v>
      </c>
    </row>
    <row r="118" spans="1:27" x14ac:dyDescent="0.25">
      <c r="A118" t="s">
        <v>120</v>
      </c>
      <c r="B118">
        <v>410143</v>
      </c>
      <c r="C118" t="s">
        <v>136</v>
      </c>
      <c r="D118" t="s">
        <v>58</v>
      </c>
      <c r="E118" s="152">
        <v>1</v>
      </c>
      <c r="F118">
        <v>526</v>
      </c>
      <c r="G118">
        <v>550</v>
      </c>
      <c r="H118">
        <v>494</v>
      </c>
      <c r="I118">
        <v>387</v>
      </c>
      <c r="J118">
        <v>477</v>
      </c>
      <c r="K118" s="54">
        <f t="shared" si="17"/>
        <v>486.8</v>
      </c>
      <c r="L118">
        <v>1.1826000000000001</v>
      </c>
      <c r="M118">
        <v>71.03</v>
      </c>
      <c r="N118" s="135">
        <f t="shared" si="14"/>
        <v>166.49303111361399</v>
      </c>
      <c r="Q118">
        <v>10</v>
      </c>
      <c r="R118" s="136">
        <f t="shared" si="15"/>
        <v>7.1029999999999998</v>
      </c>
      <c r="S118" s="54">
        <f t="shared" ref="S118:S149" si="18">N118/K118</f>
        <v>0.342015265229281</v>
      </c>
      <c r="T118">
        <v>2.2761999999999998</v>
      </c>
      <c r="U118">
        <v>1.9557</v>
      </c>
      <c r="V118">
        <v>1.4038999999999999</v>
      </c>
      <c r="W118" s="134">
        <f t="shared" si="11"/>
        <v>1.1638799406861993</v>
      </c>
      <c r="X118" s="54">
        <f t="shared" si="12"/>
        <v>0.61677356998506283</v>
      </c>
      <c r="Y118">
        <v>662</v>
      </c>
      <c r="Z118">
        <v>1251</v>
      </c>
      <c r="AA118">
        <v>0.52917665867306152</v>
      </c>
    </row>
    <row r="119" spans="1:27" x14ac:dyDescent="0.25">
      <c r="A119" t="s">
        <v>120</v>
      </c>
      <c r="B119">
        <v>410143</v>
      </c>
      <c r="C119" t="s">
        <v>136</v>
      </c>
      <c r="D119" t="s">
        <v>58</v>
      </c>
      <c r="E119" s="152">
        <v>2</v>
      </c>
      <c r="F119">
        <v>517</v>
      </c>
      <c r="G119">
        <v>519</v>
      </c>
      <c r="H119">
        <v>622</v>
      </c>
      <c r="I119">
        <v>479</v>
      </c>
      <c r="J119">
        <v>460</v>
      </c>
      <c r="K119" s="54">
        <f t="shared" si="17"/>
        <v>519.4</v>
      </c>
      <c r="L119">
        <v>1.6862999999999999</v>
      </c>
      <c r="M119">
        <v>89.87</v>
      </c>
      <c r="N119" s="135">
        <f t="shared" si="14"/>
        <v>187.63769889840879</v>
      </c>
      <c r="Q119">
        <v>13</v>
      </c>
      <c r="R119" s="136">
        <f t="shared" si="15"/>
        <v>6.9130769230769236</v>
      </c>
      <c r="S119" s="54">
        <f t="shared" si="18"/>
        <v>0.36125856545708279</v>
      </c>
      <c r="T119">
        <v>1.3915999999999999</v>
      </c>
      <c r="U119">
        <v>1.167</v>
      </c>
      <c r="V119">
        <v>0.85960000000000003</v>
      </c>
      <c r="W119" s="134">
        <f t="shared" si="11"/>
        <v>1.1924592973436161</v>
      </c>
      <c r="X119" s="54">
        <f t="shared" si="12"/>
        <v>0.61770623742454733</v>
      </c>
      <c r="Y119">
        <v>662</v>
      </c>
      <c r="Z119">
        <v>1251</v>
      </c>
      <c r="AA119">
        <v>0.52917665867306152</v>
      </c>
    </row>
    <row r="120" spans="1:27" x14ac:dyDescent="0.25">
      <c r="A120" t="s">
        <v>120</v>
      </c>
      <c r="B120">
        <v>410143</v>
      </c>
      <c r="C120" t="s">
        <v>136</v>
      </c>
      <c r="D120" t="s">
        <v>58</v>
      </c>
      <c r="E120" s="152">
        <v>3</v>
      </c>
      <c r="F120">
        <v>512</v>
      </c>
      <c r="G120">
        <v>383</v>
      </c>
      <c r="H120">
        <v>416</v>
      </c>
      <c r="I120">
        <v>462</v>
      </c>
      <c r="J120">
        <v>530</v>
      </c>
      <c r="K120" s="54">
        <f t="shared" si="17"/>
        <v>460.6</v>
      </c>
      <c r="L120">
        <v>1.4894000000000001</v>
      </c>
      <c r="M120">
        <v>82.47</v>
      </c>
      <c r="N120" s="135">
        <f t="shared" si="14"/>
        <v>180.5990056990421</v>
      </c>
      <c r="Q120">
        <v>9</v>
      </c>
      <c r="R120" s="136">
        <f t="shared" si="15"/>
        <v>9.163333333333334</v>
      </c>
      <c r="S120" s="54">
        <f t="shared" si="18"/>
        <v>0.39209510572957468</v>
      </c>
      <c r="T120">
        <v>2.6842999999999999</v>
      </c>
      <c r="U120">
        <v>2.3864999999999998</v>
      </c>
      <c r="V120">
        <v>1.6907000000000001</v>
      </c>
      <c r="W120" s="134">
        <f t="shared" si="11"/>
        <v>1.1247852503666458</v>
      </c>
      <c r="X120" s="54">
        <f t="shared" si="12"/>
        <v>0.62984763252989617</v>
      </c>
      <c r="Y120">
        <v>662</v>
      </c>
      <c r="Z120">
        <v>1251</v>
      </c>
      <c r="AA120">
        <v>0.52917665867306152</v>
      </c>
    </row>
    <row r="121" spans="1:27" x14ac:dyDescent="0.25">
      <c r="A121" t="s">
        <v>120</v>
      </c>
      <c r="B121">
        <v>410143</v>
      </c>
      <c r="C121" t="s">
        <v>136</v>
      </c>
      <c r="D121" t="s">
        <v>58</v>
      </c>
      <c r="E121" s="152">
        <v>4</v>
      </c>
      <c r="F121">
        <v>459</v>
      </c>
      <c r="G121">
        <v>489</v>
      </c>
      <c r="H121">
        <v>652</v>
      </c>
      <c r="I121">
        <v>536</v>
      </c>
      <c r="J121">
        <v>597</v>
      </c>
      <c r="K121" s="54">
        <f t="shared" si="17"/>
        <v>546.6</v>
      </c>
      <c r="L121">
        <v>2.157</v>
      </c>
      <c r="M121">
        <v>102.24</v>
      </c>
      <c r="N121" s="135">
        <f t="shared" si="14"/>
        <v>210.9741784037559</v>
      </c>
      <c r="Q121">
        <v>8</v>
      </c>
      <c r="R121" s="136">
        <f t="shared" si="15"/>
        <v>12.78</v>
      </c>
      <c r="S121" s="54">
        <f t="shared" si="18"/>
        <v>0.38597544530507849</v>
      </c>
      <c r="T121">
        <v>1.8405</v>
      </c>
      <c r="U121">
        <v>1.6105</v>
      </c>
      <c r="V121">
        <v>1.101</v>
      </c>
      <c r="W121" s="134">
        <f t="shared" si="11"/>
        <v>1.1428127910586774</v>
      </c>
      <c r="X121" s="54">
        <f t="shared" si="12"/>
        <v>0.59820700896495516</v>
      </c>
      <c r="Y121">
        <v>662</v>
      </c>
      <c r="Z121">
        <v>1251</v>
      </c>
      <c r="AA121">
        <v>0.52917665867306152</v>
      </c>
    </row>
    <row r="122" spans="1:27" x14ac:dyDescent="0.25">
      <c r="A122" t="s">
        <v>131</v>
      </c>
      <c r="B122">
        <v>450203</v>
      </c>
      <c r="C122" t="s">
        <v>136</v>
      </c>
      <c r="D122" t="s">
        <v>58</v>
      </c>
      <c r="E122" s="152">
        <v>1</v>
      </c>
      <c r="F122">
        <v>469</v>
      </c>
      <c r="G122">
        <v>472</v>
      </c>
      <c r="H122">
        <v>446</v>
      </c>
      <c r="I122">
        <v>547</v>
      </c>
      <c r="J122">
        <v>481</v>
      </c>
      <c r="K122" s="54">
        <f t="shared" si="17"/>
        <v>483</v>
      </c>
      <c r="L122">
        <v>1.7397</v>
      </c>
      <c r="M122">
        <v>77.36</v>
      </c>
      <c r="N122" s="135">
        <f t="shared" si="14"/>
        <v>224.88366080661842</v>
      </c>
      <c r="Q122">
        <v>20</v>
      </c>
      <c r="R122" s="136">
        <f t="shared" si="15"/>
        <v>3.8679999999999999</v>
      </c>
      <c r="S122" s="54">
        <f t="shared" si="18"/>
        <v>0.46559764142157023</v>
      </c>
      <c r="T122">
        <v>1.9994000000000001</v>
      </c>
      <c r="U122">
        <v>1.7179</v>
      </c>
      <c r="V122">
        <v>1.2649999999999999</v>
      </c>
      <c r="W122" s="134">
        <f t="shared" si="11"/>
        <v>1.163862855812329</v>
      </c>
      <c r="X122" s="54">
        <f t="shared" si="12"/>
        <v>0.63268980694208254</v>
      </c>
      <c r="Y122">
        <v>370</v>
      </c>
      <c r="Z122">
        <v>1202</v>
      </c>
      <c r="AA122">
        <v>0.30782029950083195</v>
      </c>
    </row>
    <row r="123" spans="1:27" x14ac:dyDescent="0.25">
      <c r="A123" t="s">
        <v>131</v>
      </c>
      <c r="B123">
        <v>450203</v>
      </c>
      <c r="C123" t="s">
        <v>136</v>
      </c>
      <c r="D123" t="s">
        <v>58</v>
      </c>
      <c r="E123" s="152">
        <v>2</v>
      </c>
      <c r="F123">
        <v>456</v>
      </c>
      <c r="G123">
        <v>591</v>
      </c>
      <c r="H123">
        <v>510</v>
      </c>
      <c r="I123">
        <v>556</v>
      </c>
      <c r="J123">
        <v>584</v>
      </c>
      <c r="K123" s="54">
        <f t="shared" si="17"/>
        <v>539.4</v>
      </c>
      <c r="L123">
        <v>3.4205000000000001</v>
      </c>
      <c r="M123">
        <v>146.71</v>
      </c>
      <c r="N123" s="135">
        <f t="shared" si="14"/>
        <v>233.14702474268967</v>
      </c>
      <c r="Q123">
        <v>21</v>
      </c>
      <c r="R123" s="136">
        <f t="shared" si="15"/>
        <v>6.986190476190477</v>
      </c>
      <c r="S123" s="54">
        <f t="shared" si="18"/>
        <v>0.43223400953409286</v>
      </c>
      <c r="T123">
        <v>3.36</v>
      </c>
      <c r="U123">
        <v>2.8691</v>
      </c>
      <c r="V123">
        <v>2.1823000000000001</v>
      </c>
      <c r="W123" s="134">
        <f t="shared" si="11"/>
        <v>1.1710989508905232</v>
      </c>
      <c r="X123" s="54">
        <f t="shared" si="12"/>
        <v>0.64949404761904772</v>
      </c>
      <c r="Y123">
        <v>370</v>
      </c>
      <c r="Z123">
        <v>1202</v>
      </c>
      <c r="AA123">
        <v>0.30782029950083195</v>
      </c>
    </row>
    <row r="124" spans="1:27" x14ac:dyDescent="0.25">
      <c r="A124" t="s">
        <v>131</v>
      </c>
      <c r="B124">
        <v>450203</v>
      </c>
      <c r="C124" t="s">
        <v>136</v>
      </c>
      <c r="D124" t="s">
        <v>58</v>
      </c>
      <c r="E124" s="152">
        <v>3</v>
      </c>
      <c r="F124">
        <v>538</v>
      </c>
      <c r="G124">
        <v>517</v>
      </c>
      <c r="H124">
        <v>463</v>
      </c>
      <c r="I124">
        <v>508</v>
      </c>
      <c r="J124">
        <v>549</v>
      </c>
      <c r="K124" s="54">
        <f t="shared" si="17"/>
        <v>515</v>
      </c>
      <c r="L124">
        <v>3.1326000000000001</v>
      </c>
      <c r="M124">
        <v>147.33000000000001</v>
      </c>
      <c r="N124" s="135">
        <f t="shared" si="14"/>
        <v>212.62472001628996</v>
      </c>
      <c r="Q124">
        <v>24</v>
      </c>
      <c r="R124" s="136">
        <f t="shared" si="15"/>
        <v>6.1387500000000008</v>
      </c>
      <c r="S124" s="54">
        <f t="shared" si="18"/>
        <v>0.41286353401221348</v>
      </c>
      <c r="T124">
        <v>1.5938000000000001</v>
      </c>
      <c r="U124">
        <v>1.3788</v>
      </c>
      <c r="V124">
        <v>0.98799999999999999</v>
      </c>
      <c r="W124" s="134">
        <f t="shared" si="11"/>
        <v>1.155932695097186</v>
      </c>
      <c r="X124" s="54">
        <f t="shared" si="12"/>
        <v>0.61990212071778139</v>
      </c>
      <c r="Y124">
        <v>370</v>
      </c>
      <c r="Z124">
        <v>1202</v>
      </c>
      <c r="AA124">
        <v>0.30782029950083195</v>
      </c>
    </row>
    <row r="125" spans="1:27" x14ac:dyDescent="0.25">
      <c r="A125" t="s">
        <v>131</v>
      </c>
      <c r="B125">
        <v>450203</v>
      </c>
      <c r="C125" t="s">
        <v>136</v>
      </c>
      <c r="D125" t="s">
        <v>58</v>
      </c>
      <c r="E125" s="152">
        <v>4</v>
      </c>
      <c r="F125">
        <v>493</v>
      </c>
      <c r="G125">
        <v>392</v>
      </c>
      <c r="H125">
        <v>483</v>
      </c>
      <c r="I125">
        <v>549</v>
      </c>
      <c r="J125">
        <v>408</v>
      </c>
      <c r="K125" s="54">
        <f t="shared" si="17"/>
        <v>465</v>
      </c>
      <c r="L125">
        <v>1.3063</v>
      </c>
      <c r="M125">
        <v>67.53</v>
      </c>
      <c r="N125" s="135">
        <f t="shared" si="14"/>
        <v>193.43995261365319</v>
      </c>
      <c r="Q125">
        <v>21</v>
      </c>
      <c r="R125" s="136">
        <f t="shared" si="15"/>
        <v>3.2157142857142857</v>
      </c>
      <c r="S125" s="54">
        <f t="shared" si="18"/>
        <v>0.41599989809387783</v>
      </c>
      <c r="T125">
        <v>4.3377999999999997</v>
      </c>
      <c r="U125">
        <v>3.7323</v>
      </c>
      <c r="V125">
        <v>2.9293999999999998</v>
      </c>
      <c r="W125" s="134">
        <f t="shared" si="11"/>
        <v>1.162232403611714</v>
      </c>
      <c r="X125" s="54">
        <f t="shared" si="12"/>
        <v>0.67531928627414817</v>
      </c>
      <c r="Y125">
        <v>370</v>
      </c>
      <c r="Z125">
        <v>1202</v>
      </c>
      <c r="AA125">
        <v>0.30782029950083195</v>
      </c>
    </row>
    <row r="126" spans="1:27" x14ac:dyDescent="0.25">
      <c r="A126" t="s">
        <v>131</v>
      </c>
      <c r="B126">
        <v>450265</v>
      </c>
      <c r="C126" t="s">
        <v>136</v>
      </c>
      <c r="D126" t="s">
        <v>58</v>
      </c>
      <c r="E126" s="152">
        <v>1</v>
      </c>
      <c r="F126">
        <v>357</v>
      </c>
      <c r="G126">
        <v>365</v>
      </c>
      <c r="H126">
        <v>389</v>
      </c>
      <c r="I126">
        <v>449</v>
      </c>
      <c r="J126">
        <v>403</v>
      </c>
      <c r="K126" s="54">
        <f t="shared" si="17"/>
        <v>392.6</v>
      </c>
      <c r="L126">
        <v>2.7770000000000001</v>
      </c>
      <c r="M126">
        <v>134.72</v>
      </c>
      <c r="N126" s="135">
        <f t="shared" si="14"/>
        <v>206.13123515439432</v>
      </c>
      <c r="Q126">
        <v>27</v>
      </c>
      <c r="R126" s="136">
        <f t="shared" si="15"/>
        <v>4.9896296296296292</v>
      </c>
      <c r="S126" s="54">
        <f t="shared" si="18"/>
        <v>0.52504135291491161</v>
      </c>
      <c r="T126">
        <v>1.607</v>
      </c>
      <c r="U126">
        <v>1.4414</v>
      </c>
      <c r="V126">
        <v>0.99450000000000005</v>
      </c>
      <c r="W126" s="134">
        <f t="shared" si="11"/>
        <v>1.1148883030387124</v>
      </c>
      <c r="X126" s="54">
        <f t="shared" si="12"/>
        <v>0.61885500933416304</v>
      </c>
      <c r="Y126">
        <v>370</v>
      </c>
      <c r="Z126">
        <v>1167</v>
      </c>
      <c r="AA126">
        <v>0.31705227077977721</v>
      </c>
    </row>
    <row r="127" spans="1:27" x14ac:dyDescent="0.25">
      <c r="A127" t="s">
        <v>131</v>
      </c>
      <c r="B127">
        <v>450265</v>
      </c>
      <c r="C127" t="s">
        <v>136</v>
      </c>
      <c r="D127" t="s">
        <v>58</v>
      </c>
      <c r="E127" s="152">
        <v>2</v>
      </c>
      <c r="F127">
        <v>401</v>
      </c>
      <c r="G127">
        <v>451</v>
      </c>
      <c r="H127">
        <v>426</v>
      </c>
      <c r="I127">
        <v>478</v>
      </c>
      <c r="J127">
        <v>432</v>
      </c>
      <c r="K127" s="54">
        <f t="shared" si="17"/>
        <v>437.6</v>
      </c>
      <c r="L127">
        <v>3.0899000000000001</v>
      </c>
      <c r="M127">
        <v>146.77000000000001</v>
      </c>
      <c r="N127" s="135">
        <f t="shared" si="14"/>
        <v>210.526674388499</v>
      </c>
      <c r="Q127">
        <v>25</v>
      </c>
      <c r="R127" s="136">
        <f t="shared" si="15"/>
        <v>5.8708</v>
      </c>
      <c r="S127" s="54">
        <f t="shared" si="18"/>
        <v>0.48109386286220063</v>
      </c>
      <c r="T127">
        <v>1.9901</v>
      </c>
      <c r="U127">
        <v>1.6706000000000001</v>
      </c>
      <c r="V127">
        <v>1.341</v>
      </c>
      <c r="W127" s="134">
        <f t="shared" si="11"/>
        <v>1.1912486531784987</v>
      </c>
      <c r="X127" s="54">
        <f t="shared" si="12"/>
        <v>0.67383548565398721</v>
      </c>
      <c r="Y127">
        <v>370</v>
      </c>
      <c r="Z127">
        <v>1167</v>
      </c>
      <c r="AA127">
        <v>0.31705227077977721</v>
      </c>
    </row>
    <row r="128" spans="1:27" x14ac:dyDescent="0.25">
      <c r="A128" t="s">
        <v>131</v>
      </c>
      <c r="B128">
        <v>450265</v>
      </c>
      <c r="C128" t="s">
        <v>136</v>
      </c>
      <c r="D128" t="s">
        <v>58</v>
      </c>
      <c r="E128" s="152">
        <v>3</v>
      </c>
      <c r="F128">
        <v>440</v>
      </c>
      <c r="G128">
        <v>690</v>
      </c>
      <c r="H128">
        <v>513</v>
      </c>
      <c r="I128">
        <v>589</v>
      </c>
      <c r="J128">
        <v>438</v>
      </c>
      <c r="K128" s="54">
        <f t="shared" si="17"/>
        <v>534</v>
      </c>
      <c r="L128">
        <v>3.11</v>
      </c>
      <c r="M128">
        <v>144.52000000000001</v>
      </c>
      <c r="N128" s="135">
        <f t="shared" si="14"/>
        <v>215.19512870190974</v>
      </c>
      <c r="Q128">
        <v>32</v>
      </c>
      <c r="R128" s="136">
        <f t="shared" si="15"/>
        <v>4.5162500000000003</v>
      </c>
      <c r="S128" s="54">
        <f t="shared" si="18"/>
        <v>0.40298713240058004</v>
      </c>
      <c r="T128">
        <v>1.7855000000000001</v>
      </c>
      <c r="U128">
        <v>1.6112</v>
      </c>
      <c r="V128">
        <v>1.1355999999999999</v>
      </c>
      <c r="W128" s="134">
        <f t="shared" si="11"/>
        <v>1.1081802383316783</v>
      </c>
      <c r="X128" s="54">
        <f t="shared" si="12"/>
        <v>0.63601232147857734</v>
      </c>
      <c r="Y128">
        <v>370</v>
      </c>
      <c r="Z128">
        <v>1167</v>
      </c>
      <c r="AA128">
        <v>0.31705227077977721</v>
      </c>
    </row>
    <row r="129" spans="1:27" x14ac:dyDescent="0.25">
      <c r="A129" t="s">
        <v>131</v>
      </c>
      <c r="B129">
        <v>450265</v>
      </c>
      <c r="C129" t="s">
        <v>136</v>
      </c>
      <c r="D129" t="s">
        <v>58</v>
      </c>
      <c r="E129" s="152">
        <v>4</v>
      </c>
      <c r="F129">
        <v>459</v>
      </c>
      <c r="G129">
        <v>508</v>
      </c>
      <c r="H129">
        <v>584</v>
      </c>
      <c r="I129">
        <v>468</v>
      </c>
      <c r="J129">
        <v>523</v>
      </c>
      <c r="K129" s="54">
        <f t="shared" si="17"/>
        <v>508.4</v>
      </c>
      <c r="L129">
        <v>3.032</v>
      </c>
      <c r="M129">
        <v>124.21</v>
      </c>
      <c r="N129" s="135">
        <f t="shared" si="14"/>
        <v>244.10272924885277</v>
      </c>
      <c r="Q129">
        <v>24</v>
      </c>
      <c r="R129" s="136">
        <f t="shared" si="15"/>
        <v>5.1754166666666661</v>
      </c>
      <c r="S129" s="54">
        <f t="shared" si="18"/>
        <v>0.48013912126052866</v>
      </c>
      <c r="T129">
        <v>2.3399000000000001</v>
      </c>
      <c r="U129">
        <v>1.992</v>
      </c>
      <c r="V129">
        <v>1.5449999999999999</v>
      </c>
      <c r="W129" s="134">
        <f t="shared" si="11"/>
        <v>1.17464859437751</v>
      </c>
      <c r="X129" s="54">
        <f t="shared" si="12"/>
        <v>0.66028462754818573</v>
      </c>
      <c r="Y129">
        <v>370</v>
      </c>
      <c r="Z129">
        <v>1167</v>
      </c>
      <c r="AA129">
        <v>0.31705227077977721</v>
      </c>
    </row>
    <row r="130" spans="1:27" x14ac:dyDescent="0.25">
      <c r="A130" t="s">
        <v>131</v>
      </c>
      <c r="B130">
        <v>451383</v>
      </c>
      <c r="C130" s="54" t="s">
        <v>136</v>
      </c>
      <c r="D130" t="s">
        <v>58</v>
      </c>
      <c r="E130" s="152">
        <v>1</v>
      </c>
      <c r="F130">
        <v>423</v>
      </c>
      <c r="G130">
        <v>469</v>
      </c>
      <c r="H130">
        <v>441</v>
      </c>
      <c r="I130">
        <v>474</v>
      </c>
      <c r="J130">
        <v>446</v>
      </c>
      <c r="K130" s="54">
        <f t="shared" si="17"/>
        <v>450.6</v>
      </c>
      <c r="L130">
        <v>1.7306999999999999</v>
      </c>
      <c r="M130">
        <v>65.91</v>
      </c>
      <c r="N130" s="135">
        <f t="shared" si="14"/>
        <v>262.58534365043243</v>
      </c>
      <c r="Q130">
        <v>28</v>
      </c>
      <c r="R130" s="136">
        <f t="shared" si="15"/>
        <v>2.3539285714285714</v>
      </c>
      <c r="S130" s="54">
        <f t="shared" si="18"/>
        <v>0.58274599123487003</v>
      </c>
      <c r="T130">
        <v>0.73860000000000003</v>
      </c>
      <c r="U130">
        <v>0.61409999999999998</v>
      </c>
      <c r="V130">
        <v>0.48470000000000002</v>
      </c>
      <c r="W130" s="134">
        <f t="shared" ref="W130:W193" si="19">T130/U130</f>
        <v>1.2027357107962873</v>
      </c>
      <c r="X130" s="54">
        <f t="shared" ref="X130:X193" si="20">V130/T130</f>
        <v>0.65624153804494989</v>
      </c>
      <c r="Y130">
        <v>413</v>
      </c>
      <c r="Z130">
        <v>1197</v>
      </c>
      <c r="AA130">
        <v>0.34502923976608185</v>
      </c>
    </row>
    <row r="131" spans="1:27" x14ac:dyDescent="0.25">
      <c r="A131" t="s">
        <v>131</v>
      </c>
      <c r="B131">
        <v>451383</v>
      </c>
      <c r="C131" s="54" t="s">
        <v>136</v>
      </c>
      <c r="D131" t="s">
        <v>58</v>
      </c>
      <c r="E131" s="152">
        <v>2</v>
      </c>
      <c r="F131">
        <v>452</v>
      </c>
      <c r="G131">
        <v>484</v>
      </c>
      <c r="H131">
        <v>454</v>
      </c>
      <c r="I131">
        <v>442</v>
      </c>
      <c r="J131">
        <v>481</v>
      </c>
      <c r="K131" s="54">
        <f t="shared" si="17"/>
        <v>462.6</v>
      </c>
      <c r="L131">
        <v>1.4581999999999999</v>
      </c>
      <c r="M131">
        <v>44.68</v>
      </c>
      <c r="N131" s="135">
        <f t="shared" si="14"/>
        <v>326.36526410026858</v>
      </c>
      <c r="P131" s="54"/>
      <c r="Q131">
        <v>29</v>
      </c>
      <c r="R131" s="136">
        <f t="shared" si="15"/>
        <v>1.5406896551724139</v>
      </c>
      <c r="S131" s="54">
        <f t="shared" si="18"/>
        <v>0.70550208409050708</v>
      </c>
      <c r="T131">
        <v>1.6581999999999999</v>
      </c>
      <c r="U131">
        <v>1.4830000000000001</v>
      </c>
      <c r="V131">
        <v>1.1071</v>
      </c>
      <c r="W131" s="134">
        <f t="shared" si="19"/>
        <v>1.1181389076196897</v>
      </c>
      <c r="X131" s="54">
        <f t="shared" si="20"/>
        <v>0.66765167048606922</v>
      </c>
      <c r="Y131">
        <v>413</v>
      </c>
      <c r="Z131">
        <v>1197</v>
      </c>
      <c r="AA131">
        <v>0.34502923976608185</v>
      </c>
    </row>
    <row r="132" spans="1:27" x14ac:dyDescent="0.25">
      <c r="A132" t="s">
        <v>131</v>
      </c>
      <c r="B132">
        <v>451383</v>
      </c>
      <c r="C132" s="54" t="s">
        <v>136</v>
      </c>
      <c r="D132" t="s">
        <v>58</v>
      </c>
      <c r="E132" s="152">
        <v>3</v>
      </c>
      <c r="F132">
        <v>530</v>
      </c>
      <c r="G132">
        <v>579</v>
      </c>
      <c r="H132">
        <v>508</v>
      </c>
      <c r="I132">
        <v>532</v>
      </c>
      <c r="J132">
        <v>588</v>
      </c>
      <c r="K132" s="54">
        <f t="shared" si="17"/>
        <v>547.4</v>
      </c>
      <c r="L132">
        <v>3.0303</v>
      </c>
      <c r="M132">
        <v>93.38</v>
      </c>
      <c r="N132" s="135">
        <f t="shared" si="14"/>
        <v>324.51274362818594</v>
      </c>
      <c r="Q132">
        <v>34</v>
      </c>
      <c r="R132" s="136">
        <f t="shared" si="15"/>
        <v>2.7464705882352938</v>
      </c>
      <c r="S132" s="54">
        <f t="shared" si="18"/>
        <v>0.59282561861195826</v>
      </c>
      <c r="T132">
        <v>1.3672</v>
      </c>
      <c r="U132">
        <v>1.1319999999999999</v>
      </c>
      <c r="V132">
        <v>0.94679999999999997</v>
      </c>
      <c r="W132" s="134">
        <f t="shared" si="19"/>
        <v>1.2077738515901062</v>
      </c>
      <c r="X132" s="54">
        <f t="shared" si="20"/>
        <v>0.69251023990637794</v>
      </c>
      <c r="Y132">
        <v>413</v>
      </c>
      <c r="Z132">
        <v>1197</v>
      </c>
      <c r="AA132">
        <v>0.34502923976608185</v>
      </c>
    </row>
    <row r="133" spans="1:27" x14ac:dyDescent="0.25">
      <c r="A133" t="s">
        <v>131</v>
      </c>
      <c r="B133">
        <v>451383</v>
      </c>
      <c r="C133" s="54" t="s">
        <v>136</v>
      </c>
      <c r="D133" t="s">
        <v>58</v>
      </c>
      <c r="E133" s="152">
        <v>4</v>
      </c>
      <c r="F133">
        <v>600</v>
      </c>
      <c r="G133">
        <v>594</v>
      </c>
      <c r="H133">
        <v>692</v>
      </c>
      <c r="I133">
        <v>609</v>
      </c>
      <c r="J133">
        <v>630</v>
      </c>
      <c r="K133" s="54">
        <f t="shared" si="17"/>
        <v>625</v>
      </c>
      <c r="L133">
        <v>2.9043000000000001</v>
      </c>
      <c r="M133">
        <v>105.06</v>
      </c>
      <c r="N133" s="135">
        <f t="shared" si="14"/>
        <v>276.44203312392921</v>
      </c>
      <c r="Q133">
        <v>31</v>
      </c>
      <c r="R133" s="136">
        <f t="shared" si="15"/>
        <v>3.3890322580645162</v>
      </c>
      <c r="S133" s="54">
        <f t="shared" si="18"/>
        <v>0.44230725299828672</v>
      </c>
      <c r="T133">
        <v>1.2516</v>
      </c>
      <c r="U133">
        <v>1.0165</v>
      </c>
      <c r="V133">
        <v>0.82740000000000002</v>
      </c>
      <c r="W133" s="134">
        <f t="shared" si="19"/>
        <v>1.2312838170191835</v>
      </c>
      <c r="X133" s="54">
        <f t="shared" si="20"/>
        <v>0.66107382550335569</v>
      </c>
      <c r="Y133">
        <v>413</v>
      </c>
      <c r="Z133">
        <v>1197</v>
      </c>
      <c r="AA133">
        <v>0.34502923976608185</v>
      </c>
    </row>
    <row r="134" spans="1:27" x14ac:dyDescent="0.25">
      <c r="A134" t="s">
        <v>144</v>
      </c>
      <c r="B134">
        <v>490299</v>
      </c>
      <c r="C134" t="s">
        <v>136</v>
      </c>
      <c r="D134" t="s">
        <v>58</v>
      </c>
      <c r="E134" s="152">
        <v>1</v>
      </c>
      <c r="F134">
        <v>372</v>
      </c>
      <c r="G134">
        <v>327</v>
      </c>
      <c r="H134">
        <v>454</v>
      </c>
      <c r="I134">
        <v>417</v>
      </c>
      <c r="J134">
        <v>390</v>
      </c>
      <c r="K134" s="54">
        <f t="shared" si="17"/>
        <v>392</v>
      </c>
      <c r="L134">
        <v>2.2090000000000001</v>
      </c>
      <c r="M134">
        <v>77.430000000000007</v>
      </c>
      <c r="N134" s="135">
        <f t="shared" si="14"/>
        <v>285.28993930001292</v>
      </c>
      <c r="Q134">
        <v>20</v>
      </c>
      <c r="R134" s="136">
        <f t="shared" si="15"/>
        <v>3.8715000000000002</v>
      </c>
      <c r="S134" s="54">
        <f t="shared" si="18"/>
        <v>0.72778045739799213</v>
      </c>
      <c r="T134">
        <v>1.7315</v>
      </c>
      <c r="U134">
        <v>1.4638</v>
      </c>
      <c r="V134">
        <v>0.92800000000000005</v>
      </c>
      <c r="W134" s="134">
        <f t="shared" si="19"/>
        <v>1.1828801748872797</v>
      </c>
      <c r="X134" s="54">
        <f t="shared" si="20"/>
        <v>0.53595148714987006</v>
      </c>
      <c r="Y134">
        <v>768</v>
      </c>
      <c r="Z134">
        <v>1038</v>
      </c>
      <c r="AA134">
        <v>0.73988439306358378</v>
      </c>
    </row>
    <row r="135" spans="1:27" x14ac:dyDescent="0.25">
      <c r="A135" t="s">
        <v>144</v>
      </c>
      <c r="B135">
        <v>490299</v>
      </c>
      <c r="C135" t="s">
        <v>136</v>
      </c>
      <c r="D135" t="s">
        <v>58</v>
      </c>
      <c r="E135" s="152">
        <v>2</v>
      </c>
      <c r="F135">
        <v>304</v>
      </c>
      <c r="G135">
        <v>321</v>
      </c>
      <c r="H135">
        <v>390</v>
      </c>
      <c r="I135">
        <v>370</v>
      </c>
      <c r="J135">
        <v>346</v>
      </c>
      <c r="K135" s="54">
        <f t="shared" si="17"/>
        <v>346.2</v>
      </c>
      <c r="L135">
        <v>1.9278</v>
      </c>
      <c r="M135">
        <v>90.01</v>
      </c>
      <c r="N135" s="135">
        <f t="shared" si="14"/>
        <v>214.17620264415064</v>
      </c>
      <c r="Q135">
        <v>24</v>
      </c>
      <c r="R135" s="136">
        <f t="shared" si="15"/>
        <v>3.7504166666666667</v>
      </c>
      <c r="S135" s="54">
        <f t="shared" si="18"/>
        <v>0.61864876558102444</v>
      </c>
      <c r="T135">
        <v>1.5821000000000001</v>
      </c>
      <c r="U135">
        <v>1.3573999999999999</v>
      </c>
      <c r="V135">
        <v>0.85870000000000002</v>
      </c>
      <c r="W135" s="134">
        <f t="shared" si="19"/>
        <v>1.165537056136732</v>
      </c>
      <c r="X135" s="54">
        <f t="shared" si="20"/>
        <v>0.54275962328550664</v>
      </c>
      <c r="Y135">
        <v>768</v>
      </c>
      <c r="Z135">
        <v>1038</v>
      </c>
      <c r="AA135">
        <v>0.73988439306358378</v>
      </c>
    </row>
    <row r="136" spans="1:27" x14ac:dyDescent="0.25">
      <c r="A136" t="s">
        <v>144</v>
      </c>
      <c r="B136">
        <v>490299</v>
      </c>
      <c r="C136" t="s">
        <v>136</v>
      </c>
      <c r="D136" t="s">
        <v>58</v>
      </c>
      <c r="E136" s="152">
        <v>3</v>
      </c>
      <c r="F136">
        <v>508</v>
      </c>
      <c r="G136">
        <v>425</v>
      </c>
      <c r="H136">
        <v>451</v>
      </c>
      <c r="I136">
        <v>440</v>
      </c>
      <c r="J136">
        <v>400</v>
      </c>
      <c r="K136" s="54">
        <f t="shared" si="17"/>
        <v>444.8</v>
      </c>
      <c r="L136">
        <v>1.9954000000000001</v>
      </c>
      <c r="M136">
        <v>76.48</v>
      </c>
      <c r="N136" s="135">
        <f t="shared" si="14"/>
        <v>260.90481171548117</v>
      </c>
      <c r="Q136">
        <v>20</v>
      </c>
      <c r="R136" s="136">
        <f t="shared" si="15"/>
        <v>3.8240000000000003</v>
      </c>
      <c r="S136" s="54">
        <f t="shared" si="18"/>
        <v>0.58656657310135152</v>
      </c>
      <c r="T136">
        <v>1.4375</v>
      </c>
      <c r="U136">
        <v>1.1671</v>
      </c>
      <c r="V136">
        <v>0.80659999999999998</v>
      </c>
      <c r="W136" s="134">
        <f t="shared" si="19"/>
        <v>1.2316853740039413</v>
      </c>
      <c r="X136" s="54">
        <f t="shared" si="20"/>
        <v>0.56111304347826085</v>
      </c>
      <c r="Y136">
        <v>768</v>
      </c>
      <c r="Z136">
        <v>1038</v>
      </c>
      <c r="AA136">
        <v>0.73988439306358378</v>
      </c>
    </row>
    <row r="137" spans="1:27" x14ac:dyDescent="0.25">
      <c r="A137" t="s">
        <v>144</v>
      </c>
      <c r="B137">
        <v>490299</v>
      </c>
      <c r="C137" t="s">
        <v>136</v>
      </c>
      <c r="D137" t="s">
        <v>58</v>
      </c>
      <c r="E137" s="152">
        <v>4</v>
      </c>
      <c r="F137">
        <v>391</v>
      </c>
      <c r="G137">
        <v>402</v>
      </c>
      <c r="H137">
        <v>400</v>
      </c>
      <c r="I137">
        <v>453</v>
      </c>
      <c r="J137">
        <v>459</v>
      </c>
      <c r="K137" s="54">
        <f t="shared" si="17"/>
        <v>421</v>
      </c>
      <c r="L137">
        <v>2.0615000000000001</v>
      </c>
      <c r="M137">
        <v>77.7</v>
      </c>
      <c r="N137" s="135">
        <f t="shared" si="14"/>
        <v>265.31531531531533</v>
      </c>
      <c r="Q137">
        <v>27</v>
      </c>
      <c r="R137" s="136">
        <f t="shared" si="15"/>
        <v>2.8777777777777778</v>
      </c>
      <c r="S137" s="54">
        <f t="shared" si="18"/>
        <v>0.63020264920502456</v>
      </c>
      <c r="T137">
        <v>1.9998</v>
      </c>
      <c r="U137">
        <v>1.6759999999999999</v>
      </c>
      <c r="V137">
        <v>1.119</v>
      </c>
      <c r="W137" s="134">
        <f t="shared" si="19"/>
        <v>1.1931980906921242</v>
      </c>
      <c r="X137" s="54">
        <f t="shared" si="20"/>
        <v>0.5595559555955596</v>
      </c>
      <c r="Y137">
        <v>768</v>
      </c>
      <c r="Z137">
        <v>1038</v>
      </c>
      <c r="AA137">
        <v>0.73988439306358378</v>
      </c>
    </row>
    <row r="138" spans="1:27" x14ac:dyDescent="0.25">
      <c r="A138" t="s">
        <v>144</v>
      </c>
      <c r="B138">
        <v>490300</v>
      </c>
      <c r="C138" t="s">
        <v>136</v>
      </c>
      <c r="D138" t="s">
        <v>58</v>
      </c>
      <c r="E138" s="152">
        <v>1</v>
      </c>
      <c r="F138">
        <v>371</v>
      </c>
      <c r="G138">
        <v>465</v>
      </c>
      <c r="H138">
        <v>453</v>
      </c>
      <c r="I138">
        <v>460</v>
      </c>
      <c r="J138">
        <v>473</v>
      </c>
      <c r="K138" s="54">
        <f t="shared" ref="K138:K169" si="21">AVERAGE(F138:J138)</f>
        <v>444.4</v>
      </c>
      <c r="L138">
        <v>2.0865</v>
      </c>
      <c r="M138">
        <v>90.85</v>
      </c>
      <c r="N138" s="135">
        <f t="shared" ref="N138:N201" si="22">L138/(M138/10000)</f>
        <v>229.66428178315908</v>
      </c>
      <c r="Q138">
        <v>33</v>
      </c>
      <c r="R138" s="136">
        <f t="shared" ref="R138:R201" si="23">M138/Q138</f>
        <v>2.7530303030303029</v>
      </c>
      <c r="S138" s="54">
        <f t="shared" si="18"/>
        <v>0.51679631364347234</v>
      </c>
      <c r="T138">
        <v>1.3152999999999999</v>
      </c>
      <c r="U138">
        <v>1.1121000000000001</v>
      </c>
      <c r="V138">
        <v>0.75690000000000002</v>
      </c>
      <c r="W138" s="134">
        <f t="shared" si="19"/>
        <v>1.1827173815304377</v>
      </c>
      <c r="X138" s="54">
        <f t="shared" si="20"/>
        <v>0.57545807040218966</v>
      </c>
      <c r="Y138">
        <v>754</v>
      </c>
      <c r="Z138">
        <v>1043</v>
      </c>
      <c r="AA138">
        <v>0.72291466922339409</v>
      </c>
    </row>
    <row r="139" spans="1:27" x14ac:dyDescent="0.25">
      <c r="A139" t="s">
        <v>144</v>
      </c>
      <c r="B139">
        <v>490300</v>
      </c>
      <c r="C139" t="s">
        <v>136</v>
      </c>
      <c r="D139" t="s">
        <v>58</v>
      </c>
      <c r="E139" s="152">
        <v>2</v>
      </c>
      <c r="F139">
        <v>474</v>
      </c>
      <c r="G139">
        <v>497</v>
      </c>
      <c r="H139">
        <v>524</v>
      </c>
      <c r="I139">
        <v>493</v>
      </c>
      <c r="J139">
        <v>471</v>
      </c>
      <c r="K139" s="54">
        <f t="shared" si="21"/>
        <v>491.8</v>
      </c>
      <c r="L139">
        <v>1.8028</v>
      </c>
      <c r="M139">
        <v>71.260000000000005</v>
      </c>
      <c r="N139" s="135">
        <f t="shared" si="22"/>
        <v>252.98905416783609</v>
      </c>
      <c r="Q139">
        <v>31</v>
      </c>
      <c r="R139" s="136">
        <f t="shared" si="23"/>
        <v>2.2987096774193549</v>
      </c>
      <c r="S139" s="54">
        <f t="shared" si="18"/>
        <v>0.51441450623797491</v>
      </c>
      <c r="T139">
        <v>1.1424000000000001</v>
      </c>
      <c r="U139">
        <v>1.0458000000000001</v>
      </c>
      <c r="V139">
        <v>0.64939999999999998</v>
      </c>
      <c r="W139" s="134">
        <f t="shared" si="19"/>
        <v>1.0923694779116466</v>
      </c>
      <c r="X139" s="54">
        <f t="shared" si="20"/>
        <v>0.56845238095238093</v>
      </c>
      <c r="Y139">
        <v>754</v>
      </c>
      <c r="Z139">
        <v>1043</v>
      </c>
      <c r="AA139">
        <v>0.72291466922339409</v>
      </c>
    </row>
    <row r="140" spans="1:27" x14ac:dyDescent="0.25">
      <c r="A140" t="s">
        <v>144</v>
      </c>
      <c r="B140">
        <v>490300</v>
      </c>
      <c r="C140" t="s">
        <v>136</v>
      </c>
      <c r="D140" t="s">
        <v>58</v>
      </c>
      <c r="E140" s="152">
        <v>3</v>
      </c>
      <c r="F140">
        <v>462</v>
      </c>
      <c r="G140">
        <v>443</v>
      </c>
      <c r="H140">
        <v>395</v>
      </c>
      <c r="I140">
        <v>437</v>
      </c>
      <c r="J140">
        <v>491</v>
      </c>
      <c r="K140" s="54">
        <f t="shared" si="21"/>
        <v>445.6</v>
      </c>
      <c r="L140">
        <v>1.3086</v>
      </c>
      <c r="M140">
        <v>58.19</v>
      </c>
      <c r="N140" s="135">
        <f t="shared" si="22"/>
        <v>224.88400068740336</v>
      </c>
      <c r="Q140">
        <v>35</v>
      </c>
      <c r="R140" s="136">
        <f t="shared" si="23"/>
        <v>1.6625714285714286</v>
      </c>
      <c r="S140" s="54">
        <f t="shared" si="18"/>
        <v>0.50467684175808647</v>
      </c>
      <c r="T140">
        <v>1.2799</v>
      </c>
      <c r="U140">
        <v>1.1714</v>
      </c>
      <c r="V140">
        <v>0.77559999999999996</v>
      </c>
      <c r="W140" s="134">
        <f t="shared" si="19"/>
        <v>1.092624210346594</v>
      </c>
      <c r="X140" s="54">
        <f t="shared" si="20"/>
        <v>0.60598484256582541</v>
      </c>
      <c r="Y140">
        <v>754</v>
      </c>
      <c r="Z140">
        <v>1043</v>
      </c>
      <c r="AA140">
        <v>0.72291466922339409</v>
      </c>
    </row>
    <row r="141" spans="1:27" x14ac:dyDescent="0.25">
      <c r="A141" t="s">
        <v>144</v>
      </c>
      <c r="B141">
        <v>490300</v>
      </c>
      <c r="C141" t="s">
        <v>136</v>
      </c>
      <c r="D141" t="s">
        <v>58</v>
      </c>
      <c r="E141" s="152">
        <v>4</v>
      </c>
      <c r="F141">
        <v>466</v>
      </c>
      <c r="G141">
        <v>495</v>
      </c>
      <c r="H141">
        <v>506</v>
      </c>
      <c r="I141">
        <v>478</v>
      </c>
      <c r="J141">
        <v>502</v>
      </c>
      <c r="K141" s="54">
        <f t="shared" si="21"/>
        <v>489.4</v>
      </c>
      <c r="L141">
        <v>1.6101000000000001</v>
      </c>
      <c r="M141">
        <v>68.52</v>
      </c>
      <c r="N141" s="135">
        <f t="shared" si="22"/>
        <v>234.9824868651489</v>
      </c>
      <c r="Q141">
        <v>27</v>
      </c>
      <c r="R141" s="136">
        <f t="shared" si="23"/>
        <v>2.5377777777777775</v>
      </c>
      <c r="S141" s="54">
        <f t="shared" si="18"/>
        <v>0.48014402710492216</v>
      </c>
      <c r="T141">
        <v>1.4301999999999999</v>
      </c>
      <c r="U141">
        <v>1.3363</v>
      </c>
      <c r="V141">
        <v>0.875</v>
      </c>
      <c r="W141" s="134">
        <f t="shared" si="19"/>
        <v>1.0702686522487463</v>
      </c>
      <c r="X141" s="54">
        <f t="shared" si="20"/>
        <v>0.61180254509858767</v>
      </c>
      <c r="Y141">
        <v>754</v>
      </c>
      <c r="Z141">
        <v>1043</v>
      </c>
      <c r="AA141">
        <v>0.72291466922339409</v>
      </c>
    </row>
    <row r="142" spans="1:27" x14ac:dyDescent="0.25">
      <c r="A142" t="s">
        <v>144</v>
      </c>
      <c r="B142">
        <v>490525</v>
      </c>
      <c r="C142" t="s">
        <v>136</v>
      </c>
      <c r="D142" t="s">
        <v>58</v>
      </c>
      <c r="E142" s="152">
        <v>1</v>
      </c>
      <c r="F142">
        <v>536</v>
      </c>
      <c r="G142">
        <v>510</v>
      </c>
      <c r="H142">
        <v>525</v>
      </c>
      <c r="I142">
        <v>469</v>
      </c>
      <c r="J142">
        <v>512</v>
      </c>
      <c r="K142" s="54">
        <f t="shared" si="21"/>
        <v>510.4</v>
      </c>
      <c r="L142">
        <v>3.5722999999999998</v>
      </c>
      <c r="M142">
        <v>113.09</v>
      </c>
      <c r="N142" s="135">
        <f t="shared" si="22"/>
        <v>315.88115660093729</v>
      </c>
      <c r="Q142">
        <v>27</v>
      </c>
      <c r="R142" s="136">
        <f t="shared" si="23"/>
        <v>4.188518518518519</v>
      </c>
      <c r="S142" s="54">
        <f t="shared" si="18"/>
        <v>0.61888941340309034</v>
      </c>
      <c r="T142">
        <v>1.8563000000000001</v>
      </c>
      <c r="U142">
        <v>1.5820000000000001</v>
      </c>
      <c r="V142">
        <v>1.2355</v>
      </c>
      <c r="W142" s="134">
        <f t="shared" si="19"/>
        <v>1.1733881163084703</v>
      </c>
      <c r="X142" s="54">
        <f t="shared" si="20"/>
        <v>0.66557129774282175</v>
      </c>
      <c r="Y142">
        <v>761</v>
      </c>
      <c r="Z142">
        <v>1041</v>
      </c>
      <c r="AA142">
        <v>0.73102785782901059</v>
      </c>
    </row>
    <row r="143" spans="1:27" x14ac:dyDescent="0.25">
      <c r="A143" t="s">
        <v>144</v>
      </c>
      <c r="B143">
        <v>490525</v>
      </c>
      <c r="C143" t="s">
        <v>136</v>
      </c>
      <c r="D143" t="s">
        <v>58</v>
      </c>
      <c r="E143" s="152">
        <v>2</v>
      </c>
      <c r="F143">
        <v>453</v>
      </c>
      <c r="G143">
        <v>495</v>
      </c>
      <c r="H143">
        <v>420</v>
      </c>
      <c r="I143">
        <v>435</v>
      </c>
      <c r="J143">
        <v>416</v>
      </c>
      <c r="K143" s="54">
        <f t="shared" si="21"/>
        <v>443.8</v>
      </c>
      <c r="L143">
        <v>1.2868999999999999</v>
      </c>
      <c r="M143">
        <v>44.49</v>
      </c>
      <c r="N143" s="135">
        <f t="shared" si="22"/>
        <v>289.25601258709821</v>
      </c>
      <c r="Q143">
        <v>14</v>
      </c>
      <c r="R143" s="136">
        <f t="shared" si="23"/>
        <v>3.1778571428571429</v>
      </c>
      <c r="S143" s="54">
        <f t="shared" si="18"/>
        <v>0.65177109641076658</v>
      </c>
      <c r="T143">
        <v>1.6694</v>
      </c>
      <c r="U143">
        <v>1.4339</v>
      </c>
      <c r="V143">
        <v>1.0821000000000001</v>
      </c>
      <c r="W143" s="134">
        <f t="shared" si="19"/>
        <v>1.1642373945184463</v>
      </c>
      <c r="X143" s="54">
        <f t="shared" si="20"/>
        <v>0.64819695699053559</v>
      </c>
      <c r="Y143">
        <v>761</v>
      </c>
      <c r="Z143">
        <v>1041</v>
      </c>
      <c r="AA143">
        <v>0.73102785782901059</v>
      </c>
    </row>
    <row r="144" spans="1:27" x14ac:dyDescent="0.25">
      <c r="A144" t="s">
        <v>144</v>
      </c>
      <c r="B144">
        <v>490525</v>
      </c>
      <c r="C144" t="s">
        <v>136</v>
      </c>
      <c r="D144" t="s">
        <v>58</v>
      </c>
      <c r="E144" s="152">
        <v>3</v>
      </c>
      <c r="F144">
        <v>460</v>
      </c>
      <c r="G144">
        <v>472</v>
      </c>
      <c r="H144">
        <v>430</v>
      </c>
      <c r="I144">
        <v>472</v>
      </c>
      <c r="J144">
        <v>451</v>
      </c>
      <c r="K144" s="54">
        <f t="shared" si="21"/>
        <v>457</v>
      </c>
      <c r="L144">
        <v>2.2033999999999998</v>
      </c>
      <c r="M144">
        <v>83.79</v>
      </c>
      <c r="N144" s="135">
        <f t="shared" si="22"/>
        <v>262.9669411624298</v>
      </c>
      <c r="Q144">
        <v>26</v>
      </c>
      <c r="R144" s="136">
        <f t="shared" si="23"/>
        <v>3.222692307692308</v>
      </c>
      <c r="S144" s="54">
        <f t="shared" si="18"/>
        <v>0.57542000254361003</v>
      </c>
      <c r="T144">
        <v>1.7164999999999999</v>
      </c>
      <c r="U144">
        <v>1.4161999999999999</v>
      </c>
      <c r="V144">
        <v>1.1500999999999999</v>
      </c>
      <c r="W144" s="134">
        <f t="shared" si="19"/>
        <v>1.2120463211410817</v>
      </c>
      <c r="X144" s="54">
        <f t="shared" si="20"/>
        <v>0.67002621613748903</v>
      </c>
      <c r="Y144">
        <v>761</v>
      </c>
      <c r="Z144">
        <v>1041</v>
      </c>
      <c r="AA144">
        <v>0.73102785782901059</v>
      </c>
    </row>
    <row r="145" spans="1:27" x14ac:dyDescent="0.25">
      <c r="A145" t="s">
        <v>144</v>
      </c>
      <c r="B145">
        <v>490525</v>
      </c>
      <c r="C145" t="s">
        <v>136</v>
      </c>
      <c r="D145" t="s">
        <v>58</v>
      </c>
      <c r="E145" s="152">
        <v>4</v>
      </c>
      <c r="F145">
        <v>438</v>
      </c>
      <c r="G145">
        <v>456</v>
      </c>
      <c r="H145">
        <v>424</v>
      </c>
      <c r="I145">
        <v>388</v>
      </c>
      <c r="J145">
        <v>475</v>
      </c>
      <c r="K145" s="54">
        <f t="shared" si="21"/>
        <v>436.2</v>
      </c>
      <c r="L145">
        <v>1.8295999999999999</v>
      </c>
      <c r="M145">
        <v>66.31</v>
      </c>
      <c r="N145" s="135">
        <f t="shared" si="22"/>
        <v>275.91615141004371</v>
      </c>
      <c r="Q145">
        <v>21</v>
      </c>
      <c r="R145" s="136">
        <f t="shared" si="23"/>
        <v>3.1576190476190478</v>
      </c>
      <c r="S145" s="54">
        <f t="shared" si="18"/>
        <v>0.63254505137561601</v>
      </c>
      <c r="T145">
        <v>1.4753000000000001</v>
      </c>
      <c r="U145">
        <v>1.2887999999999999</v>
      </c>
      <c r="V145">
        <v>0.996</v>
      </c>
      <c r="W145" s="134">
        <f t="shared" si="19"/>
        <v>1.1447082557417754</v>
      </c>
      <c r="X145" s="54">
        <f t="shared" si="20"/>
        <v>0.6751169253711109</v>
      </c>
      <c r="Y145">
        <v>761</v>
      </c>
      <c r="Z145">
        <v>1041</v>
      </c>
      <c r="AA145">
        <v>0.73102785782901059</v>
      </c>
    </row>
    <row r="146" spans="1:27" x14ac:dyDescent="0.25">
      <c r="A146" t="s">
        <v>144</v>
      </c>
      <c r="B146">
        <v>490813</v>
      </c>
      <c r="C146" t="s">
        <v>136</v>
      </c>
      <c r="D146" t="s">
        <v>58</v>
      </c>
      <c r="E146" s="152">
        <v>1</v>
      </c>
      <c r="F146">
        <v>283</v>
      </c>
      <c r="G146">
        <v>331</v>
      </c>
      <c r="H146">
        <v>211</v>
      </c>
      <c r="I146">
        <v>314</v>
      </c>
      <c r="J146">
        <v>281</v>
      </c>
      <c r="K146" s="54">
        <f t="shared" si="21"/>
        <v>284</v>
      </c>
      <c r="L146">
        <v>0.87450000000000006</v>
      </c>
      <c r="M146">
        <v>59.55</v>
      </c>
      <c r="N146" s="135">
        <f t="shared" si="22"/>
        <v>146.85138539042825</v>
      </c>
      <c r="Q146">
        <v>16</v>
      </c>
      <c r="R146" s="136">
        <f t="shared" si="23"/>
        <v>3.7218749999999998</v>
      </c>
      <c r="S146" s="54">
        <f t="shared" si="18"/>
        <v>0.51708234292404309</v>
      </c>
      <c r="T146">
        <v>1.3085</v>
      </c>
      <c r="U146">
        <v>1.1198999999999999</v>
      </c>
      <c r="V146">
        <v>0.70889999999999997</v>
      </c>
      <c r="W146" s="134">
        <f t="shared" si="19"/>
        <v>1.1684078935619253</v>
      </c>
      <c r="X146" s="54">
        <f t="shared" si="20"/>
        <v>0.54176538020634313</v>
      </c>
      <c r="Y146">
        <v>867</v>
      </c>
      <c r="Z146">
        <v>1064</v>
      </c>
      <c r="AA146">
        <v>0.81484962406015038</v>
      </c>
    </row>
    <row r="147" spans="1:27" x14ac:dyDescent="0.25">
      <c r="A147" t="s">
        <v>144</v>
      </c>
      <c r="B147">
        <v>490813</v>
      </c>
      <c r="C147" t="s">
        <v>136</v>
      </c>
      <c r="D147" t="s">
        <v>58</v>
      </c>
      <c r="E147" s="152">
        <v>2</v>
      </c>
      <c r="F147">
        <v>258</v>
      </c>
      <c r="G147">
        <v>195</v>
      </c>
      <c r="H147">
        <v>197</v>
      </c>
      <c r="I147">
        <v>185</v>
      </c>
      <c r="J147">
        <v>188</v>
      </c>
      <c r="K147" s="54">
        <f t="shared" si="21"/>
        <v>204.6</v>
      </c>
      <c r="L147">
        <v>0.45500000000000002</v>
      </c>
      <c r="M147">
        <v>38.799999999999997</v>
      </c>
      <c r="N147" s="135">
        <f t="shared" si="22"/>
        <v>117.26804123711341</v>
      </c>
      <c r="Q147">
        <v>12</v>
      </c>
      <c r="R147" s="136">
        <f t="shared" si="23"/>
        <v>3.2333333333333329</v>
      </c>
      <c r="S147" s="54">
        <f t="shared" si="18"/>
        <v>0.57315758180407339</v>
      </c>
      <c r="T147">
        <v>0.8639</v>
      </c>
      <c r="U147">
        <v>0.7238</v>
      </c>
      <c r="V147">
        <v>0.4758</v>
      </c>
      <c r="W147" s="134">
        <f t="shared" si="19"/>
        <v>1.1935617573915447</v>
      </c>
      <c r="X147" s="54">
        <f t="shared" si="20"/>
        <v>0.55075818960527834</v>
      </c>
      <c r="Y147">
        <v>867</v>
      </c>
      <c r="Z147">
        <v>1064</v>
      </c>
      <c r="AA147">
        <v>0.81484962406015038</v>
      </c>
    </row>
    <row r="148" spans="1:27" x14ac:dyDescent="0.25">
      <c r="A148" t="s">
        <v>144</v>
      </c>
      <c r="B148">
        <v>490813</v>
      </c>
      <c r="C148" t="s">
        <v>136</v>
      </c>
      <c r="D148" t="s">
        <v>58</v>
      </c>
      <c r="E148" s="152">
        <v>3</v>
      </c>
      <c r="F148">
        <v>262</v>
      </c>
      <c r="G148">
        <v>423</v>
      </c>
      <c r="H148">
        <v>297</v>
      </c>
      <c r="I148">
        <v>401</v>
      </c>
      <c r="J148">
        <v>390</v>
      </c>
      <c r="K148" s="54">
        <f t="shared" si="21"/>
        <v>354.6</v>
      </c>
      <c r="L148">
        <v>0.94699999999999995</v>
      </c>
      <c r="M148">
        <v>59.43</v>
      </c>
      <c r="N148" s="135">
        <f t="shared" si="22"/>
        <v>159.34713107857982</v>
      </c>
      <c r="Q148">
        <v>15</v>
      </c>
      <c r="R148" s="136">
        <f t="shared" si="23"/>
        <v>3.9620000000000002</v>
      </c>
      <c r="S148" s="54">
        <f t="shared" si="18"/>
        <v>0.44937149204337229</v>
      </c>
      <c r="T148">
        <v>0.99780000000000002</v>
      </c>
      <c r="U148">
        <v>0.86519999999999997</v>
      </c>
      <c r="V148">
        <v>0.53220000000000001</v>
      </c>
      <c r="W148" s="134">
        <f t="shared" si="19"/>
        <v>1.1532593619972262</v>
      </c>
      <c r="X148" s="54">
        <f t="shared" si="20"/>
        <v>0.53337342152736023</v>
      </c>
      <c r="Y148">
        <v>867</v>
      </c>
      <c r="Z148">
        <v>1064</v>
      </c>
      <c r="AA148">
        <v>0.81484962406015038</v>
      </c>
    </row>
    <row r="149" spans="1:27" x14ac:dyDescent="0.25">
      <c r="A149" t="s">
        <v>144</v>
      </c>
      <c r="B149">
        <v>490813</v>
      </c>
      <c r="C149" t="s">
        <v>136</v>
      </c>
      <c r="D149" t="s">
        <v>58</v>
      </c>
      <c r="E149" s="152">
        <v>4</v>
      </c>
      <c r="F149">
        <v>347</v>
      </c>
      <c r="G149">
        <v>245</v>
      </c>
      <c r="H149">
        <v>394</v>
      </c>
      <c r="I149">
        <v>363</v>
      </c>
      <c r="J149">
        <v>261</v>
      </c>
      <c r="K149" s="54">
        <f t="shared" si="21"/>
        <v>322</v>
      </c>
      <c r="L149">
        <v>0.52459999999999996</v>
      </c>
      <c r="M149">
        <v>36.979999999999997</v>
      </c>
      <c r="N149" s="135">
        <f t="shared" si="22"/>
        <v>141.86046511627907</v>
      </c>
      <c r="Q149">
        <v>11</v>
      </c>
      <c r="R149" s="136">
        <f t="shared" si="23"/>
        <v>3.3618181818181814</v>
      </c>
      <c r="S149" s="54">
        <f t="shared" si="18"/>
        <v>0.44056045067167415</v>
      </c>
      <c r="T149">
        <v>0.95450000000000002</v>
      </c>
      <c r="U149">
        <v>0.85699999999999998</v>
      </c>
      <c r="V149">
        <v>0.48770000000000002</v>
      </c>
      <c r="W149" s="134">
        <f t="shared" si="19"/>
        <v>1.1137689614935824</v>
      </c>
      <c r="X149" s="54">
        <f t="shared" si="20"/>
        <v>0.51094814038763747</v>
      </c>
      <c r="Y149">
        <v>867</v>
      </c>
      <c r="Z149">
        <v>1064</v>
      </c>
      <c r="AA149">
        <v>0.81484962406015038</v>
      </c>
    </row>
    <row r="150" spans="1:27" x14ac:dyDescent="0.25">
      <c r="A150" t="s">
        <v>144</v>
      </c>
      <c r="B150">
        <v>490125</v>
      </c>
      <c r="C150" t="s">
        <v>145</v>
      </c>
      <c r="D150" t="s">
        <v>146</v>
      </c>
      <c r="E150" s="152">
        <v>1</v>
      </c>
      <c r="F150">
        <v>302</v>
      </c>
      <c r="G150">
        <v>310</v>
      </c>
      <c r="H150">
        <v>358</v>
      </c>
      <c r="I150">
        <v>318</v>
      </c>
      <c r="J150">
        <v>324</v>
      </c>
      <c r="K150" s="54">
        <f t="shared" si="21"/>
        <v>322.39999999999998</v>
      </c>
      <c r="L150">
        <v>2.7679999999999998</v>
      </c>
      <c r="M150">
        <v>187.73</v>
      </c>
      <c r="N150" s="135">
        <f t="shared" si="22"/>
        <v>147.44579981888884</v>
      </c>
      <c r="Q150">
        <v>27</v>
      </c>
      <c r="R150" s="136">
        <f t="shared" si="23"/>
        <v>6.952962962962963</v>
      </c>
      <c r="S150" s="54">
        <f t="shared" ref="S150:S184" si="24">N150/K150</f>
        <v>0.4573380887682657</v>
      </c>
      <c r="T150">
        <v>1.3603000000000001</v>
      </c>
      <c r="U150">
        <v>1.3185</v>
      </c>
      <c r="V150">
        <v>0.87190000000000001</v>
      </c>
      <c r="W150" s="134">
        <f t="shared" si="19"/>
        <v>1.0317026924535457</v>
      </c>
      <c r="X150" s="54">
        <f t="shared" si="20"/>
        <v>0.64096155259869148</v>
      </c>
      <c r="Y150">
        <v>812</v>
      </c>
      <c r="Z150">
        <v>1016</v>
      </c>
      <c r="AA150">
        <v>0.79921259842519687</v>
      </c>
    </row>
    <row r="151" spans="1:27" x14ac:dyDescent="0.25">
      <c r="A151" t="s">
        <v>144</v>
      </c>
      <c r="B151">
        <v>490125</v>
      </c>
      <c r="C151" t="s">
        <v>145</v>
      </c>
      <c r="D151" t="s">
        <v>146</v>
      </c>
      <c r="E151" s="152">
        <v>2</v>
      </c>
      <c r="F151">
        <v>344</v>
      </c>
      <c r="G151">
        <v>336</v>
      </c>
      <c r="H151">
        <v>353</v>
      </c>
      <c r="I151">
        <v>354</v>
      </c>
      <c r="J151">
        <v>353</v>
      </c>
      <c r="K151" s="54">
        <f t="shared" si="21"/>
        <v>348</v>
      </c>
      <c r="L151">
        <v>3.1825000000000001</v>
      </c>
      <c r="M151">
        <v>171.05</v>
      </c>
      <c r="N151" s="135">
        <f t="shared" si="22"/>
        <v>186.05670856474714</v>
      </c>
      <c r="Q151">
        <v>25</v>
      </c>
      <c r="R151" s="136">
        <f t="shared" si="23"/>
        <v>6.8420000000000005</v>
      </c>
      <c r="S151" s="54">
        <f t="shared" si="24"/>
        <v>0.53464571426651475</v>
      </c>
      <c r="T151">
        <v>1.9939</v>
      </c>
      <c r="U151">
        <v>2.0114000000000001</v>
      </c>
      <c r="V151">
        <v>1.2841</v>
      </c>
      <c r="W151" s="134">
        <f t="shared" si="19"/>
        <v>0.99129959232375453</v>
      </c>
      <c r="X151" s="54">
        <f t="shared" si="20"/>
        <v>0.64401424344249958</v>
      </c>
      <c r="Y151">
        <v>812</v>
      </c>
      <c r="Z151">
        <v>1016</v>
      </c>
      <c r="AA151">
        <v>0.79921259842519687</v>
      </c>
    </row>
    <row r="152" spans="1:27" x14ac:dyDescent="0.25">
      <c r="A152" t="s">
        <v>144</v>
      </c>
      <c r="B152">
        <v>490125</v>
      </c>
      <c r="C152" t="s">
        <v>145</v>
      </c>
      <c r="D152" t="s">
        <v>146</v>
      </c>
      <c r="E152" s="152">
        <v>3</v>
      </c>
      <c r="F152">
        <v>338</v>
      </c>
      <c r="G152">
        <v>323</v>
      </c>
      <c r="H152">
        <v>345</v>
      </c>
      <c r="I152">
        <v>328</v>
      </c>
      <c r="J152">
        <v>303</v>
      </c>
      <c r="K152" s="54">
        <f t="shared" si="21"/>
        <v>327.39999999999998</v>
      </c>
      <c r="L152">
        <v>2.7650000000000001</v>
      </c>
      <c r="M152">
        <v>151.61000000000001</v>
      </c>
      <c r="N152" s="135">
        <f t="shared" si="22"/>
        <v>182.37583272871183</v>
      </c>
      <c r="Q152">
        <v>21</v>
      </c>
      <c r="R152" s="136">
        <f t="shared" si="23"/>
        <v>7.2195238095238103</v>
      </c>
      <c r="S152" s="54">
        <f t="shared" si="24"/>
        <v>0.55704286111396406</v>
      </c>
      <c r="T152">
        <v>2.6238999999999999</v>
      </c>
      <c r="U152">
        <v>2.6920000000000002</v>
      </c>
      <c r="V152">
        <v>1.7293000000000001</v>
      </c>
      <c r="W152" s="134">
        <f t="shared" si="19"/>
        <v>0.97470282317979184</v>
      </c>
      <c r="X152" s="54">
        <f t="shared" si="20"/>
        <v>0.6590571287015512</v>
      </c>
      <c r="Y152">
        <v>812</v>
      </c>
      <c r="Z152">
        <v>1016</v>
      </c>
      <c r="AA152">
        <v>0.79921259842519687</v>
      </c>
    </row>
    <row r="153" spans="1:27" x14ac:dyDescent="0.25">
      <c r="A153" t="s">
        <v>144</v>
      </c>
      <c r="B153">
        <v>490125</v>
      </c>
      <c r="C153" t="s">
        <v>145</v>
      </c>
      <c r="D153" t="s">
        <v>146</v>
      </c>
      <c r="E153" s="152">
        <v>4</v>
      </c>
      <c r="F153">
        <v>368</v>
      </c>
      <c r="G153">
        <v>371</v>
      </c>
      <c r="H153">
        <v>378</v>
      </c>
      <c r="I153">
        <v>362</v>
      </c>
      <c r="J153">
        <v>358</v>
      </c>
      <c r="K153" s="54">
        <f t="shared" si="21"/>
        <v>367.4</v>
      </c>
      <c r="L153">
        <v>2.3117999999999999</v>
      </c>
      <c r="M153">
        <v>131.65</v>
      </c>
      <c r="N153" s="135">
        <f t="shared" si="22"/>
        <v>175.60197493353587</v>
      </c>
      <c r="Q153">
        <v>24</v>
      </c>
      <c r="R153" s="136">
        <f t="shared" si="23"/>
        <v>5.4854166666666666</v>
      </c>
      <c r="S153" s="54">
        <f t="shared" si="24"/>
        <v>0.47795855997151848</v>
      </c>
      <c r="T153">
        <v>1.4471000000000001</v>
      </c>
      <c r="U153">
        <v>1.3126</v>
      </c>
      <c r="V153">
        <v>0.94869999999999999</v>
      </c>
      <c r="W153" s="134">
        <f t="shared" si="19"/>
        <v>1.1024683833612678</v>
      </c>
      <c r="X153" s="54">
        <f t="shared" si="20"/>
        <v>0.65558703614124803</v>
      </c>
      <c r="Y153">
        <v>812</v>
      </c>
      <c r="Z153">
        <v>1016</v>
      </c>
      <c r="AA153">
        <v>0.79921259842519687</v>
      </c>
    </row>
    <row r="154" spans="1:27" x14ac:dyDescent="0.25">
      <c r="A154" t="s">
        <v>55</v>
      </c>
      <c r="B154">
        <v>140933</v>
      </c>
      <c r="C154" t="s">
        <v>296</v>
      </c>
      <c r="D154" t="s">
        <v>36</v>
      </c>
      <c r="E154" s="152">
        <v>1</v>
      </c>
      <c r="F154">
        <v>887</v>
      </c>
      <c r="G154">
        <v>896</v>
      </c>
      <c r="H154">
        <v>956</v>
      </c>
      <c r="I154">
        <v>988</v>
      </c>
      <c r="J154">
        <v>945</v>
      </c>
      <c r="K154" s="54">
        <f t="shared" si="21"/>
        <v>934.4</v>
      </c>
      <c r="L154">
        <v>0.26979999999999998</v>
      </c>
      <c r="M154">
        <v>8.06</v>
      </c>
      <c r="N154" s="135">
        <f t="shared" si="22"/>
        <v>334.73945409429274</v>
      </c>
      <c r="Q154">
        <v>29</v>
      </c>
      <c r="R154" s="134">
        <f t="shared" si="23"/>
        <v>0.27793103448275863</v>
      </c>
      <c r="S154" s="54">
        <f t="shared" si="24"/>
        <v>0.35823999796050165</v>
      </c>
      <c r="T154">
        <v>0.42530000000000001</v>
      </c>
      <c r="U154">
        <v>0.36649999999999999</v>
      </c>
      <c r="V154">
        <v>0.28570000000000001</v>
      </c>
      <c r="W154" s="134">
        <f t="shared" si="19"/>
        <v>1.1604365620736699</v>
      </c>
      <c r="X154" s="54">
        <f t="shared" si="20"/>
        <v>0.6717611098048436</v>
      </c>
      <c r="Y154">
        <v>592</v>
      </c>
      <c r="Z154">
        <v>1306</v>
      </c>
      <c r="AA154">
        <v>0.45329249617151607</v>
      </c>
    </row>
    <row r="155" spans="1:27" x14ac:dyDescent="0.25">
      <c r="A155" t="s">
        <v>55</v>
      </c>
      <c r="B155">
        <v>140933</v>
      </c>
      <c r="C155" t="s">
        <v>296</v>
      </c>
      <c r="D155" t="s">
        <v>36</v>
      </c>
      <c r="E155" s="152">
        <v>2</v>
      </c>
      <c r="F155">
        <v>520</v>
      </c>
      <c r="G155">
        <v>613</v>
      </c>
      <c r="H155">
        <v>599</v>
      </c>
      <c r="I155">
        <v>550</v>
      </c>
      <c r="J155">
        <v>536</v>
      </c>
      <c r="K155" s="54">
        <f t="shared" si="21"/>
        <v>563.6</v>
      </c>
      <c r="L155">
        <v>0.17069999999999999</v>
      </c>
      <c r="M155">
        <v>8.25</v>
      </c>
      <c r="N155" s="135">
        <f t="shared" si="22"/>
        <v>206.90909090909091</v>
      </c>
      <c r="Q155">
        <v>52</v>
      </c>
      <c r="R155" s="134">
        <f t="shared" si="23"/>
        <v>0.15865384615384615</v>
      </c>
      <c r="S155" s="54">
        <f t="shared" si="24"/>
        <v>0.36712045938447641</v>
      </c>
      <c r="T155">
        <v>0.2465</v>
      </c>
      <c r="U155">
        <v>0.2132</v>
      </c>
      <c r="V155">
        <v>0.16020000000000001</v>
      </c>
      <c r="W155" s="134">
        <f t="shared" si="19"/>
        <v>1.1561913696060038</v>
      </c>
      <c r="X155" s="54">
        <f t="shared" si="20"/>
        <v>0.64989858012170387</v>
      </c>
      <c r="Y155">
        <v>592</v>
      </c>
      <c r="Z155">
        <v>1306</v>
      </c>
      <c r="AA155">
        <v>0.45329249617151607</v>
      </c>
    </row>
    <row r="156" spans="1:27" x14ac:dyDescent="0.25">
      <c r="A156" t="s">
        <v>55</v>
      </c>
      <c r="B156">
        <v>140933</v>
      </c>
      <c r="C156" t="s">
        <v>296</v>
      </c>
      <c r="D156" t="s">
        <v>36</v>
      </c>
      <c r="E156" s="152">
        <v>3</v>
      </c>
      <c r="F156">
        <v>963</v>
      </c>
      <c r="G156">
        <v>1011</v>
      </c>
      <c r="H156">
        <v>897</v>
      </c>
      <c r="I156">
        <v>987</v>
      </c>
      <c r="J156">
        <v>1071</v>
      </c>
      <c r="K156" s="54">
        <f t="shared" si="21"/>
        <v>985.8</v>
      </c>
      <c r="L156">
        <v>0.33989999999999998</v>
      </c>
      <c r="M156">
        <v>8.61</v>
      </c>
      <c r="N156" s="135">
        <f t="shared" si="22"/>
        <v>394.77351916376307</v>
      </c>
      <c r="Q156">
        <v>22</v>
      </c>
      <c r="R156" s="134">
        <f t="shared" si="23"/>
        <v>0.39136363636363636</v>
      </c>
      <c r="S156" s="54">
        <f t="shared" si="24"/>
        <v>0.40046005190075379</v>
      </c>
      <c r="T156">
        <v>0.20710000000000001</v>
      </c>
      <c r="U156">
        <v>0.16919999999999999</v>
      </c>
      <c r="V156">
        <v>0.12909999999999999</v>
      </c>
      <c r="W156" s="134">
        <f t="shared" si="19"/>
        <v>1.2239952718676124</v>
      </c>
      <c r="X156" s="54">
        <f t="shared" si="20"/>
        <v>0.62337035248672135</v>
      </c>
      <c r="Y156">
        <v>592</v>
      </c>
      <c r="Z156">
        <v>1306</v>
      </c>
      <c r="AA156">
        <v>0.45329249617151607</v>
      </c>
    </row>
    <row r="157" spans="1:27" x14ac:dyDescent="0.25">
      <c r="A157" t="s">
        <v>55</v>
      </c>
      <c r="B157">
        <v>140933</v>
      </c>
      <c r="C157" t="s">
        <v>296</v>
      </c>
      <c r="D157" t="s">
        <v>36</v>
      </c>
      <c r="E157" s="152">
        <v>4</v>
      </c>
      <c r="F157">
        <v>1273</v>
      </c>
      <c r="G157">
        <v>727</v>
      </c>
      <c r="H157">
        <v>1003</v>
      </c>
      <c r="I157">
        <v>1009</v>
      </c>
      <c r="J157">
        <v>913</v>
      </c>
      <c r="K157" s="54">
        <f t="shared" si="21"/>
        <v>985</v>
      </c>
      <c r="L157">
        <v>0.36380000000000001</v>
      </c>
      <c r="M157">
        <v>8.8000000000000007</v>
      </c>
      <c r="N157" s="135">
        <f t="shared" si="22"/>
        <v>413.40909090909093</v>
      </c>
      <c r="Q157">
        <v>27</v>
      </c>
      <c r="R157" s="134">
        <f t="shared" si="23"/>
        <v>0.32592592592592595</v>
      </c>
      <c r="S157" s="54">
        <f t="shared" si="24"/>
        <v>0.41970466082141211</v>
      </c>
      <c r="T157">
        <v>0.76780000000000004</v>
      </c>
      <c r="U157">
        <v>0.68320000000000003</v>
      </c>
      <c r="V157">
        <v>0.51060000000000005</v>
      </c>
      <c r="W157" s="134">
        <f t="shared" si="19"/>
        <v>1.1238290398126465</v>
      </c>
      <c r="X157" s="54">
        <f t="shared" si="20"/>
        <v>0.66501693149257624</v>
      </c>
      <c r="Y157">
        <v>592</v>
      </c>
      <c r="Z157">
        <v>1306</v>
      </c>
      <c r="AA157">
        <v>0.45329249617151607</v>
      </c>
    </row>
    <row r="158" spans="1:27" x14ac:dyDescent="0.25">
      <c r="A158" t="s">
        <v>55</v>
      </c>
      <c r="B158">
        <v>141353</v>
      </c>
      <c r="C158" t="s">
        <v>27</v>
      </c>
      <c r="D158" t="s">
        <v>28</v>
      </c>
      <c r="E158" s="152">
        <v>1</v>
      </c>
      <c r="F158">
        <v>358</v>
      </c>
      <c r="G158">
        <v>397</v>
      </c>
      <c r="H158">
        <v>316</v>
      </c>
      <c r="I158">
        <v>379</v>
      </c>
      <c r="J158">
        <v>380</v>
      </c>
      <c r="K158" s="54">
        <f t="shared" si="21"/>
        <v>366</v>
      </c>
      <c r="L158">
        <v>0.49370000000000003</v>
      </c>
      <c r="M158">
        <v>65.34</v>
      </c>
      <c r="N158" s="135">
        <f t="shared" si="22"/>
        <v>75.558616467707367</v>
      </c>
      <c r="Q158">
        <v>16</v>
      </c>
      <c r="R158" s="134">
        <f t="shared" si="23"/>
        <v>4.0837500000000002</v>
      </c>
      <c r="S158" s="54">
        <f t="shared" si="24"/>
        <v>0.20644430728881794</v>
      </c>
      <c r="T158">
        <v>0.48180000000000001</v>
      </c>
      <c r="U158">
        <v>0.4516</v>
      </c>
      <c r="V158">
        <v>0.26379999999999998</v>
      </c>
      <c r="W158" s="134">
        <f t="shared" si="19"/>
        <v>1.0668733392382639</v>
      </c>
      <c r="X158" s="54">
        <f t="shared" si="20"/>
        <v>0.54753009547530085</v>
      </c>
      <c r="Y158">
        <v>554</v>
      </c>
      <c r="Z158">
        <v>1317</v>
      </c>
      <c r="AA158">
        <v>0.42065299924069854</v>
      </c>
    </row>
    <row r="159" spans="1:27" x14ac:dyDescent="0.25">
      <c r="A159" t="s">
        <v>55</v>
      </c>
      <c r="B159">
        <v>141353</v>
      </c>
      <c r="C159" t="s">
        <v>27</v>
      </c>
      <c r="D159" t="s">
        <v>28</v>
      </c>
      <c r="E159" s="152">
        <v>2</v>
      </c>
      <c r="F159">
        <v>368</v>
      </c>
      <c r="G159">
        <v>359</v>
      </c>
      <c r="H159">
        <v>298</v>
      </c>
      <c r="I159">
        <v>315</v>
      </c>
      <c r="J159">
        <v>378</v>
      </c>
      <c r="K159" s="54">
        <f t="shared" si="21"/>
        <v>343.6</v>
      </c>
      <c r="L159">
        <v>0.53169999999999995</v>
      </c>
      <c r="M159">
        <v>90.34</v>
      </c>
      <c r="N159" s="135">
        <f t="shared" si="22"/>
        <v>58.855435023245512</v>
      </c>
      <c r="Q159">
        <v>7</v>
      </c>
      <c r="R159" s="134">
        <f t="shared" si="23"/>
        <v>12.905714285714286</v>
      </c>
      <c r="S159" s="54">
        <f t="shared" si="24"/>
        <v>0.1712905559465818</v>
      </c>
      <c r="T159">
        <v>0.46820000000000001</v>
      </c>
      <c r="U159">
        <v>0.39240000000000003</v>
      </c>
      <c r="V159">
        <v>0.19489999999999999</v>
      </c>
      <c r="W159" s="134">
        <f t="shared" si="19"/>
        <v>1.193170234454638</v>
      </c>
      <c r="X159" s="54">
        <f t="shared" si="20"/>
        <v>0.4162750961127723</v>
      </c>
      <c r="Y159">
        <v>554</v>
      </c>
      <c r="Z159">
        <v>1317</v>
      </c>
      <c r="AA159">
        <v>0.42065299924069854</v>
      </c>
    </row>
    <row r="160" spans="1:27" x14ac:dyDescent="0.25">
      <c r="A160" t="s">
        <v>55</v>
      </c>
      <c r="B160">
        <v>141353</v>
      </c>
      <c r="C160" t="s">
        <v>27</v>
      </c>
      <c r="D160" t="s">
        <v>28</v>
      </c>
      <c r="E160" s="152">
        <v>3</v>
      </c>
      <c r="F160">
        <v>467</v>
      </c>
      <c r="G160">
        <v>439</v>
      </c>
      <c r="H160">
        <v>425</v>
      </c>
      <c r="I160">
        <v>341</v>
      </c>
      <c r="J160">
        <v>420</v>
      </c>
      <c r="K160" s="54">
        <f t="shared" si="21"/>
        <v>418.4</v>
      </c>
      <c r="L160">
        <v>0.77239999999999998</v>
      </c>
      <c r="M160">
        <v>96.53</v>
      </c>
      <c r="N160" s="135">
        <f t="shared" si="22"/>
        <v>80.016575157981976</v>
      </c>
      <c r="Q160">
        <v>8</v>
      </c>
      <c r="R160" s="134">
        <f t="shared" si="23"/>
        <v>12.06625</v>
      </c>
      <c r="S160" s="54">
        <f t="shared" si="24"/>
        <v>0.19124420448848464</v>
      </c>
      <c r="T160">
        <v>0.63360000000000005</v>
      </c>
      <c r="U160">
        <v>0.56699999999999995</v>
      </c>
      <c r="V160">
        <v>0.2495</v>
      </c>
      <c r="W160" s="134">
        <f t="shared" si="19"/>
        <v>1.1174603174603177</v>
      </c>
      <c r="X160" s="54">
        <f t="shared" si="20"/>
        <v>0.39378156565656564</v>
      </c>
      <c r="Y160">
        <v>554</v>
      </c>
      <c r="Z160">
        <v>1317</v>
      </c>
      <c r="AA160">
        <v>0.42065299924069854</v>
      </c>
    </row>
    <row r="161" spans="1:27" x14ac:dyDescent="0.25">
      <c r="A161" t="s">
        <v>55</v>
      </c>
      <c r="B161">
        <v>141353</v>
      </c>
      <c r="C161" s="54" t="s">
        <v>27</v>
      </c>
      <c r="D161" t="s">
        <v>28</v>
      </c>
      <c r="E161" s="152">
        <v>4</v>
      </c>
      <c r="F161">
        <v>315</v>
      </c>
      <c r="G161">
        <v>345</v>
      </c>
      <c r="H161">
        <v>269</v>
      </c>
      <c r="I161">
        <v>274</v>
      </c>
      <c r="J161">
        <v>354</v>
      </c>
      <c r="K161" s="54">
        <f t="shared" si="21"/>
        <v>311.39999999999998</v>
      </c>
      <c r="L161">
        <v>0.61570000000000003</v>
      </c>
      <c r="M161">
        <v>93.74</v>
      </c>
      <c r="N161" s="135">
        <f t="shared" si="22"/>
        <v>65.681672711755937</v>
      </c>
      <c r="Q161">
        <v>10</v>
      </c>
      <c r="R161" s="134">
        <f t="shared" si="23"/>
        <v>9.3739999999999988</v>
      </c>
      <c r="S161" s="54">
        <f t="shared" si="24"/>
        <v>0.21092380446935113</v>
      </c>
      <c r="T161">
        <v>0.31909999999999999</v>
      </c>
      <c r="U161">
        <v>0.27889999999999998</v>
      </c>
      <c r="V161">
        <v>0.1356</v>
      </c>
      <c r="W161" s="134">
        <f t="shared" si="19"/>
        <v>1.1441376837576194</v>
      </c>
      <c r="X161" s="54">
        <f t="shared" si="20"/>
        <v>0.42494515825759949</v>
      </c>
      <c r="Y161">
        <v>554</v>
      </c>
      <c r="Z161">
        <v>1317</v>
      </c>
      <c r="AA161">
        <v>0.42065299924069854</v>
      </c>
    </row>
    <row r="162" spans="1:27" x14ac:dyDescent="0.25">
      <c r="A162" t="s">
        <v>55</v>
      </c>
      <c r="B162">
        <v>141353</v>
      </c>
      <c r="C162" s="54" t="s">
        <v>63</v>
      </c>
      <c r="D162" t="s">
        <v>64</v>
      </c>
      <c r="E162" s="152">
        <v>1</v>
      </c>
      <c r="F162">
        <v>303</v>
      </c>
      <c r="G162">
        <v>300</v>
      </c>
      <c r="H162">
        <v>304</v>
      </c>
      <c r="I162">
        <v>279</v>
      </c>
      <c r="J162">
        <v>257</v>
      </c>
      <c r="K162" s="54">
        <f t="shared" si="21"/>
        <v>288.60000000000002</v>
      </c>
      <c r="L162">
        <v>0.52110000000000001</v>
      </c>
      <c r="M162">
        <v>50.17</v>
      </c>
      <c r="N162" s="135">
        <f t="shared" si="22"/>
        <v>103.86685270081723</v>
      </c>
      <c r="O162">
        <v>8.6E-3</v>
      </c>
      <c r="P162">
        <v>10</v>
      </c>
      <c r="Q162">
        <v>21</v>
      </c>
      <c r="R162" s="134">
        <f t="shared" si="23"/>
        <v>2.3890476190476191</v>
      </c>
      <c r="S162" s="54">
        <f t="shared" si="24"/>
        <v>0.3598990045073362</v>
      </c>
      <c r="T162">
        <v>0.34989999999999999</v>
      </c>
      <c r="U162">
        <v>0.27160000000000001</v>
      </c>
      <c r="V162">
        <v>0.1799</v>
      </c>
      <c r="W162" s="134">
        <f t="shared" si="19"/>
        <v>1.2882916053019144</v>
      </c>
      <c r="X162" s="54">
        <f t="shared" si="20"/>
        <v>0.51414689911403266</v>
      </c>
      <c r="Y162">
        <v>554</v>
      </c>
      <c r="Z162">
        <v>1317</v>
      </c>
      <c r="AA162">
        <v>0.42065299924069854</v>
      </c>
    </row>
    <row r="163" spans="1:27" x14ac:dyDescent="0.25">
      <c r="A163" t="s">
        <v>55</v>
      </c>
      <c r="B163">
        <v>141353</v>
      </c>
      <c r="C163" s="54" t="s">
        <v>63</v>
      </c>
      <c r="D163" t="s">
        <v>64</v>
      </c>
      <c r="E163" s="152">
        <v>2</v>
      </c>
      <c r="F163">
        <v>358</v>
      </c>
      <c r="G163">
        <v>360</v>
      </c>
      <c r="H163">
        <v>358</v>
      </c>
      <c r="I163">
        <v>360</v>
      </c>
      <c r="J163">
        <v>344</v>
      </c>
      <c r="K163" s="54">
        <f t="shared" si="21"/>
        <v>356</v>
      </c>
      <c r="L163">
        <v>0.64339999999999997</v>
      </c>
      <c r="M163">
        <v>42.67</v>
      </c>
      <c r="N163" s="135">
        <f t="shared" si="22"/>
        <v>150.78509491445979</v>
      </c>
      <c r="O163">
        <v>1.41E-2</v>
      </c>
      <c r="P163">
        <v>10</v>
      </c>
      <c r="Q163">
        <v>17</v>
      </c>
      <c r="R163" s="134">
        <f t="shared" si="23"/>
        <v>2.5100000000000002</v>
      </c>
      <c r="S163" s="54">
        <f t="shared" si="24"/>
        <v>0.42355363740016794</v>
      </c>
      <c r="T163">
        <v>0.95150000000000001</v>
      </c>
      <c r="U163">
        <v>0.81530000000000002</v>
      </c>
      <c r="V163">
        <v>0.46820000000000001</v>
      </c>
      <c r="W163" s="134">
        <f t="shared" si="19"/>
        <v>1.167055071752729</v>
      </c>
      <c r="X163" s="54">
        <f t="shared" si="20"/>
        <v>0.49206516027325276</v>
      </c>
      <c r="Y163">
        <v>554</v>
      </c>
      <c r="Z163">
        <v>1317</v>
      </c>
      <c r="AA163">
        <v>0.42065299924069854</v>
      </c>
    </row>
    <row r="164" spans="1:27" x14ac:dyDescent="0.25">
      <c r="A164" t="s">
        <v>55</v>
      </c>
      <c r="B164">
        <v>141353</v>
      </c>
      <c r="C164" s="54" t="s">
        <v>63</v>
      </c>
      <c r="D164" t="s">
        <v>64</v>
      </c>
      <c r="E164" s="152">
        <v>3</v>
      </c>
      <c r="F164">
        <v>316</v>
      </c>
      <c r="G164">
        <v>313</v>
      </c>
      <c r="H164">
        <v>364</v>
      </c>
      <c r="I164">
        <v>299</v>
      </c>
      <c r="J164">
        <v>311</v>
      </c>
      <c r="K164" s="54">
        <f t="shared" si="21"/>
        <v>320.60000000000002</v>
      </c>
      <c r="L164">
        <v>0.52929999999999999</v>
      </c>
      <c r="M164">
        <v>44.17</v>
      </c>
      <c r="N164" s="135">
        <f t="shared" si="22"/>
        <v>119.83246547430383</v>
      </c>
      <c r="O164">
        <v>7.4000000000000003E-3</v>
      </c>
      <c r="P164">
        <v>10</v>
      </c>
      <c r="Q164">
        <v>49</v>
      </c>
      <c r="R164" s="134">
        <f t="shared" si="23"/>
        <v>0.90142857142857147</v>
      </c>
      <c r="S164" s="54">
        <f t="shared" si="24"/>
        <v>0.37377562530974368</v>
      </c>
      <c r="T164">
        <v>1.3431</v>
      </c>
      <c r="U164">
        <v>1.0959000000000001</v>
      </c>
      <c r="V164">
        <v>0.74970000000000003</v>
      </c>
      <c r="W164" s="134">
        <f t="shared" si="19"/>
        <v>1.2255680262797699</v>
      </c>
      <c r="X164" s="54">
        <f t="shared" si="20"/>
        <v>0.55818628545901272</v>
      </c>
      <c r="Y164">
        <v>554</v>
      </c>
      <c r="Z164">
        <v>1317</v>
      </c>
      <c r="AA164">
        <v>0.42065299924069854</v>
      </c>
    </row>
    <row r="165" spans="1:27" x14ac:dyDescent="0.25">
      <c r="A165" t="s">
        <v>55</v>
      </c>
      <c r="B165">
        <v>141353</v>
      </c>
      <c r="C165" t="s">
        <v>63</v>
      </c>
      <c r="D165" t="s">
        <v>64</v>
      </c>
      <c r="E165" s="152">
        <v>4</v>
      </c>
      <c r="F165">
        <v>369</v>
      </c>
      <c r="G165">
        <v>348</v>
      </c>
      <c r="H165">
        <v>341</v>
      </c>
      <c r="I165">
        <v>313</v>
      </c>
      <c r="J165">
        <v>319</v>
      </c>
      <c r="K165" s="54">
        <f t="shared" si="21"/>
        <v>338</v>
      </c>
      <c r="L165">
        <v>0.45140000000000002</v>
      </c>
      <c r="M165">
        <v>43.36</v>
      </c>
      <c r="N165" s="135">
        <f t="shared" si="22"/>
        <v>104.10516605166053</v>
      </c>
      <c r="O165">
        <v>5.3E-3</v>
      </c>
      <c r="P165">
        <v>10</v>
      </c>
      <c r="Q165">
        <v>23</v>
      </c>
      <c r="R165" s="134">
        <f t="shared" si="23"/>
        <v>1.8852173913043477</v>
      </c>
      <c r="S165" s="54">
        <f t="shared" si="24"/>
        <v>0.3080034498569838</v>
      </c>
      <c r="T165">
        <v>0.55559999999999998</v>
      </c>
      <c r="U165">
        <v>0.42659999999999998</v>
      </c>
      <c r="V165">
        <v>0.25740000000000002</v>
      </c>
      <c r="W165" s="134">
        <f t="shared" si="19"/>
        <v>1.3023909985935302</v>
      </c>
      <c r="X165" s="54">
        <f t="shared" si="20"/>
        <v>0.46328293736501086</v>
      </c>
      <c r="Y165">
        <v>554</v>
      </c>
      <c r="Z165">
        <v>1317</v>
      </c>
      <c r="AA165">
        <v>0.42065299924069854</v>
      </c>
    </row>
    <row r="166" spans="1:27" x14ac:dyDescent="0.25">
      <c r="A166" t="s">
        <v>55</v>
      </c>
      <c r="B166">
        <v>141353</v>
      </c>
      <c r="C166" t="s">
        <v>31</v>
      </c>
      <c r="D166" t="s">
        <v>32</v>
      </c>
      <c r="E166" s="152">
        <v>1</v>
      </c>
      <c r="F166">
        <v>525</v>
      </c>
      <c r="G166">
        <v>469</v>
      </c>
      <c r="H166">
        <v>658</v>
      </c>
      <c r="I166">
        <v>390</v>
      </c>
      <c r="J166">
        <v>369</v>
      </c>
      <c r="K166" s="54">
        <f t="shared" si="21"/>
        <v>482.2</v>
      </c>
      <c r="L166">
        <v>1.0487</v>
      </c>
      <c r="M166">
        <v>168.5</v>
      </c>
      <c r="N166" s="135">
        <f t="shared" si="22"/>
        <v>62.237388724035604</v>
      </c>
      <c r="O166">
        <v>0.1176</v>
      </c>
      <c r="P166">
        <v>7</v>
      </c>
      <c r="Q166">
        <v>7</v>
      </c>
      <c r="R166" s="134">
        <f t="shared" si="23"/>
        <v>24.071428571428573</v>
      </c>
      <c r="S166" s="54">
        <f t="shared" si="24"/>
        <v>0.12906965724602987</v>
      </c>
      <c r="T166">
        <v>0.36780000000000002</v>
      </c>
      <c r="U166">
        <v>0.30809999999999998</v>
      </c>
      <c r="V166">
        <v>0.2051</v>
      </c>
      <c r="W166" s="134">
        <f t="shared" si="19"/>
        <v>1.1937682570593964</v>
      </c>
      <c r="X166" s="54">
        <f t="shared" si="20"/>
        <v>0.55764002175095162</v>
      </c>
      <c r="Y166">
        <v>554</v>
      </c>
      <c r="Z166">
        <v>1317</v>
      </c>
      <c r="AA166">
        <v>0.42065299924069854</v>
      </c>
    </row>
    <row r="167" spans="1:27" x14ac:dyDescent="0.25">
      <c r="A167" t="s">
        <v>55</v>
      </c>
      <c r="B167">
        <v>141353</v>
      </c>
      <c r="C167" t="s">
        <v>31</v>
      </c>
      <c r="D167" t="s">
        <v>32</v>
      </c>
      <c r="E167" s="152">
        <v>2</v>
      </c>
      <c r="F167">
        <v>848</v>
      </c>
      <c r="G167">
        <v>254</v>
      </c>
      <c r="H167">
        <v>371</v>
      </c>
      <c r="I167">
        <v>872</v>
      </c>
      <c r="J167">
        <v>255</v>
      </c>
      <c r="K167" s="54">
        <f t="shared" si="21"/>
        <v>520</v>
      </c>
      <c r="L167">
        <v>1.3240000000000001</v>
      </c>
      <c r="M167">
        <v>222.7</v>
      </c>
      <c r="N167" s="135">
        <f t="shared" si="22"/>
        <v>59.452177817691968</v>
      </c>
      <c r="O167">
        <v>9.3100000000000002E-2</v>
      </c>
      <c r="P167">
        <v>10</v>
      </c>
      <c r="Q167">
        <v>10</v>
      </c>
      <c r="R167" s="134">
        <f t="shared" si="23"/>
        <v>22.27</v>
      </c>
      <c r="S167" s="54">
        <f t="shared" si="24"/>
        <v>0.11433111118786916</v>
      </c>
      <c r="T167">
        <v>0.99790000000000001</v>
      </c>
      <c r="U167">
        <v>0.9093</v>
      </c>
      <c r="V167">
        <v>0.48849999999999999</v>
      </c>
      <c r="W167" s="134">
        <f t="shared" si="19"/>
        <v>1.0974375893544486</v>
      </c>
      <c r="X167" s="54">
        <f t="shared" si="20"/>
        <v>0.48952800881851888</v>
      </c>
      <c r="Y167">
        <v>554</v>
      </c>
      <c r="Z167">
        <v>1317</v>
      </c>
      <c r="AA167">
        <v>0.42065299924069854</v>
      </c>
    </row>
    <row r="168" spans="1:27" x14ac:dyDescent="0.25">
      <c r="A168" t="s">
        <v>55</v>
      </c>
      <c r="B168">
        <v>141353</v>
      </c>
      <c r="C168" t="s">
        <v>31</v>
      </c>
      <c r="D168" t="s">
        <v>32</v>
      </c>
      <c r="E168" s="152">
        <v>3</v>
      </c>
      <c r="F168">
        <v>536</v>
      </c>
      <c r="G168">
        <v>480</v>
      </c>
      <c r="H168">
        <v>466</v>
      </c>
      <c r="I168">
        <v>499</v>
      </c>
      <c r="J168">
        <v>424</v>
      </c>
      <c r="K168" s="54">
        <f t="shared" si="21"/>
        <v>481</v>
      </c>
      <c r="L168">
        <v>0.49280000000000002</v>
      </c>
      <c r="M168">
        <v>89.82</v>
      </c>
      <c r="N168" s="135">
        <f t="shared" si="22"/>
        <v>54.865286127811189</v>
      </c>
      <c r="O168">
        <v>6.5000000000000002E-2</v>
      </c>
      <c r="P168">
        <v>6</v>
      </c>
      <c r="Q168">
        <v>6</v>
      </c>
      <c r="R168" s="134">
        <f t="shared" si="23"/>
        <v>14.969999999999999</v>
      </c>
      <c r="S168" s="54">
        <f t="shared" si="24"/>
        <v>0.11406504392476338</v>
      </c>
      <c r="T168">
        <v>0.36059999999999998</v>
      </c>
      <c r="U168">
        <v>0.29270000000000002</v>
      </c>
      <c r="V168">
        <v>0.17899999999999999</v>
      </c>
      <c r="W168" s="134">
        <f t="shared" si="19"/>
        <v>1.2319781346088143</v>
      </c>
      <c r="X168" s="54">
        <f t="shared" si="20"/>
        <v>0.4963948973932335</v>
      </c>
      <c r="Y168">
        <v>554</v>
      </c>
      <c r="Z168">
        <v>1317</v>
      </c>
      <c r="AA168">
        <v>0.42065299924069854</v>
      </c>
    </row>
    <row r="169" spans="1:27" x14ac:dyDescent="0.25">
      <c r="A169" t="s">
        <v>55</v>
      </c>
      <c r="B169">
        <v>141353</v>
      </c>
      <c r="C169" t="s">
        <v>39</v>
      </c>
      <c r="D169" t="s">
        <v>40</v>
      </c>
      <c r="E169" s="152">
        <v>1</v>
      </c>
      <c r="F169">
        <v>361</v>
      </c>
      <c r="G169">
        <v>353</v>
      </c>
      <c r="H169">
        <v>367</v>
      </c>
      <c r="I169">
        <v>342</v>
      </c>
      <c r="J169">
        <v>348</v>
      </c>
      <c r="K169" s="54">
        <f t="shared" si="21"/>
        <v>354.2</v>
      </c>
      <c r="L169">
        <v>1.2186999999999999</v>
      </c>
      <c r="M169">
        <v>69.8</v>
      </c>
      <c r="N169" s="135">
        <f t="shared" si="22"/>
        <v>174.59885386819482</v>
      </c>
      <c r="Q169">
        <v>29</v>
      </c>
      <c r="R169" s="134">
        <f t="shared" si="23"/>
        <v>2.4068965517241376</v>
      </c>
      <c r="S169" s="54">
        <f t="shared" si="24"/>
        <v>0.49293860493561498</v>
      </c>
      <c r="T169">
        <v>0.78700000000000003</v>
      </c>
      <c r="U169">
        <v>1.1399999999999999</v>
      </c>
      <c r="V169">
        <v>0.31509999999999999</v>
      </c>
      <c r="W169" s="134">
        <f t="shared" si="19"/>
        <v>0.69035087719298249</v>
      </c>
      <c r="X169" s="54">
        <f t="shared" si="20"/>
        <v>0.40038119440914866</v>
      </c>
      <c r="Y169">
        <v>554</v>
      </c>
      <c r="Z169">
        <v>1317</v>
      </c>
      <c r="AA169">
        <v>0.42065299924069854</v>
      </c>
    </row>
    <row r="170" spans="1:27" x14ac:dyDescent="0.25">
      <c r="A170" t="s">
        <v>55</v>
      </c>
      <c r="B170">
        <v>141353</v>
      </c>
      <c r="C170" t="s">
        <v>39</v>
      </c>
      <c r="D170" t="s">
        <v>40</v>
      </c>
      <c r="E170" s="152">
        <v>2</v>
      </c>
      <c r="F170">
        <v>291</v>
      </c>
      <c r="G170">
        <v>296</v>
      </c>
      <c r="H170">
        <v>309</v>
      </c>
      <c r="I170">
        <v>282</v>
      </c>
      <c r="J170">
        <v>276</v>
      </c>
      <c r="K170" s="54">
        <f t="shared" ref="K170:K184" si="25">AVERAGE(F170:J170)</f>
        <v>290.8</v>
      </c>
      <c r="L170">
        <v>1.0027999999999999</v>
      </c>
      <c r="M170">
        <v>65.459999999999994</v>
      </c>
      <c r="N170" s="135">
        <f t="shared" si="22"/>
        <v>153.19278948976472</v>
      </c>
      <c r="O170">
        <v>0.2145</v>
      </c>
      <c r="P170">
        <v>10</v>
      </c>
      <c r="Q170">
        <v>68</v>
      </c>
      <c r="R170" s="134">
        <f t="shared" si="23"/>
        <v>0.9626470588235293</v>
      </c>
      <c r="S170" s="54">
        <f t="shared" si="24"/>
        <v>0.52679776303220327</v>
      </c>
      <c r="T170">
        <v>0.56179999999999997</v>
      </c>
      <c r="U170">
        <v>1.2315</v>
      </c>
      <c r="V170">
        <v>0.2374</v>
      </c>
      <c r="W170" s="134">
        <f t="shared" si="19"/>
        <v>0.45619163621599673</v>
      </c>
      <c r="X170" s="54">
        <f t="shared" si="20"/>
        <v>0.42257030971876114</v>
      </c>
      <c r="Y170">
        <v>554</v>
      </c>
      <c r="Z170">
        <v>1317</v>
      </c>
      <c r="AA170">
        <v>0.42065299924069854</v>
      </c>
    </row>
    <row r="171" spans="1:27" x14ac:dyDescent="0.25">
      <c r="A171" t="s">
        <v>55</v>
      </c>
      <c r="B171">
        <v>141353</v>
      </c>
      <c r="C171" t="s">
        <v>39</v>
      </c>
      <c r="D171" t="s">
        <v>40</v>
      </c>
      <c r="E171" s="152">
        <v>3</v>
      </c>
      <c r="F171">
        <v>291</v>
      </c>
      <c r="G171">
        <v>315</v>
      </c>
      <c r="H171">
        <v>308</v>
      </c>
      <c r="I171">
        <v>304</v>
      </c>
      <c r="J171">
        <v>336</v>
      </c>
      <c r="K171" s="54">
        <f t="shared" si="25"/>
        <v>310.8</v>
      </c>
      <c r="L171">
        <v>1.1655</v>
      </c>
      <c r="M171">
        <v>72.150000000000006</v>
      </c>
      <c r="N171" s="135">
        <f t="shared" si="22"/>
        <v>161.53846153846152</v>
      </c>
      <c r="Q171">
        <v>31</v>
      </c>
      <c r="R171" s="134">
        <f t="shared" si="23"/>
        <v>2.3274193548387099</v>
      </c>
      <c r="S171" s="54">
        <f t="shared" si="24"/>
        <v>0.51975051975051967</v>
      </c>
      <c r="T171">
        <v>1.0766</v>
      </c>
      <c r="U171">
        <v>1.2143999999999999</v>
      </c>
      <c r="V171">
        <v>0.49</v>
      </c>
      <c r="W171" s="134">
        <f t="shared" si="19"/>
        <v>0.88652832674571813</v>
      </c>
      <c r="X171" s="54">
        <f t="shared" si="20"/>
        <v>0.45513654096228867</v>
      </c>
      <c r="Y171">
        <v>554</v>
      </c>
      <c r="Z171">
        <v>1317</v>
      </c>
      <c r="AA171">
        <v>0.42065299924069854</v>
      </c>
    </row>
    <row r="172" spans="1:27" x14ac:dyDescent="0.25">
      <c r="A172" t="s">
        <v>55</v>
      </c>
      <c r="B172">
        <v>141353</v>
      </c>
      <c r="C172" t="s">
        <v>39</v>
      </c>
      <c r="D172" t="s">
        <v>40</v>
      </c>
      <c r="E172" s="152">
        <v>4</v>
      </c>
      <c r="F172">
        <v>282</v>
      </c>
      <c r="G172">
        <v>267</v>
      </c>
      <c r="H172">
        <v>247</v>
      </c>
      <c r="I172">
        <v>266</v>
      </c>
      <c r="J172">
        <v>275</v>
      </c>
      <c r="K172" s="54">
        <f t="shared" si="25"/>
        <v>267.39999999999998</v>
      </c>
      <c r="L172">
        <v>1.3721000000000001</v>
      </c>
      <c r="M172">
        <v>96.78</v>
      </c>
      <c r="N172" s="135">
        <f t="shared" si="22"/>
        <v>141.77516015705723</v>
      </c>
      <c r="O172">
        <v>0.21099999999999999</v>
      </c>
      <c r="P172">
        <v>8</v>
      </c>
      <c r="Q172">
        <v>57</v>
      </c>
      <c r="R172" s="134">
        <f t="shared" si="23"/>
        <v>1.6978947368421053</v>
      </c>
      <c r="S172" s="54">
        <f t="shared" si="24"/>
        <v>0.53019880387829932</v>
      </c>
      <c r="T172">
        <v>0.60699999999999998</v>
      </c>
      <c r="U172">
        <v>0.53749999999999998</v>
      </c>
      <c r="V172">
        <v>0.27300000000000002</v>
      </c>
      <c r="W172" s="134">
        <f t="shared" si="19"/>
        <v>1.1293023255813954</v>
      </c>
      <c r="X172" s="54">
        <f t="shared" si="20"/>
        <v>0.44975288303130151</v>
      </c>
      <c r="Y172">
        <v>554</v>
      </c>
      <c r="Z172">
        <v>1317</v>
      </c>
      <c r="AA172">
        <v>0.42065299924069854</v>
      </c>
    </row>
    <row r="173" spans="1:27" x14ac:dyDescent="0.25">
      <c r="A173" t="s">
        <v>55</v>
      </c>
      <c r="B173">
        <v>141353</v>
      </c>
      <c r="C173" t="s">
        <v>51</v>
      </c>
      <c r="D173" t="s">
        <v>52</v>
      </c>
      <c r="E173" s="152">
        <v>1</v>
      </c>
      <c r="F173">
        <v>296</v>
      </c>
      <c r="G173">
        <v>265</v>
      </c>
      <c r="H173">
        <v>293</v>
      </c>
      <c r="I173">
        <v>304</v>
      </c>
      <c r="J173">
        <v>275</v>
      </c>
      <c r="K173" s="54">
        <f t="shared" si="25"/>
        <v>286.60000000000002</v>
      </c>
      <c r="L173">
        <v>1.7142999999999999</v>
      </c>
      <c r="M173">
        <v>132.29</v>
      </c>
      <c r="N173" s="135">
        <f t="shared" si="22"/>
        <v>129.58651447577293</v>
      </c>
      <c r="Q173">
        <v>30</v>
      </c>
      <c r="R173" s="134">
        <f t="shared" si="23"/>
        <v>4.4096666666666664</v>
      </c>
      <c r="S173" s="54">
        <f t="shared" si="24"/>
        <v>0.45215113215552311</v>
      </c>
      <c r="T173">
        <v>0.38769999999999999</v>
      </c>
      <c r="U173">
        <v>0.29299999999999998</v>
      </c>
      <c r="V173">
        <v>0.20269999999999999</v>
      </c>
      <c r="W173" s="134">
        <f t="shared" si="19"/>
        <v>1.3232081911262799</v>
      </c>
      <c r="X173" s="54">
        <f t="shared" si="20"/>
        <v>0.52282692803714215</v>
      </c>
      <c r="Y173">
        <v>554</v>
      </c>
      <c r="Z173">
        <v>1317</v>
      </c>
      <c r="AA173">
        <v>0.42065299924069854</v>
      </c>
    </row>
    <row r="174" spans="1:27" x14ac:dyDescent="0.25">
      <c r="A174" t="s">
        <v>55</v>
      </c>
      <c r="B174">
        <v>141353</v>
      </c>
      <c r="C174" t="s">
        <v>51</v>
      </c>
      <c r="D174" t="s">
        <v>52</v>
      </c>
      <c r="E174" s="152">
        <v>2</v>
      </c>
      <c r="F174">
        <v>287</v>
      </c>
      <c r="G174">
        <v>263</v>
      </c>
      <c r="H174">
        <v>294</v>
      </c>
      <c r="I174">
        <v>262</v>
      </c>
      <c r="J174">
        <v>238</v>
      </c>
      <c r="K174" s="54">
        <f t="shared" si="25"/>
        <v>268.8</v>
      </c>
      <c r="L174">
        <v>1.2764</v>
      </c>
      <c r="M174">
        <v>111.34</v>
      </c>
      <c r="N174" s="135">
        <f t="shared" si="22"/>
        <v>114.63984192563319</v>
      </c>
      <c r="Q174">
        <v>25</v>
      </c>
      <c r="R174" s="134">
        <f t="shared" si="23"/>
        <v>4.4535999999999998</v>
      </c>
      <c r="S174" s="54">
        <f t="shared" si="24"/>
        <v>0.42648750716381395</v>
      </c>
      <c r="T174">
        <v>0.93989999999999996</v>
      </c>
      <c r="U174">
        <v>0.71650000000000003</v>
      </c>
      <c r="V174">
        <v>0.5625</v>
      </c>
      <c r="W174" s="134">
        <f t="shared" si="19"/>
        <v>1.3117934403349616</v>
      </c>
      <c r="X174" s="54">
        <f t="shared" si="20"/>
        <v>0.59846792211937438</v>
      </c>
      <c r="Y174">
        <v>554</v>
      </c>
      <c r="Z174">
        <v>1317</v>
      </c>
      <c r="AA174">
        <v>0.42065299924069854</v>
      </c>
    </row>
    <row r="175" spans="1:27" x14ac:dyDescent="0.25">
      <c r="A175" t="s">
        <v>55</v>
      </c>
      <c r="B175">
        <v>141353</v>
      </c>
      <c r="C175" t="s">
        <v>51</v>
      </c>
      <c r="D175" t="s">
        <v>52</v>
      </c>
      <c r="E175" s="152">
        <v>3</v>
      </c>
      <c r="F175">
        <v>384</v>
      </c>
      <c r="G175">
        <v>321</v>
      </c>
      <c r="H175">
        <v>340</v>
      </c>
      <c r="I175">
        <v>304</v>
      </c>
      <c r="J175">
        <v>301</v>
      </c>
      <c r="K175" s="54">
        <f t="shared" si="25"/>
        <v>330</v>
      </c>
      <c r="L175">
        <v>2.3763999999999998</v>
      </c>
      <c r="M175">
        <v>153.30000000000001</v>
      </c>
      <c r="N175" s="135">
        <f t="shared" si="22"/>
        <v>155.01630789302018</v>
      </c>
      <c r="Q175">
        <v>21</v>
      </c>
      <c r="R175" s="134">
        <f t="shared" si="23"/>
        <v>7.3000000000000007</v>
      </c>
      <c r="S175" s="54">
        <f t="shared" si="24"/>
        <v>0.46974638755460663</v>
      </c>
      <c r="T175">
        <v>0.86550000000000005</v>
      </c>
      <c r="U175">
        <v>0.68479999999999996</v>
      </c>
      <c r="V175">
        <v>0.46</v>
      </c>
      <c r="W175" s="134">
        <f t="shared" si="19"/>
        <v>1.2638726635514019</v>
      </c>
      <c r="X175" s="54">
        <f t="shared" si="20"/>
        <v>0.5314846909300982</v>
      </c>
      <c r="Y175">
        <v>554</v>
      </c>
      <c r="Z175">
        <v>1317</v>
      </c>
      <c r="AA175">
        <v>0.42065299924069854</v>
      </c>
    </row>
    <row r="176" spans="1:27" x14ac:dyDescent="0.25">
      <c r="A176" t="s">
        <v>55</v>
      </c>
      <c r="B176">
        <v>141353</v>
      </c>
      <c r="C176" t="s">
        <v>51</v>
      </c>
      <c r="D176" t="s">
        <v>52</v>
      </c>
      <c r="E176" s="152">
        <v>4</v>
      </c>
      <c r="F176">
        <v>183</v>
      </c>
      <c r="G176">
        <v>269</v>
      </c>
      <c r="H176">
        <v>287</v>
      </c>
      <c r="I176">
        <v>333</v>
      </c>
      <c r="J176">
        <v>258</v>
      </c>
      <c r="K176" s="54">
        <f t="shared" si="25"/>
        <v>266</v>
      </c>
      <c r="L176">
        <v>1.6475</v>
      </c>
      <c r="M176">
        <v>105.49</v>
      </c>
      <c r="N176" s="135">
        <f t="shared" si="22"/>
        <v>156.1759408474737</v>
      </c>
      <c r="Q176">
        <v>29</v>
      </c>
      <c r="R176" s="134">
        <f t="shared" si="23"/>
        <v>3.6375862068965517</v>
      </c>
      <c r="S176" s="54">
        <f t="shared" si="24"/>
        <v>0.58712759717095375</v>
      </c>
      <c r="T176">
        <v>0.49220000000000003</v>
      </c>
      <c r="U176">
        <v>0.36969999999999997</v>
      </c>
      <c r="V176">
        <v>0.27879999999999999</v>
      </c>
      <c r="W176" s="134">
        <f t="shared" si="19"/>
        <v>1.3313497430348933</v>
      </c>
      <c r="X176" s="54">
        <f t="shared" si="20"/>
        <v>0.56643640796424211</v>
      </c>
      <c r="Y176">
        <v>554</v>
      </c>
      <c r="Z176">
        <v>1317</v>
      </c>
      <c r="AA176">
        <v>0.42065299924069854</v>
      </c>
    </row>
    <row r="177" spans="1:27" x14ac:dyDescent="0.25">
      <c r="A177" t="s">
        <v>55</v>
      </c>
      <c r="B177">
        <v>141353</v>
      </c>
      <c r="C177" t="s">
        <v>33</v>
      </c>
      <c r="D177" t="s">
        <v>336</v>
      </c>
      <c r="E177" s="152">
        <v>1</v>
      </c>
      <c r="F177">
        <v>416</v>
      </c>
      <c r="G177">
        <v>421</v>
      </c>
      <c r="H177">
        <v>383</v>
      </c>
      <c r="I177">
        <v>437</v>
      </c>
      <c r="J177">
        <v>422</v>
      </c>
      <c r="K177" s="54">
        <f t="shared" si="25"/>
        <v>415.8</v>
      </c>
      <c r="L177">
        <v>0.86240000000000006</v>
      </c>
      <c r="M177">
        <v>42.67</v>
      </c>
      <c r="N177" s="135">
        <f t="shared" si="22"/>
        <v>202.10921021795173</v>
      </c>
      <c r="O177">
        <v>1.04E-2</v>
      </c>
      <c r="P177">
        <v>10</v>
      </c>
      <c r="Q177">
        <v>20</v>
      </c>
      <c r="R177" s="134">
        <f t="shared" si="23"/>
        <v>2.1335000000000002</v>
      </c>
      <c r="S177" s="54">
        <f t="shared" si="24"/>
        <v>0.48607313664731056</v>
      </c>
      <c r="T177">
        <v>0.59609999999999996</v>
      </c>
      <c r="U177">
        <v>0.504</v>
      </c>
      <c r="V177">
        <v>0.32850000000000001</v>
      </c>
      <c r="W177" s="134">
        <f t="shared" si="19"/>
        <v>1.1827380952380953</v>
      </c>
      <c r="X177" s="54">
        <f t="shared" si="20"/>
        <v>0.55108203321590343</v>
      </c>
      <c r="Y177">
        <v>554</v>
      </c>
      <c r="Z177">
        <v>1317</v>
      </c>
      <c r="AA177">
        <v>0.42065299924069854</v>
      </c>
    </row>
    <row r="178" spans="1:27" x14ac:dyDescent="0.25">
      <c r="A178" t="s">
        <v>69</v>
      </c>
      <c r="B178">
        <v>272894</v>
      </c>
      <c r="C178" t="s">
        <v>59</v>
      </c>
      <c r="D178" t="s">
        <v>60</v>
      </c>
      <c r="E178" s="152">
        <v>1</v>
      </c>
      <c r="F178">
        <v>225</v>
      </c>
      <c r="G178">
        <v>199</v>
      </c>
      <c r="H178">
        <v>144</v>
      </c>
      <c r="I178">
        <v>119</v>
      </c>
      <c r="J178">
        <v>185</v>
      </c>
      <c r="K178" s="54">
        <f t="shared" si="25"/>
        <v>174.4</v>
      </c>
      <c r="L178">
        <v>0.19620000000000001</v>
      </c>
      <c r="M178">
        <v>29.32</v>
      </c>
      <c r="N178" s="135">
        <f t="shared" si="22"/>
        <v>66.916780354706688</v>
      </c>
      <c r="O178">
        <v>6.7000000000000002E-3</v>
      </c>
      <c r="Q178">
        <v>21</v>
      </c>
      <c r="R178" s="136">
        <f t="shared" si="23"/>
        <v>1.3961904761904762</v>
      </c>
      <c r="S178" s="54">
        <f t="shared" si="24"/>
        <v>0.38369713506139153</v>
      </c>
      <c r="T178">
        <v>0.45119999999999999</v>
      </c>
      <c r="U178">
        <v>0.4148</v>
      </c>
      <c r="V178">
        <v>0.2467</v>
      </c>
      <c r="W178" s="134">
        <f t="shared" si="19"/>
        <v>1.0877531340405013</v>
      </c>
      <c r="X178" s="54">
        <f t="shared" si="20"/>
        <v>0.54676418439716312</v>
      </c>
      <c r="Y178">
        <v>1543</v>
      </c>
      <c r="Z178">
        <v>990</v>
      </c>
      <c r="AA178">
        <v>1.5585858585858585</v>
      </c>
    </row>
    <row r="179" spans="1:27" x14ac:dyDescent="0.25">
      <c r="A179" t="s">
        <v>69</v>
      </c>
      <c r="B179">
        <v>272894</v>
      </c>
      <c r="C179" t="s">
        <v>59</v>
      </c>
      <c r="D179" t="s">
        <v>60</v>
      </c>
      <c r="E179" s="152">
        <v>2</v>
      </c>
      <c r="F179">
        <v>293</v>
      </c>
      <c r="G179">
        <v>263</v>
      </c>
      <c r="H179">
        <v>298</v>
      </c>
      <c r="I179">
        <v>270</v>
      </c>
      <c r="J179">
        <v>272</v>
      </c>
      <c r="K179" s="54">
        <f t="shared" si="25"/>
        <v>279.2</v>
      </c>
      <c r="L179">
        <v>0.41830000000000001</v>
      </c>
      <c r="M179">
        <v>45.01</v>
      </c>
      <c r="N179" s="135">
        <f t="shared" si="22"/>
        <v>92.934903354810046</v>
      </c>
      <c r="O179">
        <v>1.6500000000000001E-2</v>
      </c>
      <c r="Q179">
        <v>15</v>
      </c>
      <c r="R179" s="136">
        <f t="shared" si="23"/>
        <v>3.0006666666666666</v>
      </c>
      <c r="S179" s="54">
        <f t="shared" si="24"/>
        <v>0.33286140170060907</v>
      </c>
      <c r="T179">
        <v>0.55569999999999997</v>
      </c>
      <c r="U179">
        <v>0.48899999999999999</v>
      </c>
      <c r="V179">
        <v>0.30919999999999997</v>
      </c>
      <c r="W179" s="134">
        <f t="shared" si="19"/>
        <v>1.13640081799591</v>
      </c>
      <c r="X179" s="54">
        <f t="shared" si="20"/>
        <v>0.55641533201367643</v>
      </c>
      <c r="Y179">
        <v>1543</v>
      </c>
      <c r="Z179">
        <v>990</v>
      </c>
      <c r="AA179">
        <v>1.5585858585858585</v>
      </c>
    </row>
    <row r="180" spans="1:27" x14ac:dyDescent="0.25">
      <c r="A180" t="s">
        <v>69</v>
      </c>
      <c r="B180">
        <v>272894</v>
      </c>
      <c r="C180" t="s">
        <v>59</v>
      </c>
      <c r="D180" t="s">
        <v>60</v>
      </c>
      <c r="E180" s="152">
        <v>3</v>
      </c>
      <c r="F180">
        <v>284</v>
      </c>
      <c r="G180">
        <v>158</v>
      </c>
      <c r="H180">
        <v>269</v>
      </c>
      <c r="I180">
        <v>279</v>
      </c>
      <c r="J180">
        <v>220</v>
      </c>
      <c r="K180" s="54">
        <f t="shared" si="25"/>
        <v>242</v>
      </c>
      <c r="L180">
        <v>0.32140000000000002</v>
      </c>
      <c r="M180">
        <v>26.44</v>
      </c>
      <c r="N180" s="135">
        <f t="shared" si="22"/>
        <v>121.55824508320727</v>
      </c>
      <c r="O180">
        <v>1.0800000000000001E-2</v>
      </c>
      <c r="Q180">
        <v>19</v>
      </c>
      <c r="R180" s="136">
        <f t="shared" si="23"/>
        <v>1.391578947368421</v>
      </c>
      <c r="S180" s="54">
        <f t="shared" si="24"/>
        <v>0.50230679786449284</v>
      </c>
      <c r="T180">
        <v>0.38929999999999998</v>
      </c>
      <c r="U180">
        <v>0.33100000000000002</v>
      </c>
      <c r="V180">
        <v>0.22270000000000001</v>
      </c>
      <c r="W180" s="134">
        <f t="shared" si="19"/>
        <v>1.176132930513595</v>
      </c>
      <c r="X180" s="54">
        <f t="shared" si="20"/>
        <v>0.57205240174672489</v>
      </c>
      <c r="Y180">
        <v>1543</v>
      </c>
      <c r="Z180">
        <v>990</v>
      </c>
      <c r="AA180">
        <v>1.5585858585858585</v>
      </c>
    </row>
    <row r="181" spans="1:27" x14ac:dyDescent="0.25">
      <c r="A181" t="s">
        <v>69</v>
      </c>
      <c r="B181">
        <v>272894</v>
      </c>
      <c r="C181" t="s">
        <v>59</v>
      </c>
      <c r="D181" t="s">
        <v>60</v>
      </c>
      <c r="E181" s="152">
        <v>4</v>
      </c>
      <c r="F181">
        <v>178</v>
      </c>
      <c r="G181">
        <v>199</v>
      </c>
      <c r="H181">
        <v>214</v>
      </c>
      <c r="I181">
        <v>150</v>
      </c>
      <c r="J181">
        <v>142</v>
      </c>
      <c r="K181" s="54">
        <f t="shared" si="25"/>
        <v>176.6</v>
      </c>
      <c r="L181">
        <v>0.24479999999999999</v>
      </c>
      <c r="M181">
        <v>34.46</v>
      </c>
      <c r="N181" s="135">
        <f t="shared" si="22"/>
        <v>71.038885664538583</v>
      </c>
      <c r="O181">
        <v>1.26E-2</v>
      </c>
      <c r="Q181">
        <v>18</v>
      </c>
      <c r="R181" s="136">
        <f t="shared" si="23"/>
        <v>1.9144444444444444</v>
      </c>
      <c r="S181" s="54">
        <f t="shared" si="24"/>
        <v>0.40225869572218903</v>
      </c>
      <c r="T181">
        <v>0.81789999999999996</v>
      </c>
      <c r="U181">
        <v>0.71589999999999998</v>
      </c>
      <c r="V181">
        <v>0.45829999999999999</v>
      </c>
      <c r="W181" s="134">
        <f t="shared" si="19"/>
        <v>1.1424779997206314</v>
      </c>
      <c r="X181" s="54">
        <f t="shared" si="20"/>
        <v>0.56033744956596165</v>
      </c>
      <c r="Y181">
        <v>1543</v>
      </c>
      <c r="Z181">
        <v>990</v>
      </c>
      <c r="AA181">
        <v>1.5585858585858585</v>
      </c>
    </row>
    <row r="182" spans="1:27" x14ac:dyDescent="0.25">
      <c r="A182" t="s">
        <v>69</v>
      </c>
      <c r="B182">
        <v>320580</v>
      </c>
      <c r="C182" t="s">
        <v>59</v>
      </c>
      <c r="D182" t="s">
        <v>60</v>
      </c>
      <c r="E182" s="152">
        <v>1</v>
      </c>
      <c r="F182">
        <v>252</v>
      </c>
      <c r="G182">
        <v>279</v>
      </c>
      <c r="H182">
        <v>235</v>
      </c>
      <c r="I182">
        <v>301</v>
      </c>
      <c r="J182">
        <v>457</v>
      </c>
      <c r="K182" s="54">
        <f t="shared" si="25"/>
        <v>304.8</v>
      </c>
      <c r="L182">
        <v>0.66269999999999996</v>
      </c>
      <c r="M182">
        <v>57.05</v>
      </c>
      <c r="N182" s="135">
        <f t="shared" si="22"/>
        <v>116.16126205083259</v>
      </c>
      <c r="O182">
        <v>8.8999999999999999E-3</v>
      </c>
      <c r="P182">
        <v>10</v>
      </c>
      <c r="Q182">
        <v>38</v>
      </c>
      <c r="R182" s="136">
        <f t="shared" si="23"/>
        <v>1.5013157894736842</v>
      </c>
      <c r="S182" s="54">
        <f t="shared" si="24"/>
        <v>0.38110650279144548</v>
      </c>
      <c r="T182">
        <v>0.78500000000000003</v>
      </c>
      <c r="U182">
        <v>0.64559999999999995</v>
      </c>
      <c r="V182">
        <v>0.45350000000000001</v>
      </c>
      <c r="W182" s="134">
        <f t="shared" si="19"/>
        <v>1.2159231722428749</v>
      </c>
      <c r="X182" s="54">
        <f t="shared" si="20"/>
        <v>0.57770700636942673</v>
      </c>
      <c r="Y182">
        <v>1470</v>
      </c>
      <c r="Z182">
        <v>992</v>
      </c>
      <c r="AA182">
        <v>1.4818548387096775</v>
      </c>
    </row>
    <row r="183" spans="1:27" x14ac:dyDescent="0.25">
      <c r="A183" t="s">
        <v>69</v>
      </c>
      <c r="B183">
        <v>320580</v>
      </c>
      <c r="C183" t="s">
        <v>59</v>
      </c>
      <c r="D183" t="s">
        <v>60</v>
      </c>
      <c r="E183" s="152">
        <v>2</v>
      </c>
      <c r="F183">
        <v>330</v>
      </c>
      <c r="G183">
        <v>307</v>
      </c>
      <c r="H183">
        <v>355</v>
      </c>
      <c r="I183">
        <v>276</v>
      </c>
      <c r="J183">
        <v>345</v>
      </c>
      <c r="K183" s="54">
        <f t="shared" si="25"/>
        <v>322.60000000000002</v>
      </c>
      <c r="L183">
        <v>0.50509999999999999</v>
      </c>
      <c r="M183">
        <v>34.409999999999997</v>
      </c>
      <c r="N183" s="135">
        <f t="shared" si="22"/>
        <v>146.78872420807906</v>
      </c>
      <c r="O183">
        <v>1.2699999999999999E-2</v>
      </c>
      <c r="P183">
        <v>10</v>
      </c>
      <c r="Q183">
        <v>31</v>
      </c>
      <c r="R183" s="136">
        <f t="shared" si="23"/>
        <v>1.1099999999999999</v>
      </c>
      <c r="S183" s="54">
        <f t="shared" si="24"/>
        <v>0.45501774398040623</v>
      </c>
      <c r="T183">
        <v>1.0236000000000001</v>
      </c>
      <c r="U183">
        <v>0.86909999999999998</v>
      </c>
      <c r="V183">
        <v>0.5726</v>
      </c>
      <c r="W183" s="134">
        <f t="shared" si="19"/>
        <v>1.177770107007249</v>
      </c>
      <c r="X183" s="54">
        <f t="shared" si="20"/>
        <v>0.55939820242282134</v>
      </c>
      <c r="Y183">
        <v>1470</v>
      </c>
      <c r="Z183">
        <v>992</v>
      </c>
      <c r="AA183">
        <v>1.4818548387096775</v>
      </c>
    </row>
    <row r="184" spans="1:27" x14ac:dyDescent="0.25">
      <c r="A184" t="s">
        <v>69</v>
      </c>
      <c r="B184">
        <v>320580</v>
      </c>
      <c r="C184" t="s">
        <v>59</v>
      </c>
      <c r="D184" t="s">
        <v>60</v>
      </c>
      <c r="E184" s="152">
        <v>3</v>
      </c>
      <c r="F184">
        <v>211</v>
      </c>
      <c r="G184">
        <v>335</v>
      </c>
      <c r="H184">
        <v>379</v>
      </c>
      <c r="I184">
        <v>307</v>
      </c>
      <c r="J184">
        <v>326</v>
      </c>
      <c r="K184" s="54">
        <f t="shared" si="25"/>
        <v>311.60000000000002</v>
      </c>
      <c r="L184">
        <v>0.60840000000000005</v>
      </c>
      <c r="M184">
        <v>50.81</v>
      </c>
      <c r="N184" s="135">
        <f t="shared" si="22"/>
        <v>119.74020862035033</v>
      </c>
      <c r="O184">
        <v>1.01E-2</v>
      </c>
      <c r="P184">
        <v>10</v>
      </c>
      <c r="Q184">
        <v>49</v>
      </c>
      <c r="R184" s="136">
        <f t="shared" si="23"/>
        <v>1.0369387755102042</v>
      </c>
      <c r="S184" s="54">
        <f t="shared" si="24"/>
        <v>0.3842753806814837</v>
      </c>
      <c r="T184">
        <v>0.74329999999999996</v>
      </c>
      <c r="U184">
        <v>0.60199999999999998</v>
      </c>
      <c r="V184">
        <v>0.42380000000000001</v>
      </c>
      <c r="W184" s="134">
        <f t="shared" si="19"/>
        <v>1.2347176079734219</v>
      </c>
      <c r="X184" s="54">
        <f t="shared" si="20"/>
        <v>0.57016009686533031</v>
      </c>
      <c r="Y184">
        <v>1470</v>
      </c>
      <c r="Z184">
        <v>992</v>
      </c>
      <c r="AA184">
        <v>1.4818548387096775</v>
      </c>
    </row>
    <row r="185" spans="1:27" x14ac:dyDescent="0.25">
      <c r="A185" t="s">
        <v>69</v>
      </c>
      <c r="B185">
        <v>320580</v>
      </c>
      <c r="C185" t="s">
        <v>59</v>
      </c>
      <c r="D185" t="s">
        <v>60</v>
      </c>
      <c r="E185" s="152">
        <v>4</v>
      </c>
      <c r="L185">
        <v>0.59489999999999998</v>
      </c>
      <c r="M185">
        <v>50.74</v>
      </c>
      <c r="N185" s="135">
        <f t="shared" si="22"/>
        <v>117.24477729601891</v>
      </c>
      <c r="O185">
        <v>1.2800000000000001E-2</v>
      </c>
      <c r="P185">
        <v>10</v>
      </c>
      <c r="Q185">
        <v>42</v>
      </c>
      <c r="R185" s="136">
        <f t="shared" si="23"/>
        <v>1.2080952380952381</v>
      </c>
      <c r="S185" s="54"/>
      <c r="T185">
        <v>0.71599999999999997</v>
      </c>
      <c r="U185">
        <v>0.57340000000000002</v>
      </c>
      <c r="V185">
        <v>0.3997</v>
      </c>
      <c r="W185" s="134">
        <f t="shared" si="19"/>
        <v>1.2486920125566794</v>
      </c>
      <c r="X185" s="54">
        <f t="shared" si="20"/>
        <v>0.55824022346368718</v>
      </c>
      <c r="Y185">
        <v>1470</v>
      </c>
      <c r="Z185">
        <v>992</v>
      </c>
      <c r="AA185">
        <v>1.4818548387096775</v>
      </c>
    </row>
    <row r="186" spans="1:27" x14ac:dyDescent="0.25">
      <c r="A186" t="s">
        <v>120</v>
      </c>
      <c r="B186">
        <v>410143</v>
      </c>
      <c r="C186" t="s">
        <v>59</v>
      </c>
      <c r="D186" t="s">
        <v>60</v>
      </c>
      <c r="E186" s="152">
        <v>1</v>
      </c>
      <c r="F186">
        <v>288</v>
      </c>
      <c r="G186">
        <v>347</v>
      </c>
      <c r="H186">
        <v>364</v>
      </c>
      <c r="I186">
        <v>301</v>
      </c>
      <c r="J186">
        <v>328</v>
      </c>
      <c r="K186" s="54">
        <f t="shared" ref="K186:K249" si="26">AVERAGE(F186:J186)</f>
        <v>325.60000000000002</v>
      </c>
      <c r="L186">
        <v>0.25700000000000001</v>
      </c>
      <c r="M186">
        <v>32.090000000000003</v>
      </c>
      <c r="N186" s="135">
        <f t="shared" si="22"/>
        <v>80.08725459644748</v>
      </c>
      <c r="O186" s="54">
        <v>1.5599999999999999E-2</v>
      </c>
      <c r="P186">
        <v>7</v>
      </c>
      <c r="Q186">
        <v>9</v>
      </c>
      <c r="R186" s="136">
        <f t="shared" si="23"/>
        <v>3.565555555555556</v>
      </c>
      <c r="S186" s="54">
        <f t="shared" ref="S186:S249" si="27">N186/K186</f>
        <v>0.24596822664756596</v>
      </c>
      <c r="T186">
        <v>0.44190000000000002</v>
      </c>
      <c r="U186">
        <v>0.35110000000000002</v>
      </c>
      <c r="V186">
        <v>0.21049999999999999</v>
      </c>
      <c r="W186" s="134">
        <f t="shared" si="19"/>
        <v>1.2586157789803474</v>
      </c>
      <c r="X186" s="54">
        <f t="shared" si="20"/>
        <v>0.47635211586331744</v>
      </c>
      <c r="Y186">
        <v>662</v>
      </c>
      <c r="Z186">
        <v>1251</v>
      </c>
      <c r="AA186">
        <v>0.52917665867306152</v>
      </c>
    </row>
    <row r="187" spans="1:27" x14ac:dyDescent="0.25">
      <c r="A187" t="s">
        <v>120</v>
      </c>
      <c r="B187">
        <v>410143</v>
      </c>
      <c r="C187" t="s">
        <v>59</v>
      </c>
      <c r="D187" t="s">
        <v>60</v>
      </c>
      <c r="E187" s="152">
        <v>2</v>
      </c>
      <c r="F187">
        <v>330</v>
      </c>
      <c r="G187">
        <v>221</v>
      </c>
      <c r="H187">
        <v>349</v>
      </c>
      <c r="I187">
        <v>310</v>
      </c>
      <c r="J187">
        <v>346</v>
      </c>
      <c r="K187" s="54">
        <f t="shared" si="26"/>
        <v>311.2</v>
      </c>
      <c r="L187">
        <v>0.3498</v>
      </c>
      <c r="M187">
        <v>38.880000000000003</v>
      </c>
      <c r="N187" s="135">
        <f t="shared" si="22"/>
        <v>89.969135802469125</v>
      </c>
      <c r="O187">
        <v>2.1700000000000001E-2</v>
      </c>
      <c r="P187">
        <v>10</v>
      </c>
      <c r="Q187">
        <v>14</v>
      </c>
      <c r="R187" s="136">
        <f t="shared" si="23"/>
        <v>2.7771428571428571</v>
      </c>
      <c r="S187" s="54">
        <f t="shared" si="27"/>
        <v>0.28910390682027354</v>
      </c>
      <c r="T187">
        <v>0.47520000000000001</v>
      </c>
      <c r="U187">
        <v>0.38250000000000001</v>
      </c>
      <c r="V187">
        <v>0.26590000000000003</v>
      </c>
      <c r="W187" s="134">
        <f t="shared" si="19"/>
        <v>1.2423529411764707</v>
      </c>
      <c r="X187" s="54">
        <f t="shared" si="20"/>
        <v>0.55955387205387208</v>
      </c>
      <c r="Y187">
        <v>662</v>
      </c>
      <c r="Z187">
        <v>1251</v>
      </c>
      <c r="AA187">
        <v>0.52917665867306152</v>
      </c>
    </row>
    <row r="188" spans="1:27" x14ac:dyDescent="0.25">
      <c r="A188" t="s">
        <v>120</v>
      </c>
      <c r="B188">
        <v>410143</v>
      </c>
      <c r="C188" t="s">
        <v>59</v>
      </c>
      <c r="D188" t="s">
        <v>60</v>
      </c>
      <c r="E188" s="152">
        <v>3</v>
      </c>
      <c r="F188">
        <v>324</v>
      </c>
      <c r="G188">
        <v>320</v>
      </c>
      <c r="H188">
        <v>320</v>
      </c>
      <c r="I188">
        <v>434</v>
      </c>
      <c r="J188">
        <v>402</v>
      </c>
      <c r="K188" s="54">
        <f t="shared" si="26"/>
        <v>360</v>
      </c>
      <c r="L188">
        <v>0.35210000000000002</v>
      </c>
      <c r="M188">
        <v>32.619999999999997</v>
      </c>
      <c r="N188" s="135">
        <f t="shared" si="22"/>
        <v>107.93991416309015</v>
      </c>
      <c r="O188">
        <v>2.3300000000000001E-2</v>
      </c>
      <c r="P188">
        <v>10</v>
      </c>
      <c r="Q188">
        <v>11</v>
      </c>
      <c r="R188" s="136">
        <f t="shared" si="23"/>
        <v>2.9654545454545453</v>
      </c>
      <c r="S188" s="54">
        <f t="shared" si="27"/>
        <v>0.29983309489747262</v>
      </c>
      <c r="T188">
        <v>0.86699999999999999</v>
      </c>
      <c r="U188">
        <v>0.72470000000000001</v>
      </c>
      <c r="V188">
        <v>0.49099999999999999</v>
      </c>
      <c r="W188" s="134">
        <f t="shared" si="19"/>
        <v>1.1963571132882571</v>
      </c>
      <c r="X188" s="54">
        <f t="shared" si="20"/>
        <v>0.56632064590542097</v>
      </c>
      <c r="Y188">
        <v>662</v>
      </c>
      <c r="Z188">
        <v>1251</v>
      </c>
      <c r="AA188">
        <v>0.52917665867306152</v>
      </c>
    </row>
    <row r="189" spans="1:27" x14ac:dyDescent="0.25">
      <c r="A189" t="s">
        <v>120</v>
      </c>
      <c r="B189">
        <v>410143</v>
      </c>
      <c r="C189" t="s">
        <v>59</v>
      </c>
      <c r="D189" t="s">
        <v>60</v>
      </c>
      <c r="E189" s="152">
        <v>4</v>
      </c>
      <c r="F189">
        <v>296</v>
      </c>
      <c r="G189">
        <v>472</v>
      </c>
      <c r="H189">
        <v>504</v>
      </c>
      <c r="I189">
        <v>431</v>
      </c>
      <c r="J189">
        <v>387</v>
      </c>
      <c r="K189" s="54">
        <f t="shared" si="26"/>
        <v>418</v>
      </c>
      <c r="L189">
        <v>0.7288</v>
      </c>
      <c r="M189">
        <v>67</v>
      </c>
      <c r="N189" s="135">
        <f t="shared" si="22"/>
        <v>108.77611940298507</v>
      </c>
      <c r="O189">
        <v>2.6800000000000001E-2</v>
      </c>
      <c r="P189">
        <v>10</v>
      </c>
      <c r="Q189">
        <v>16</v>
      </c>
      <c r="R189" s="136">
        <f t="shared" si="23"/>
        <v>4.1875</v>
      </c>
      <c r="S189" s="54">
        <f t="shared" si="27"/>
        <v>0.26022995072484467</v>
      </c>
      <c r="T189">
        <v>0.77439999999999998</v>
      </c>
      <c r="U189">
        <v>0.64319999999999999</v>
      </c>
      <c r="V189">
        <v>0.42309999999999998</v>
      </c>
      <c r="W189" s="134">
        <f t="shared" si="19"/>
        <v>1.2039800995024876</v>
      </c>
      <c r="X189" s="54">
        <f t="shared" si="20"/>
        <v>0.54635847107438018</v>
      </c>
      <c r="Y189">
        <v>662</v>
      </c>
      <c r="Z189">
        <v>1251</v>
      </c>
      <c r="AA189">
        <v>0.52917665867306152</v>
      </c>
    </row>
    <row r="190" spans="1:27" x14ac:dyDescent="0.25">
      <c r="A190" t="s">
        <v>120</v>
      </c>
      <c r="B190">
        <v>410273</v>
      </c>
      <c r="C190" t="s">
        <v>59</v>
      </c>
      <c r="D190" t="s">
        <v>60</v>
      </c>
      <c r="E190" s="152">
        <v>1</v>
      </c>
      <c r="F190">
        <v>253</v>
      </c>
      <c r="G190">
        <v>337</v>
      </c>
      <c r="H190">
        <v>343</v>
      </c>
      <c r="I190">
        <v>211</v>
      </c>
      <c r="J190">
        <v>204</v>
      </c>
      <c r="K190" s="54">
        <f t="shared" si="26"/>
        <v>269.60000000000002</v>
      </c>
      <c r="L190">
        <v>0.2029</v>
      </c>
      <c r="M190">
        <v>31.31</v>
      </c>
      <c r="N190" s="135">
        <f t="shared" si="22"/>
        <v>64.803577131906749</v>
      </c>
      <c r="O190" s="54">
        <v>8.9999999999999993E-3</v>
      </c>
      <c r="P190">
        <v>10</v>
      </c>
      <c r="Q190">
        <v>9</v>
      </c>
      <c r="R190" s="136">
        <f t="shared" si="23"/>
        <v>3.4788888888888887</v>
      </c>
      <c r="S190" s="54">
        <f t="shared" si="27"/>
        <v>0.24036935137947604</v>
      </c>
      <c r="T190">
        <v>0.25180000000000002</v>
      </c>
      <c r="U190">
        <v>0.20469999999999999</v>
      </c>
      <c r="V190">
        <v>0.111</v>
      </c>
      <c r="W190" s="134">
        <f t="shared" si="19"/>
        <v>1.23009281875916</v>
      </c>
      <c r="X190" s="54">
        <f t="shared" si="20"/>
        <v>0.44082605242255757</v>
      </c>
      <c r="Y190">
        <v>654</v>
      </c>
      <c r="Z190">
        <v>1280</v>
      </c>
      <c r="AA190">
        <v>0.51093750000000004</v>
      </c>
    </row>
    <row r="191" spans="1:27" x14ac:dyDescent="0.25">
      <c r="A191" t="s">
        <v>120</v>
      </c>
      <c r="B191">
        <v>410273</v>
      </c>
      <c r="C191" t="s">
        <v>59</v>
      </c>
      <c r="D191" t="s">
        <v>60</v>
      </c>
      <c r="E191" s="152">
        <v>2</v>
      </c>
      <c r="F191">
        <v>332</v>
      </c>
      <c r="G191">
        <v>282</v>
      </c>
      <c r="H191">
        <v>430</v>
      </c>
      <c r="I191">
        <v>401</v>
      </c>
      <c r="J191">
        <v>311</v>
      </c>
      <c r="K191" s="54">
        <f t="shared" si="26"/>
        <v>351.2</v>
      </c>
      <c r="L191">
        <v>0.38829999999999998</v>
      </c>
      <c r="M191">
        <v>44.64</v>
      </c>
      <c r="N191" s="135">
        <f t="shared" si="22"/>
        <v>86.984767025089596</v>
      </c>
      <c r="O191">
        <v>1.6899999999999998E-2</v>
      </c>
      <c r="P191">
        <v>9</v>
      </c>
      <c r="Q191">
        <v>9</v>
      </c>
      <c r="R191" s="136">
        <f t="shared" si="23"/>
        <v>4.96</v>
      </c>
      <c r="S191" s="54">
        <f t="shared" si="27"/>
        <v>0.24767872159763554</v>
      </c>
      <c r="T191">
        <v>0.2077</v>
      </c>
      <c r="U191">
        <v>0.16470000000000001</v>
      </c>
      <c r="V191">
        <v>6.59E-2</v>
      </c>
      <c r="W191" s="134">
        <f t="shared" si="19"/>
        <v>1.2610807528840315</v>
      </c>
      <c r="X191" s="54">
        <f t="shared" si="20"/>
        <v>0.31728454501685122</v>
      </c>
      <c r="Y191">
        <v>654</v>
      </c>
      <c r="Z191">
        <v>1280</v>
      </c>
      <c r="AA191">
        <v>0.51093750000000004</v>
      </c>
    </row>
    <row r="192" spans="1:27" x14ac:dyDescent="0.25">
      <c r="A192" t="s">
        <v>120</v>
      </c>
      <c r="B192">
        <v>410273</v>
      </c>
      <c r="C192" t="s">
        <v>59</v>
      </c>
      <c r="D192" t="s">
        <v>60</v>
      </c>
      <c r="E192" s="152">
        <v>3</v>
      </c>
      <c r="F192">
        <v>354</v>
      </c>
      <c r="G192">
        <v>483</v>
      </c>
      <c r="H192">
        <v>310</v>
      </c>
      <c r="I192">
        <v>361</v>
      </c>
      <c r="J192">
        <v>351</v>
      </c>
      <c r="K192" s="54">
        <f t="shared" si="26"/>
        <v>371.8</v>
      </c>
      <c r="L192">
        <v>0.1966</v>
      </c>
      <c r="M192">
        <v>28.49</v>
      </c>
      <c r="N192" s="135">
        <f t="shared" si="22"/>
        <v>69.006669006669</v>
      </c>
      <c r="O192">
        <v>6.3E-3</v>
      </c>
      <c r="P192">
        <v>6</v>
      </c>
      <c r="Q192">
        <v>7</v>
      </c>
      <c r="R192" s="136">
        <f t="shared" si="23"/>
        <v>4.0699999999999994</v>
      </c>
      <c r="S192" s="54">
        <f t="shared" si="27"/>
        <v>0.18560158420298278</v>
      </c>
      <c r="T192">
        <v>0.29070000000000001</v>
      </c>
      <c r="U192">
        <v>0.24759999999999999</v>
      </c>
      <c r="V192">
        <v>0.11119999999999999</v>
      </c>
      <c r="W192" s="134">
        <f t="shared" si="19"/>
        <v>1.1740710823909533</v>
      </c>
      <c r="X192" s="54">
        <f t="shared" si="20"/>
        <v>0.38252493980048158</v>
      </c>
      <c r="Y192">
        <v>654</v>
      </c>
      <c r="Z192">
        <v>1280</v>
      </c>
      <c r="AA192">
        <v>0.51093750000000004</v>
      </c>
    </row>
    <row r="193" spans="1:27" x14ac:dyDescent="0.25">
      <c r="A193" t="s">
        <v>120</v>
      </c>
      <c r="B193">
        <v>410273</v>
      </c>
      <c r="C193" t="s">
        <v>59</v>
      </c>
      <c r="D193" t="s">
        <v>60</v>
      </c>
      <c r="E193" s="152">
        <v>4</v>
      </c>
      <c r="F193">
        <v>198</v>
      </c>
      <c r="G193">
        <v>233</v>
      </c>
      <c r="H193">
        <v>168</v>
      </c>
      <c r="I193">
        <v>236</v>
      </c>
      <c r="J193">
        <v>153</v>
      </c>
      <c r="K193" s="54">
        <f t="shared" si="26"/>
        <v>197.6</v>
      </c>
      <c r="L193">
        <v>0.15029999999999999</v>
      </c>
      <c r="M193">
        <v>26.78</v>
      </c>
      <c r="N193" s="135">
        <f t="shared" si="22"/>
        <v>56.123973114264366</v>
      </c>
      <c r="O193">
        <v>3.5999999999999999E-3</v>
      </c>
      <c r="P193">
        <v>6</v>
      </c>
      <c r="Q193">
        <v>9</v>
      </c>
      <c r="R193" s="136">
        <f t="shared" si="23"/>
        <v>2.9755555555555557</v>
      </c>
      <c r="S193" s="54">
        <f t="shared" si="27"/>
        <v>0.28402820401955653</v>
      </c>
      <c r="T193">
        <v>0.15740000000000001</v>
      </c>
      <c r="U193">
        <v>0.1094</v>
      </c>
      <c r="V193">
        <v>7.4200000000000002E-2</v>
      </c>
      <c r="W193" s="134">
        <f t="shared" si="19"/>
        <v>1.4387568555758685</v>
      </c>
      <c r="X193" s="54">
        <f t="shared" si="20"/>
        <v>0.47141041931385003</v>
      </c>
      <c r="Y193">
        <v>654</v>
      </c>
      <c r="Z193">
        <v>1280</v>
      </c>
      <c r="AA193">
        <v>0.51093750000000004</v>
      </c>
    </row>
    <row r="194" spans="1:27" x14ac:dyDescent="0.25">
      <c r="A194" t="s">
        <v>120</v>
      </c>
      <c r="B194">
        <v>410296</v>
      </c>
      <c r="C194" t="s">
        <v>59</v>
      </c>
      <c r="D194" t="s">
        <v>60</v>
      </c>
      <c r="E194" s="152">
        <v>1</v>
      </c>
      <c r="F194">
        <v>360</v>
      </c>
      <c r="G194">
        <v>320</v>
      </c>
      <c r="H194">
        <v>346</v>
      </c>
      <c r="I194">
        <v>335</v>
      </c>
      <c r="J194">
        <v>467</v>
      </c>
      <c r="K194" s="54">
        <f t="shared" si="26"/>
        <v>365.6</v>
      </c>
      <c r="L194">
        <v>0.46660000000000001</v>
      </c>
      <c r="M194">
        <v>63.21</v>
      </c>
      <c r="N194" s="135">
        <f t="shared" si="22"/>
        <v>73.817433950324315</v>
      </c>
      <c r="O194">
        <v>3.0300000000000001E-2</v>
      </c>
      <c r="P194">
        <v>10</v>
      </c>
      <c r="Q194">
        <v>11</v>
      </c>
      <c r="R194" s="136">
        <f t="shared" si="23"/>
        <v>5.7463636363636361</v>
      </c>
      <c r="S194" s="54">
        <f t="shared" si="27"/>
        <v>0.20190764209607306</v>
      </c>
      <c r="T194">
        <v>1.9563999999999999</v>
      </c>
      <c r="U194">
        <v>1.7150000000000001</v>
      </c>
      <c r="V194">
        <v>0.98240000000000005</v>
      </c>
      <c r="W194" s="134">
        <f t="shared" ref="W194:W257" si="28">T194/U194</f>
        <v>1.1407580174927112</v>
      </c>
      <c r="X194" s="54">
        <f t="shared" ref="X194:X257" si="29">V194/T194</f>
        <v>0.50214680024534863</v>
      </c>
      <c r="Y194">
        <v>685</v>
      </c>
      <c r="Z194">
        <v>1253</v>
      </c>
      <c r="AA194">
        <v>0.54668794892258576</v>
      </c>
    </row>
    <row r="195" spans="1:27" x14ac:dyDescent="0.25">
      <c r="A195" t="s">
        <v>120</v>
      </c>
      <c r="B195">
        <v>410296</v>
      </c>
      <c r="C195" t="s">
        <v>59</v>
      </c>
      <c r="D195" t="s">
        <v>60</v>
      </c>
      <c r="E195" s="152">
        <v>2</v>
      </c>
      <c r="F195">
        <v>246</v>
      </c>
      <c r="G195">
        <v>301</v>
      </c>
      <c r="H195">
        <v>351</v>
      </c>
      <c r="I195">
        <v>292</v>
      </c>
      <c r="J195">
        <v>403</v>
      </c>
      <c r="K195" s="54">
        <f t="shared" si="26"/>
        <v>318.60000000000002</v>
      </c>
      <c r="L195">
        <v>0.36599999999999999</v>
      </c>
      <c r="M195">
        <v>57.78</v>
      </c>
      <c r="N195" s="135">
        <f t="shared" si="22"/>
        <v>63.343717549325021</v>
      </c>
      <c r="O195">
        <v>1.7999999999999999E-2</v>
      </c>
      <c r="P195">
        <v>10</v>
      </c>
      <c r="Q195">
        <v>15</v>
      </c>
      <c r="R195" s="136">
        <f t="shared" si="23"/>
        <v>3.8519999999999999</v>
      </c>
      <c r="S195" s="54">
        <f t="shared" si="27"/>
        <v>0.19881895024897997</v>
      </c>
      <c r="T195">
        <v>1.4127000000000001</v>
      </c>
      <c r="U195">
        <v>1.2575000000000001</v>
      </c>
      <c r="V195">
        <v>0.69589999999999996</v>
      </c>
      <c r="W195" s="134">
        <f t="shared" si="28"/>
        <v>1.1234194831013917</v>
      </c>
      <c r="X195" s="54">
        <f t="shared" si="29"/>
        <v>0.49260281730020522</v>
      </c>
      <c r="Y195">
        <v>685</v>
      </c>
      <c r="Z195">
        <v>1253</v>
      </c>
      <c r="AA195">
        <v>0.54668794892258576</v>
      </c>
    </row>
    <row r="196" spans="1:27" x14ac:dyDescent="0.25">
      <c r="A196" t="s">
        <v>120</v>
      </c>
      <c r="B196">
        <v>410296</v>
      </c>
      <c r="C196" t="s">
        <v>59</v>
      </c>
      <c r="D196" t="s">
        <v>60</v>
      </c>
      <c r="E196" s="152">
        <v>3</v>
      </c>
      <c r="F196">
        <v>214</v>
      </c>
      <c r="G196">
        <v>346</v>
      </c>
      <c r="H196">
        <v>254</v>
      </c>
      <c r="I196">
        <v>300</v>
      </c>
      <c r="J196">
        <v>323</v>
      </c>
      <c r="K196" s="54">
        <f t="shared" si="26"/>
        <v>287.39999999999998</v>
      </c>
      <c r="L196">
        <v>0.2903</v>
      </c>
      <c r="M196">
        <v>51.13</v>
      </c>
      <c r="N196" s="135">
        <f t="shared" si="22"/>
        <v>56.776843340504591</v>
      </c>
      <c r="O196">
        <v>2.2800000000000001E-2</v>
      </c>
      <c r="P196">
        <v>8</v>
      </c>
      <c r="Q196">
        <v>8</v>
      </c>
      <c r="R196" s="136">
        <f t="shared" si="23"/>
        <v>6.3912500000000003</v>
      </c>
      <c r="S196" s="54">
        <f t="shared" si="27"/>
        <v>0.19755338671017605</v>
      </c>
      <c r="T196">
        <v>1.1697</v>
      </c>
      <c r="U196">
        <v>1.0871</v>
      </c>
      <c r="V196">
        <v>0.54849999999999999</v>
      </c>
      <c r="W196" s="134">
        <f t="shared" si="28"/>
        <v>1.0759819703799098</v>
      </c>
      <c r="X196" s="54">
        <f t="shared" si="29"/>
        <v>0.46892365563819782</v>
      </c>
      <c r="Y196">
        <v>685</v>
      </c>
      <c r="Z196">
        <v>1253</v>
      </c>
      <c r="AA196">
        <v>0.54668794892258576</v>
      </c>
    </row>
    <row r="197" spans="1:27" x14ac:dyDescent="0.25">
      <c r="A197" t="s">
        <v>120</v>
      </c>
      <c r="B197">
        <v>410296</v>
      </c>
      <c r="C197" t="s">
        <v>59</v>
      </c>
      <c r="D197" t="s">
        <v>60</v>
      </c>
      <c r="E197" s="152">
        <v>4</v>
      </c>
      <c r="F197">
        <v>258</v>
      </c>
      <c r="G197">
        <v>333</v>
      </c>
      <c r="H197">
        <v>355</v>
      </c>
      <c r="I197">
        <v>200</v>
      </c>
      <c r="J197">
        <v>224</v>
      </c>
      <c r="K197" s="54">
        <f t="shared" si="26"/>
        <v>274</v>
      </c>
      <c r="L197">
        <v>0.36149999999999999</v>
      </c>
      <c r="M197">
        <v>67.48</v>
      </c>
      <c r="N197" s="135">
        <f t="shared" si="22"/>
        <v>53.571428571428562</v>
      </c>
      <c r="O197">
        <v>3.2199999999999999E-2</v>
      </c>
      <c r="P197">
        <v>8</v>
      </c>
      <c r="Q197">
        <v>8</v>
      </c>
      <c r="R197" s="136">
        <f t="shared" si="23"/>
        <v>8.4350000000000005</v>
      </c>
      <c r="S197" s="54">
        <f t="shared" si="27"/>
        <v>0.1955161626694473</v>
      </c>
      <c r="T197">
        <v>0.70709999999999995</v>
      </c>
      <c r="U197">
        <v>0.61499999999999999</v>
      </c>
      <c r="V197">
        <v>0.33450000000000002</v>
      </c>
      <c r="W197" s="134">
        <f t="shared" si="28"/>
        <v>1.1497560975609755</v>
      </c>
      <c r="X197" s="54">
        <f t="shared" si="29"/>
        <v>0.47305897327110741</v>
      </c>
      <c r="Y197">
        <v>685</v>
      </c>
      <c r="Z197">
        <v>1253</v>
      </c>
      <c r="AA197">
        <v>0.54668794892258576</v>
      </c>
    </row>
    <row r="198" spans="1:27" x14ac:dyDescent="0.25">
      <c r="A198" t="s">
        <v>26</v>
      </c>
      <c r="B198">
        <v>110158</v>
      </c>
      <c r="C198" t="s">
        <v>43</v>
      </c>
      <c r="D198" t="s">
        <v>44</v>
      </c>
      <c r="E198" s="152">
        <v>1</v>
      </c>
      <c r="F198">
        <v>128</v>
      </c>
      <c r="G198">
        <v>115</v>
      </c>
      <c r="H198">
        <v>163</v>
      </c>
      <c r="I198">
        <v>115</v>
      </c>
      <c r="J198">
        <v>138</v>
      </c>
      <c r="K198" s="54">
        <f t="shared" si="26"/>
        <v>131.80000000000001</v>
      </c>
      <c r="L198">
        <v>0.2155</v>
      </c>
      <c r="M198">
        <v>30.53</v>
      </c>
      <c r="N198" s="135">
        <f t="shared" si="22"/>
        <v>70.586308548968219</v>
      </c>
      <c r="Q198">
        <v>36</v>
      </c>
      <c r="R198" s="134">
        <f t="shared" si="23"/>
        <v>0.84805555555555556</v>
      </c>
      <c r="S198" s="54">
        <f t="shared" si="27"/>
        <v>0.53555621053845381</v>
      </c>
      <c r="T198">
        <v>1.1369</v>
      </c>
      <c r="U198">
        <v>0.87880000000000003</v>
      </c>
      <c r="V198">
        <v>0.65329999999999999</v>
      </c>
      <c r="W198" s="134">
        <f t="shared" si="28"/>
        <v>1.2936959490213928</v>
      </c>
      <c r="X198" s="54">
        <f t="shared" si="29"/>
        <v>0.57463277333098772</v>
      </c>
      <c r="Y198">
        <v>748</v>
      </c>
      <c r="Z198">
        <v>1139</v>
      </c>
      <c r="AA198">
        <v>0.65671641791044777</v>
      </c>
    </row>
    <row r="199" spans="1:27" x14ac:dyDescent="0.25">
      <c r="A199" t="s">
        <v>26</v>
      </c>
      <c r="B199">
        <v>110158</v>
      </c>
      <c r="C199" t="s">
        <v>43</v>
      </c>
      <c r="D199" t="s">
        <v>44</v>
      </c>
      <c r="E199" s="152">
        <v>2</v>
      </c>
      <c r="F199">
        <v>139</v>
      </c>
      <c r="G199">
        <v>120</v>
      </c>
      <c r="H199">
        <v>165</v>
      </c>
      <c r="I199">
        <v>1785</v>
      </c>
      <c r="J199">
        <v>147</v>
      </c>
      <c r="K199" s="54">
        <f t="shared" si="26"/>
        <v>471.2</v>
      </c>
      <c r="L199">
        <v>0.28949999999999998</v>
      </c>
      <c r="M199">
        <v>39.869999999999997</v>
      </c>
      <c r="N199" s="135">
        <f t="shared" si="22"/>
        <v>72.610985703536485</v>
      </c>
      <c r="Q199">
        <v>45</v>
      </c>
      <c r="R199" s="134">
        <f t="shared" si="23"/>
        <v>0.8859999999999999</v>
      </c>
      <c r="S199" s="54">
        <f t="shared" si="27"/>
        <v>0.15409801719765809</v>
      </c>
      <c r="T199">
        <v>0.50060000000000004</v>
      </c>
      <c r="U199">
        <v>0.40529999999999999</v>
      </c>
      <c r="V199">
        <v>0.31680000000000003</v>
      </c>
      <c r="W199" s="134">
        <f t="shared" si="28"/>
        <v>1.2351344682950902</v>
      </c>
      <c r="X199" s="54">
        <f t="shared" si="29"/>
        <v>0.63284059129045145</v>
      </c>
      <c r="Y199">
        <v>748</v>
      </c>
      <c r="Z199">
        <v>1139</v>
      </c>
      <c r="AA199">
        <v>0.65671641791044777</v>
      </c>
    </row>
    <row r="200" spans="1:27" x14ac:dyDescent="0.25">
      <c r="A200" t="s">
        <v>26</v>
      </c>
      <c r="B200">
        <v>110158</v>
      </c>
      <c r="C200" t="s">
        <v>43</v>
      </c>
      <c r="D200" t="s">
        <v>44</v>
      </c>
      <c r="E200" s="152">
        <v>3</v>
      </c>
      <c r="F200">
        <v>220</v>
      </c>
      <c r="G200">
        <v>183</v>
      </c>
      <c r="H200">
        <v>192</v>
      </c>
      <c r="I200">
        <v>175</v>
      </c>
      <c r="J200">
        <v>147</v>
      </c>
      <c r="K200" s="54">
        <f t="shared" si="26"/>
        <v>183.4</v>
      </c>
      <c r="L200">
        <v>0.28949999999999998</v>
      </c>
      <c r="M200">
        <v>26.06</v>
      </c>
      <c r="N200" s="135">
        <f t="shared" si="22"/>
        <v>111.08979278587874</v>
      </c>
      <c r="Q200">
        <v>19</v>
      </c>
      <c r="R200" s="134">
        <f t="shared" si="23"/>
        <v>1.371578947368421</v>
      </c>
      <c r="S200" s="54">
        <f t="shared" si="27"/>
        <v>0.60572406099170528</v>
      </c>
      <c r="T200">
        <v>1.4262999999999999</v>
      </c>
      <c r="U200">
        <v>1.2390000000000001</v>
      </c>
      <c r="V200">
        <v>0.81930000000000003</v>
      </c>
      <c r="W200" s="134">
        <f t="shared" si="28"/>
        <v>1.1511702986279255</v>
      </c>
      <c r="X200" s="54">
        <f t="shared" si="29"/>
        <v>0.57442333309962845</v>
      </c>
      <c r="Y200">
        <v>748</v>
      </c>
      <c r="Z200">
        <v>1139</v>
      </c>
      <c r="AA200">
        <v>0.65671641791044777</v>
      </c>
    </row>
    <row r="201" spans="1:27" x14ac:dyDescent="0.25">
      <c r="A201" t="s">
        <v>26</v>
      </c>
      <c r="B201">
        <v>110158</v>
      </c>
      <c r="C201" t="s">
        <v>43</v>
      </c>
      <c r="D201" t="s">
        <v>44</v>
      </c>
      <c r="E201" s="152">
        <v>4</v>
      </c>
      <c r="F201">
        <v>180</v>
      </c>
      <c r="G201">
        <v>102</v>
      </c>
      <c r="H201">
        <v>142</v>
      </c>
      <c r="I201">
        <v>136</v>
      </c>
      <c r="J201">
        <v>153</v>
      </c>
      <c r="K201" s="54">
        <f t="shared" si="26"/>
        <v>142.6</v>
      </c>
      <c r="L201">
        <v>0.1774</v>
      </c>
      <c r="M201">
        <v>24.57</v>
      </c>
      <c r="N201" s="135">
        <f t="shared" si="22"/>
        <v>72.201872201872206</v>
      </c>
      <c r="Q201">
        <v>28</v>
      </c>
      <c r="R201" s="134">
        <f t="shared" si="23"/>
        <v>0.87750000000000006</v>
      </c>
      <c r="S201" s="54">
        <f t="shared" si="27"/>
        <v>0.50632448949419506</v>
      </c>
      <c r="T201">
        <v>0.85470000000000002</v>
      </c>
      <c r="U201">
        <v>0.70860000000000001</v>
      </c>
      <c r="V201">
        <v>0.4884</v>
      </c>
      <c r="W201" s="134">
        <f t="shared" si="28"/>
        <v>1.2061812023708722</v>
      </c>
      <c r="X201" s="54">
        <f t="shared" si="29"/>
        <v>0.5714285714285714</v>
      </c>
      <c r="Y201">
        <v>748</v>
      </c>
      <c r="Z201">
        <v>1139</v>
      </c>
      <c r="AA201">
        <v>0.65671641791044777</v>
      </c>
    </row>
    <row r="202" spans="1:27" x14ac:dyDescent="0.25">
      <c r="A202" t="s">
        <v>69</v>
      </c>
      <c r="B202">
        <v>320580</v>
      </c>
      <c r="C202" t="s">
        <v>43</v>
      </c>
      <c r="D202" t="s">
        <v>44</v>
      </c>
      <c r="E202" s="152">
        <v>1</v>
      </c>
      <c r="F202">
        <v>155</v>
      </c>
      <c r="G202">
        <v>196</v>
      </c>
      <c r="H202">
        <v>162</v>
      </c>
      <c r="I202">
        <v>178</v>
      </c>
      <c r="J202">
        <v>298</v>
      </c>
      <c r="K202" s="54">
        <f t="shared" si="26"/>
        <v>197.8</v>
      </c>
      <c r="L202">
        <v>0.62280000000000002</v>
      </c>
      <c r="M202">
        <v>70.099999999999994</v>
      </c>
      <c r="N202" s="135">
        <f t="shared" ref="N202:N265" si="30">L202/(M202/10000)</f>
        <v>88.844507845934388</v>
      </c>
      <c r="O202">
        <v>3.1399999999999997E-2</v>
      </c>
      <c r="P202">
        <v>10</v>
      </c>
      <c r="Q202">
        <v>17</v>
      </c>
      <c r="R202" s="136">
        <f t="shared" ref="R202:R265" si="31">M202/Q202</f>
        <v>4.1235294117647054</v>
      </c>
      <c r="S202" s="54">
        <f t="shared" si="27"/>
        <v>0.4491633359248452</v>
      </c>
      <c r="T202">
        <v>0.69259999999999999</v>
      </c>
      <c r="U202">
        <v>0.58169999999999999</v>
      </c>
      <c r="V202">
        <v>0.42720000000000002</v>
      </c>
      <c r="W202" s="134">
        <f t="shared" si="28"/>
        <v>1.1906481003953928</v>
      </c>
      <c r="X202" s="54">
        <f t="shared" si="29"/>
        <v>0.61680623736644535</v>
      </c>
      <c r="Y202">
        <v>1470</v>
      </c>
      <c r="Z202">
        <v>992</v>
      </c>
      <c r="AA202">
        <v>1.4818548387096775</v>
      </c>
    </row>
    <row r="203" spans="1:27" x14ac:dyDescent="0.25">
      <c r="A203" t="s">
        <v>69</v>
      </c>
      <c r="B203">
        <v>320580</v>
      </c>
      <c r="C203" t="s">
        <v>43</v>
      </c>
      <c r="D203" t="s">
        <v>44</v>
      </c>
      <c r="E203" s="152">
        <v>2</v>
      </c>
      <c r="F203">
        <v>293</v>
      </c>
      <c r="G203">
        <v>295</v>
      </c>
      <c r="H203">
        <v>242</v>
      </c>
      <c r="I203">
        <v>222</v>
      </c>
      <c r="J203">
        <v>246</v>
      </c>
      <c r="K203" s="54">
        <f t="shared" si="26"/>
        <v>259.60000000000002</v>
      </c>
      <c r="L203">
        <v>0.58299999999999996</v>
      </c>
      <c r="M203">
        <v>42.14</v>
      </c>
      <c r="N203" s="135">
        <f t="shared" si="30"/>
        <v>138.3483626008543</v>
      </c>
      <c r="O203">
        <v>3.2899999999999999E-2</v>
      </c>
      <c r="P203">
        <v>10</v>
      </c>
      <c r="Q203">
        <v>12</v>
      </c>
      <c r="R203" s="136">
        <f t="shared" si="31"/>
        <v>3.5116666666666667</v>
      </c>
      <c r="S203" s="54">
        <f t="shared" si="27"/>
        <v>0.53292897766122604</v>
      </c>
      <c r="T203">
        <v>0.89400000000000002</v>
      </c>
      <c r="U203">
        <v>0.75209999999999999</v>
      </c>
      <c r="V203">
        <v>0.55720000000000003</v>
      </c>
      <c r="W203" s="134">
        <f t="shared" si="28"/>
        <v>1.1886717191862786</v>
      </c>
      <c r="X203" s="54">
        <f t="shared" si="29"/>
        <v>0.62326621923937364</v>
      </c>
      <c r="Y203">
        <v>1470</v>
      </c>
      <c r="Z203">
        <v>992</v>
      </c>
      <c r="AA203">
        <v>1.4818548387096775</v>
      </c>
    </row>
    <row r="204" spans="1:27" x14ac:dyDescent="0.25">
      <c r="A204" t="s">
        <v>69</v>
      </c>
      <c r="B204">
        <v>320580</v>
      </c>
      <c r="C204" t="s">
        <v>43</v>
      </c>
      <c r="D204" t="s">
        <v>44</v>
      </c>
      <c r="E204" s="152">
        <v>3</v>
      </c>
      <c r="F204">
        <v>227</v>
      </c>
      <c r="G204">
        <v>221</v>
      </c>
      <c r="H204">
        <v>217</v>
      </c>
      <c r="I204">
        <v>185</v>
      </c>
      <c r="J204">
        <v>272</v>
      </c>
      <c r="K204" s="54">
        <f t="shared" si="26"/>
        <v>224.4</v>
      </c>
      <c r="L204">
        <v>0.37559999999999999</v>
      </c>
      <c r="M204">
        <v>41.57</v>
      </c>
      <c r="N204" s="135">
        <f t="shared" si="30"/>
        <v>90.353620399326431</v>
      </c>
      <c r="O204">
        <v>3.3700000000000001E-2</v>
      </c>
      <c r="P204">
        <v>9</v>
      </c>
      <c r="Q204">
        <v>11</v>
      </c>
      <c r="R204" s="136">
        <f t="shared" si="31"/>
        <v>3.7790909090909093</v>
      </c>
      <c r="S204" s="54">
        <f t="shared" si="27"/>
        <v>0.40264536719842436</v>
      </c>
      <c r="T204">
        <v>0.96419999999999995</v>
      </c>
      <c r="U204">
        <v>0.78900000000000003</v>
      </c>
      <c r="V204">
        <v>0.59030000000000005</v>
      </c>
      <c r="W204" s="134">
        <f t="shared" si="28"/>
        <v>1.2220532319391635</v>
      </c>
      <c r="X204" s="54">
        <f t="shared" si="29"/>
        <v>0.61221738228583289</v>
      </c>
      <c r="Y204">
        <v>1470</v>
      </c>
      <c r="Z204">
        <v>992</v>
      </c>
      <c r="AA204">
        <v>1.4818548387096775</v>
      </c>
    </row>
    <row r="205" spans="1:27" x14ac:dyDescent="0.25">
      <c r="A205" t="s">
        <v>69</v>
      </c>
      <c r="B205">
        <v>320580</v>
      </c>
      <c r="C205" t="s">
        <v>43</v>
      </c>
      <c r="D205" t="s">
        <v>44</v>
      </c>
      <c r="E205" s="152">
        <v>4</v>
      </c>
      <c r="F205">
        <v>184</v>
      </c>
      <c r="G205">
        <v>220</v>
      </c>
      <c r="H205">
        <v>172</v>
      </c>
      <c r="I205">
        <v>210</v>
      </c>
      <c r="J205">
        <v>171</v>
      </c>
      <c r="K205" s="54">
        <f t="shared" si="26"/>
        <v>191.4</v>
      </c>
      <c r="L205">
        <v>0.19980000000000001</v>
      </c>
      <c r="M205">
        <v>24.85</v>
      </c>
      <c r="N205" s="135">
        <f t="shared" si="30"/>
        <v>80.402414486921529</v>
      </c>
      <c r="O205">
        <v>1.21E-2</v>
      </c>
      <c r="P205">
        <v>10</v>
      </c>
      <c r="Q205">
        <v>15</v>
      </c>
      <c r="R205" s="136">
        <f t="shared" si="31"/>
        <v>1.6566666666666667</v>
      </c>
      <c r="S205" s="54">
        <f t="shared" si="27"/>
        <v>0.42007531079896304</v>
      </c>
      <c r="T205">
        <v>1.2519</v>
      </c>
      <c r="U205">
        <v>1.1080000000000001</v>
      </c>
      <c r="V205">
        <v>0.75890000000000002</v>
      </c>
      <c r="W205" s="134">
        <f t="shared" si="28"/>
        <v>1.1298736462093861</v>
      </c>
      <c r="X205" s="54">
        <f t="shared" si="29"/>
        <v>0.60619857816119505</v>
      </c>
      <c r="Y205">
        <v>1470</v>
      </c>
      <c r="Z205">
        <v>992</v>
      </c>
      <c r="AA205">
        <v>1.4818548387096775</v>
      </c>
    </row>
    <row r="206" spans="1:27" x14ac:dyDescent="0.25">
      <c r="A206" t="s">
        <v>69</v>
      </c>
      <c r="B206">
        <v>272850</v>
      </c>
      <c r="C206" t="s">
        <v>309</v>
      </c>
      <c r="D206" t="s">
        <v>73</v>
      </c>
      <c r="E206" s="152">
        <v>1</v>
      </c>
      <c r="F206">
        <v>1012</v>
      </c>
      <c r="G206">
        <v>867</v>
      </c>
      <c r="H206">
        <v>760</v>
      </c>
      <c r="I206">
        <v>942</v>
      </c>
      <c r="J206">
        <v>874</v>
      </c>
      <c r="K206" s="54">
        <f t="shared" si="26"/>
        <v>891</v>
      </c>
      <c r="L206">
        <v>0.6855</v>
      </c>
      <c r="M206">
        <v>29.84</v>
      </c>
      <c r="N206" s="135">
        <f t="shared" si="30"/>
        <v>229.72520107238606</v>
      </c>
      <c r="Q206">
        <v>144</v>
      </c>
      <c r="R206" s="134">
        <f t="shared" si="31"/>
        <v>0.20722222222222222</v>
      </c>
      <c r="S206" s="54">
        <f t="shared" si="27"/>
        <v>0.25782850849874978</v>
      </c>
      <c r="T206">
        <v>0.58699999999999997</v>
      </c>
      <c r="U206">
        <v>0.5161</v>
      </c>
      <c r="V206">
        <v>0.28170000000000001</v>
      </c>
      <c r="W206" s="134">
        <f t="shared" si="28"/>
        <v>1.1373764774268551</v>
      </c>
      <c r="X206" s="54">
        <f t="shared" si="29"/>
        <v>0.47989778534923344</v>
      </c>
      <c r="Y206">
        <v>1582</v>
      </c>
      <c r="Z206">
        <v>978</v>
      </c>
      <c r="AA206">
        <v>1.6175869120654396</v>
      </c>
    </row>
    <row r="207" spans="1:27" x14ac:dyDescent="0.25">
      <c r="A207" t="s">
        <v>69</v>
      </c>
      <c r="B207">
        <v>272850</v>
      </c>
      <c r="C207" t="s">
        <v>309</v>
      </c>
      <c r="D207" t="s">
        <v>73</v>
      </c>
      <c r="E207" s="152">
        <v>2</v>
      </c>
      <c r="F207">
        <v>895</v>
      </c>
      <c r="G207">
        <v>974</v>
      </c>
      <c r="H207">
        <v>801</v>
      </c>
      <c r="I207">
        <v>824</v>
      </c>
      <c r="J207">
        <v>975</v>
      </c>
      <c r="K207" s="54">
        <f t="shared" si="26"/>
        <v>893.8</v>
      </c>
      <c r="L207">
        <v>0.92759999999999998</v>
      </c>
      <c r="M207">
        <v>33.56</v>
      </c>
      <c r="N207" s="135">
        <f t="shared" si="30"/>
        <v>276.40047675804527</v>
      </c>
      <c r="Q207">
        <v>138</v>
      </c>
      <c r="R207" s="134">
        <f t="shared" si="31"/>
        <v>0.24318840579710146</v>
      </c>
      <c r="S207" s="54">
        <f t="shared" si="27"/>
        <v>0.30924197444399787</v>
      </c>
      <c r="T207">
        <v>1.3475999999999999</v>
      </c>
      <c r="U207">
        <v>1.1973</v>
      </c>
      <c r="V207">
        <v>0.64090000000000003</v>
      </c>
      <c r="W207" s="134">
        <f t="shared" si="28"/>
        <v>1.125532448008018</v>
      </c>
      <c r="X207" s="54">
        <f t="shared" si="29"/>
        <v>0.47558622736717132</v>
      </c>
      <c r="Y207">
        <v>1582</v>
      </c>
      <c r="Z207">
        <v>978</v>
      </c>
      <c r="AA207">
        <v>1.6175869120654396</v>
      </c>
    </row>
    <row r="208" spans="1:27" x14ac:dyDescent="0.25">
      <c r="A208" t="s">
        <v>69</v>
      </c>
      <c r="B208">
        <v>272850</v>
      </c>
      <c r="C208" t="s">
        <v>309</v>
      </c>
      <c r="D208" t="s">
        <v>73</v>
      </c>
      <c r="E208" s="152">
        <v>3</v>
      </c>
      <c r="F208">
        <v>1026</v>
      </c>
      <c r="G208">
        <v>1156</v>
      </c>
      <c r="H208">
        <v>966</v>
      </c>
      <c r="I208">
        <v>996</v>
      </c>
      <c r="J208">
        <v>1091</v>
      </c>
      <c r="K208" s="54">
        <f t="shared" si="26"/>
        <v>1047</v>
      </c>
      <c r="L208">
        <v>0.86450000000000005</v>
      </c>
      <c r="M208">
        <v>29.76</v>
      </c>
      <c r="N208" s="135">
        <f t="shared" si="30"/>
        <v>290.49059139784947</v>
      </c>
      <c r="Q208">
        <v>151</v>
      </c>
      <c r="R208" s="134">
        <f t="shared" si="31"/>
        <v>0.19708609271523181</v>
      </c>
      <c r="S208" s="54">
        <f t="shared" si="27"/>
        <v>0.27745042158342836</v>
      </c>
      <c r="T208">
        <v>0.85880000000000001</v>
      </c>
      <c r="U208">
        <v>0.81940000000000002</v>
      </c>
      <c r="V208">
        <v>0.39560000000000001</v>
      </c>
      <c r="W208" s="134">
        <f t="shared" si="28"/>
        <v>1.0480839638760069</v>
      </c>
      <c r="X208" s="54">
        <f t="shared" si="29"/>
        <v>0.46064275733581744</v>
      </c>
      <c r="Y208">
        <v>1582</v>
      </c>
      <c r="Z208">
        <v>978</v>
      </c>
      <c r="AA208">
        <v>1.6175869120654396</v>
      </c>
    </row>
    <row r="209" spans="1:27" x14ac:dyDescent="0.25">
      <c r="A209" t="s">
        <v>69</v>
      </c>
      <c r="B209">
        <v>272850</v>
      </c>
      <c r="C209" t="s">
        <v>309</v>
      </c>
      <c r="D209" t="s">
        <v>73</v>
      </c>
      <c r="E209" s="152">
        <v>4</v>
      </c>
      <c r="F209">
        <v>913</v>
      </c>
      <c r="G209">
        <v>1089</v>
      </c>
      <c r="H209">
        <v>991</v>
      </c>
      <c r="I209">
        <v>861</v>
      </c>
      <c r="J209">
        <v>1000</v>
      </c>
      <c r="K209" s="54">
        <f t="shared" si="26"/>
        <v>970.8</v>
      </c>
      <c r="L209">
        <v>1.0237000000000001</v>
      </c>
      <c r="M209">
        <v>31.97</v>
      </c>
      <c r="N209" s="135">
        <f t="shared" si="30"/>
        <v>320.20644354081958</v>
      </c>
      <c r="Q209">
        <v>175</v>
      </c>
      <c r="R209" s="134">
        <f t="shared" si="31"/>
        <v>0.18268571428571428</v>
      </c>
      <c r="S209" s="54">
        <f t="shared" si="27"/>
        <v>0.32983770451258715</v>
      </c>
      <c r="T209">
        <v>0.73529999999999995</v>
      </c>
      <c r="U209">
        <v>0.67300000000000004</v>
      </c>
      <c r="V209">
        <v>0.3342</v>
      </c>
      <c r="W209" s="134">
        <f t="shared" si="28"/>
        <v>1.0925705794947993</v>
      </c>
      <c r="X209" s="54">
        <f t="shared" si="29"/>
        <v>0.45450836393308858</v>
      </c>
      <c r="Y209">
        <v>1582</v>
      </c>
      <c r="Z209">
        <v>978</v>
      </c>
      <c r="AA209">
        <v>1.6175869120654396</v>
      </c>
    </row>
    <row r="210" spans="1:27" x14ac:dyDescent="0.25">
      <c r="A210" t="s">
        <v>69</v>
      </c>
      <c r="B210">
        <v>320580</v>
      </c>
      <c r="C210" t="s">
        <v>309</v>
      </c>
      <c r="D210" t="s">
        <v>73</v>
      </c>
      <c r="E210" s="152">
        <v>1</v>
      </c>
      <c r="F210">
        <v>1059</v>
      </c>
      <c r="G210">
        <v>846</v>
      </c>
      <c r="H210">
        <v>1185</v>
      </c>
      <c r="I210">
        <v>1047</v>
      </c>
      <c r="J210">
        <v>1199</v>
      </c>
      <c r="K210" s="54">
        <f t="shared" si="26"/>
        <v>1067.2</v>
      </c>
      <c r="L210">
        <v>1.254</v>
      </c>
      <c r="M210">
        <v>36.880000000000003</v>
      </c>
      <c r="N210" s="135">
        <f t="shared" si="30"/>
        <v>340.02169197396961</v>
      </c>
      <c r="Q210">
        <v>94</v>
      </c>
      <c r="R210" s="134">
        <f t="shared" si="31"/>
        <v>0.39234042553191489</v>
      </c>
      <c r="S210" s="54">
        <f t="shared" si="27"/>
        <v>0.31861103071024138</v>
      </c>
      <c r="T210">
        <v>0.74839999999999995</v>
      </c>
      <c r="U210">
        <v>0.65690000000000004</v>
      </c>
      <c r="V210">
        <v>0.43859999999999999</v>
      </c>
      <c r="W210" s="134">
        <f t="shared" si="28"/>
        <v>1.1392906073983862</v>
      </c>
      <c r="X210" s="54">
        <f t="shared" si="29"/>
        <v>0.58605024051309462</v>
      </c>
      <c r="Y210">
        <v>1470</v>
      </c>
      <c r="Z210">
        <v>992</v>
      </c>
      <c r="AA210">
        <v>1.4818548387096775</v>
      </c>
    </row>
    <row r="211" spans="1:27" x14ac:dyDescent="0.25">
      <c r="A211" t="s">
        <v>69</v>
      </c>
      <c r="B211">
        <v>320580</v>
      </c>
      <c r="C211" t="s">
        <v>309</v>
      </c>
      <c r="D211" t="s">
        <v>73</v>
      </c>
      <c r="E211" s="152">
        <v>2</v>
      </c>
      <c r="F211">
        <v>810</v>
      </c>
      <c r="G211">
        <v>779</v>
      </c>
      <c r="H211">
        <v>740</v>
      </c>
      <c r="I211">
        <v>796</v>
      </c>
      <c r="J211">
        <v>822</v>
      </c>
      <c r="K211" s="54">
        <f t="shared" si="26"/>
        <v>789.4</v>
      </c>
      <c r="L211">
        <v>0.77059999999999995</v>
      </c>
      <c r="M211">
        <v>31.78</v>
      </c>
      <c r="N211" s="135">
        <f t="shared" si="30"/>
        <v>242.47954688483318</v>
      </c>
      <c r="Q211">
        <v>194</v>
      </c>
      <c r="R211" s="134">
        <f t="shared" si="31"/>
        <v>0.16381443298969073</v>
      </c>
      <c r="S211" s="54">
        <f t="shared" si="27"/>
        <v>0.30716942853411855</v>
      </c>
      <c r="T211">
        <v>0.61529999999999996</v>
      </c>
      <c r="U211">
        <v>0.57730000000000004</v>
      </c>
      <c r="V211">
        <v>0.35370000000000001</v>
      </c>
      <c r="W211" s="134">
        <f t="shared" si="28"/>
        <v>1.065823661874242</v>
      </c>
      <c r="X211" s="54">
        <f t="shared" si="29"/>
        <v>0.5748415407118479</v>
      </c>
      <c r="Y211">
        <v>1470</v>
      </c>
      <c r="Z211">
        <v>992</v>
      </c>
      <c r="AA211">
        <v>1.4818548387096775</v>
      </c>
    </row>
    <row r="212" spans="1:27" x14ac:dyDescent="0.25">
      <c r="A212" t="s">
        <v>69</v>
      </c>
      <c r="B212">
        <v>320580</v>
      </c>
      <c r="C212" t="s">
        <v>309</v>
      </c>
      <c r="D212" t="s">
        <v>73</v>
      </c>
      <c r="E212" s="152">
        <v>3</v>
      </c>
      <c r="F212">
        <v>879</v>
      </c>
      <c r="G212">
        <v>1193</v>
      </c>
      <c r="H212">
        <v>1303</v>
      </c>
      <c r="I212">
        <v>869</v>
      </c>
      <c r="J212">
        <v>869</v>
      </c>
      <c r="K212" s="54">
        <f t="shared" si="26"/>
        <v>1022.6</v>
      </c>
      <c r="L212">
        <v>1.2174</v>
      </c>
      <c r="M212">
        <v>37.090000000000003</v>
      </c>
      <c r="N212" s="135">
        <f t="shared" si="30"/>
        <v>328.22863305473169</v>
      </c>
      <c r="Q212">
        <v>219</v>
      </c>
      <c r="R212" s="134">
        <f t="shared" si="31"/>
        <v>0.16936073059360732</v>
      </c>
      <c r="S212" s="54">
        <f t="shared" si="27"/>
        <v>0.32097460693793434</v>
      </c>
      <c r="T212">
        <v>0.40610000000000002</v>
      </c>
      <c r="U212">
        <v>0.38650000000000001</v>
      </c>
      <c r="V212">
        <v>0.22939999999999999</v>
      </c>
      <c r="W212" s="134">
        <f t="shared" si="28"/>
        <v>1.0507115135834411</v>
      </c>
      <c r="X212" s="54">
        <f t="shared" si="29"/>
        <v>0.56488549618320605</v>
      </c>
      <c r="Y212">
        <v>1470</v>
      </c>
      <c r="Z212">
        <v>992</v>
      </c>
      <c r="AA212">
        <v>1.4818548387096775</v>
      </c>
    </row>
    <row r="213" spans="1:27" x14ac:dyDescent="0.25">
      <c r="A213" t="s">
        <v>69</v>
      </c>
      <c r="B213">
        <v>320580</v>
      </c>
      <c r="C213" t="s">
        <v>309</v>
      </c>
      <c r="D213" t="s">
        <v>73</v>
      </c>
      <c r="E213" s="152">
        <v>4</v>
      </c>
      <c r="F213">
        <v>892</v>
      </c>
      <c r="G213">
        <v>944</v>
      </c>
      <c r="H213">
        <v>1275</v>
      </c>
      <c r="I213">
        <v>812</v>
      </c>
      <c r="J213">
        <v>1020</v>
      </c>
      <c r="K213" s="54">
        <f t="shared" si="26"/>
        <v>988.6</v>
      </c>
      <c r="L213">
        <v>0.63460000000000005</v>
      </c>
      <c r="M213">
        <v>25.94</v>
      </c>
      <c r="N213" s="135">
        <f t="shared" si="30"/>
        <v>244.64148033924442</v>
      </c>
      <c r="Q213">
        <v>149</v>
      </c>
      <c r="R213" s="134">
        <f t="shared" si="31"/>
        <v>0.17409395973154362</v>
      </c>
      <c r="S213" s="54">
        <f t="shared" si="27"/>
        <v>0.24746255344855797</v>
      </c>
      <c r="T213">
        <v>0.81769999999999998</v>
      </c>
      <c r="U213">
        <v>0.76670000000000005</v>
      </c>
      <c r="V213">
        <v>0.42580000000000001</v>
      </c>
      <c r="W213" s="134">
        <f t="shared" si="28"/>
        <v>1.0665188470066518</v>
      </c>
      <c r="X213" s="54">
        <f t="shared" si="29"/>
        <v>0.52072887367005016</v>
      </c>
      <c r="Y213">
        <v>1470</v>
      </c>
      <c r="Z213">
        <v>992</v>
      </c>
      <c r="AA213">
        <v>1.4818548387096775</v>
      </c>
    </row>
    <row r="214" spans="1:27" x14ac:dyDescent="0.25">
      <c r="A214" t="s">
        <v>131</v>
      </c>
      <c r="B214">
        <v>450101</v>
      </c>
      <c r="C214" t="s">
        <v>309</v>
      </c>
      <c r="D214" t="s">
        <v>73</v>
      </c>
      <c r="E214" s="152">
        <v>1</v>
      </c>
      <c r="F214">
        <v>948</v>
      </c>
      <c r="G214">
        <v>914</v>
      </c>
      <c r="H214">
        <v>1542</v>
      </c>
      <c r="I214">
        <v>1035</v>
      </c>
      <c r="J214">
        <v>976</v>
      </c>
      <c r="K214" s="54">
        <f t="shared" si="26"/>
        <v>1083</v>
      </c>
      <c r="L214">
        <v>1.4638</v>
      </c>
      <c r="M214">
        <v>43.98</v>
      </c>
      <c r="N214" s="135">
        <f t="shared" si="30"/>
        <v>332.83310595725328</v>
      </c>
      <c r="Q214">
        <v>192</v>
      </c>
      <c r="R214" s="134">
        <f t="shared" si="31"/>
        <v>0.22906249999999997</v>
      </c>
      <c r="S214" s="54">
        <f t="shared" si="27"/>
        <v>0.30732512092082481</v>
      </c>
      <c r="T214">
        <v>2.0844</v>
      </c>
      <c r="U214">
        <v>1.7827</v>
      </c>
      <c r="V214">
        <v>1.2078</v>
      </c>
      <c r="W214" s="134">
        <f t="shared" si="28"/>
        <v>1.1692376731923488</v>
      </c>
      <c r="X214" s="54">
        <f t="shared" si="29"/>
        <v>0.57944732297063906</v>
      </c>
      <c r="Y214">
        <v>360</v>
      </c>
      <c r="Z214">
        <v>1127</v>
      </c>
      <c r="AA214">
        <v>0.31943212067435672</v>
      </c>
    </row>
    <row r="215" spans="1:27" x14ac:dyDescent="0.25">
      <c r="A215" t="s">
        <v>131</v>
      </c>
      <c r="B215">
        <v>450101</v>
      </c>
      <c r="C215" t="s">
        <v>309</v>
      </c>
      <c r="D215" t="s">
        <v>73</v>
      </c>
      <c r="E215" s="152">
        <v>2</v>
      </c>
      <c r="F215">
        <v>1309</v>
      </c>
      <c r="G215">
        <v>1260</v>
      </c>
      <c r="H215">
        <v>1059</v>
      </c>
      <c r="I215">
        <v>1151</v>
      </c>
      <c r="J215">
        <v>1551</v>
      </c>
      <c r="K215" s="54">
        <f t="shared" si="26"/>
        <v>1266</v>
      </c>
      <c r="L215">
        <v>1.9852000000000001</v>
      </c>
      <c r="M215">
        <v>45.39</v>
      </c>
      <c r="N215" s="135">
        <f t="shared" si="30"/>
        <v>437.36505838290378</v>
      </c>
      <c r="Q215">
        <v>317</v>
      </c>
      <c r="R215" s="134">
        <f t="shared" si="31"/>
        <v>0.14318611987381705</v>
      </c>
      <c r="S215" s="54">
        <f t="shared" si="27"/>
        <v>0.34547003031824941</v>
      </c>
      <c r="T215">
        <v>0.96860000000000002</v>
      </c>
      <c r="U215">
        <v>0.93420000000000003</v>
      </c>
      <c r="V215">
        <v>0.63500000000000001</v>
      </c>
      <c r="W215" s="134">
        <f t="shared" si="28"/>
        <v>1.0368229501177477</v>
      </c>
      <c r="X215" s="54">
        <f t="shared" si="29"/>
        <v>0.65558538096221353</v>
      </c>
      <c r="Y215">
        <v>360</v>
      </c>
      <c r="Z215">
        <v>1127</v>
      </c>
      <c r="AA215">
        <v>0.31943212067435672</v>
      </c>
    </row>
    <row r="216" spans="1:27" x14ac:dyDescent="0.25">
      <c r="A216" t="s">
        <v>131</v>
      </c>
      <c r="B216">
        <v>450101</v>
      </c>
      <c r="C216" t="s">
        <v>309</v>
      </c>
      <c r="D216" t="s">
        <v>73</v>
      </c>
      <c r="E216" s="152">
        <v>3</v>
      </c>
      <c r="F216">
        <v>1225</v>
      </c>
      <c r="G216">
        <v>1194</v>
      </c>
      <c r="H216">
        <v>1244</v>
      </c>
      <c r="I216">
        <v>838</v>
      </c>
      <c r="J216">
        <v>1154</v>
      </c>
      <c r="K216" s="54">
        <f t="shared" si="26"/>
        <v>1131</v>
      </c>
      <c r="L216">
        <v>1.6065</v>
      </c>
      <c r="M216">
        <v>47.18</v>
      </c>
      <c r="N216" s="135">
        <f t="shared" si="30"/>
        <v>340.50445103857567</v>
      </c>
      <c r="Q216">
        <v>339</v>
      </c>
      <c r="R216" s="134">
        <f t="shared" si="31"/>
        <v>0.13917404129793509</v>
      </c>
      <c r="S216" s="54">
        <f t="shared" si="27"/>
        <v>0.30106494344701651</v>
      </c>
      <c r="T216">
        <v>0.97870000000000001</v>
      </c>
      <c r="U216">
        <v>0.93669999999999998</v>
      </c>
      <c r="V216">
        <v>0.66949999999999998</v>
      </c>
      <c r="W216" s="134">
        <f t="shared" si="28"/>
        <v>1.0448382619835594</v>
      </c>
      <c r="X216" s="54">
        <f t="shared" si="29"/>
        <v>0.68407070603862263</v>
      </c>
      <c r="Y216">
        <v>360</v>
      </c>
      <c r="Z216">
        <v>1127</v>
      </c>
      <c r="AA216">
        <v>0.31943212067435672</v>
      </c>
    </row>
    <row r="217" spans="1:27" x14ac:dyDescent="0.25">
      <c r="A217" t="s">
        <v>131</v>
      </c>
      <c r="B217">
        <v>450101</v>
      </c>
      <c r="C217" t="s">
        <v>309</v>
      </c>
      <c r="D217" t="s">
        <v>73</v>
      </c>
      <c r="E217" s="152">
        <v>4</v>
      </c>
      <c r="F217">
        <v>1405</v>
      </c>
      <c r="G217">
        <v>1522</v>
      </c>
      <c r="H217">
        <v>1309</v>
      </c>
      <c r="I217">
        <v>1629</v>
      </c>
      <c r="J217">
        <v>1060</v>
      </c>
      <c r="K217" s="54">
        <f t="shared" si="26"/>
        <v>1385</v>
      </c>
      <c r="L217">
        <v>1.9159999999999999</v>
      </c>
      <c r="M217">
        <v>41.41</v>
      </c>
      <c r="N217" s="135">
        <f t="shared" si="30"/>
        <v>462.69017145617005</v>
      </c>
      <c r="Q217">
        <v>314</v>
      </c>
      <c r="R217" s="134">
        <f t="shared" si="31"/>
        <v>0.13187898089171973</v>
      </c>
      <c r="S217" s="54">
        <f t="shared" si="27"/>
        <v>0.33407232596113362</v>
      </c>
      <c r="T217">
        <v>1.1834</v>
      </c>
      <c r="U217">
        <v>1.1379999999999999</v>
      </c>
      <c r="V217">
        <v>0.80600000000000005</v>
      </c>
      <c r="W217" s="134">
        <f t="shared" si="28"/>
        <v>1.0398945518453429</v>
      </c>
      <c r="X217" s="54">
        <f t="shared" si="29"/>
        <v>0.6810883893865135</v>
      </c>
      <c r="Y217">
        <v>360</v>
      </c>
      <c r="Z217">
        <v>1127</v>
      </c>
      <c r="AA217">
        <v>0.31943212067435672</v>
      </c>
    </row>
    <row r="218" spans="1:27" x14ac:dyDescent="0.25">
      <c r="A218" t="s">
        <v>131</v>
      </c>
      <c r="B218">
        <v>450176</v>
      </c>
      <c r="C218" t="s">
        <v>309</v>
      </c>
      <c r="D218" t="s">
        <v>73</v>
      </c>
      <c r="E218" s="152">
        <v>1</v>
      </c>
      <c r="F218">
        <v>1722</v>
      </c>
      <c r="G218">
        <v>2059</v>
      </c>
      <c r="H218">
        <v>1103</v>
      </c>
      <c r="I218">
        <v>1099</v>
      </c>
      <c r="J218">
        <v>1468</v>
      </c>
      <c r="K218" s="54">
        <f t="shared" si="26"/>
        <v>1490.2</v>
      </c>
      <c r="L218">
        <v>1.7798</v>
      </c>
      <c r="M218">
        <v>36.090000000000003</v>
      </c>
      <c r="N218" s="135">
        <f t="shared" si="30"/>
        <v>493.15599889165975</v>
      </c>
      <c r="Q218">
        <v>231</v>
      </c>
      <c r="R218" s="134">
        <f t="shared" si="31"/>
        <v>0.15623376623376625</v>
      </c>
      <c r="S218" s="54">
        <f t="shared" si="27"/>
        <v>0.3309327599595086</v>
      </c>
      <c r="T218">
        <v>0.57840000000000003</v>
      </c>
      <c r="U218">
        <v>0.50570000000000004</v>
      </c>
      <c r="V218">
        <v>0.3281</v>
      </c>
      <c r="W218" s="134">
        <f t="shared" si="28"/>
        <v>1.1437611231955704</v>
      </c>
      <c r="X218" s="54">
        <f t="shared" si="29"/>
        <v>0.56725449515905946</v>
      </c>
      <c r="Y218">
        <v>321</v>
      </c>
      <c r="Z218">
        <v>1167</v>
      </c>
      <c r="AA218">
        <v>0.27506426735218509</v>
      </c>
    </row>
    <row r="219" spans="1:27" x14ac:dyDescent="0.25">
      <c r="A219" t="s">
        <v>131</v>
      </c>
      <c r="B219">
        <v>450176</v>
      </c>
      <c r="C219" t="s">
        <v>309</v>
      </c>
      <c r="D219" t="s">
        <v>73</v>
      </c>
      <c r="E219" s="152">
        <v>2</v>
      </c>
      <c r="F219">
        <v>1382</v>
      </c>
      <c r="G219">
        <v>1229</v>
      </c>
      <c r="H219">
        <v>1206</v>
      </c>
      <c r="I219">
        <v>1321</v>
      </c>
      <c r="J219">
        <v>1024</v>
      </c>
      <c r="K219" s="54">
        <f t="shared" si="26"/>
        <v>1232.4000000000001</v>
      </c>
      <c r="L219">
        <v>1.6451</v>
      </c>
      <c r="M219">
        <v>38.43</v>
      </c>
      <c r="N219" s="135">
        <f t="shared" si="30"/>
        <v>428.07702315899036</v>
      </c>
      <c r="Q219">
        <v>223</v>
      </c>
      <c r="R219" s="134">
        <f t="shared" si="31"/>
        <v>0.17233183856502243</v>
      </c>
      <c r="S219" s="54">
        <f t="shared" si="27"/>
        <v>0.34735233946688604</v>
      </c>
      <c r="T219">
        <v>0.72040000000000004</v>
      </c>
      <c r="U219">
        <v>0.64900000000000002</v>
      </c>
      <c r="V219">
        <v>0.45250000000000001</v>
      </c>
      <c r="W219" s="134">
        <f t="shared" si="28"/>
        <v>1.1100154083204932</v>
      </c>
      <c r="X219" s="54">
        <f t="shared" si="29"/>
        <v>0.62812326485285952</v>
      </c>
      <c r="Y219">
        <v>321</v>
      </c>
      <c r="Z219">
        <v>1167</v>
      </c>
      <c r="AA219">
        <v>0.27506426735218509</v>
      </c>
    </row>
    <row r="220" spans="1:27" x14ac:dyDescent="0.25">
      <c r="A220" t="s">
        <v>131</v>
      </c>
      <c r="B220">
        <v>450176</v>
      </c>
      <c r="C220" t="s">
        <v>309</v>
      </c>
      <c r="D220" t="s">
        <v>73</v>
      </c>
      <c r="E220" s="152">
        <v>3</v>
      </c>
      <c r="F220">
        <v>1052</v>
      </c>
      <c r="G220">
        <v>1210</v>
      </c>
      <c r="H220">
        <v>1086</v>
      </c>
      <c r="I220">
        <v>1085</v>
      </c>
      <c r="J220">
        <v>1152</v>
      </c>
      <c r="K220" s="54">
        <f t="shared" si="26"/>
        <v>1117</v>
      </c>
      <c r="L220">
        <v>1.0239</v>
      </c>
      <c r="M220">
        <v>28.8</v>
      </c>
      <c r="N220" s="135">
        <f t="shared" si="30"/>
        <v>355.52083333333331</v>
      </c>
      <c r="Q220">
        <v>197</v>
      </c>
      <c r="R220" s="134">
        <f t="shared" si="31"/>
        <v>0.14619289340101524</v>
      </c>
      <c r="S220" s="54">
        <f t="shared" si="27"/>
        <v>0.31828185616233956</v>
      </c>
      <c r="T220">
        <v>0.61780000000000002</v>
      </c>
      <c r="U220">
        <v>0.57150000000000001</v>
      </c>
      <c r="V220">
        <v>0.39229999999999998</v>
      </c>
      <c r="W220" s="134">
        <f t="shared" si="28"/>
        <v>1.0810148731408573</v>
      </c>
      <c r="X220" s="54">
        <f t="shared" si="29"/>
        <v>0.63499514405956614</v>
      </c>
      <c r="Y220">
        <v>321</v>
      </c>
      <c r="Z220">
        <v>1167</v>
      </c>
      <c r="AA220">
        <v>0.27506426735218509</v>
      </c>
    </row>
    <row r="221" spans="1:27" x14ac:dyDescent="0.25">
      <c r="A221" t="s">
        <v>131</v>
      </c>
      <c r="B221">
        <v>450176</v>
      </c>
      <c r="C221" t="s">
        <v>309</v>
      </c>
      <c r="D221" t="s">
        <v>73</v>
      </c>
      <c r="E221" s="152">
        <v>4</v>
      </c>
      <c r="F221">
        <v>874</v>
      </c>
      <c r="G221">
        <v>756</v>
      </c>
      <c r="H221">
        <v>724</v>
      </c>
      <c r="I221">
        <v>717</v>
      </c>
      <c r="J221">
        <v>833</v>
      </c>
      <c r="K221" s="54">
        <f t="shared" si="26"/>
        <v>780.8</v>
      </c>
      <c r="L221">
        <v>0.64239999999999997</v>
      </c>
      <c r="M221">
        <v>22.95</v>
      </c>
      <c r="N221" s="135">
        <f t="shared" si="30"/>
        <v>279.91285403050114</v>
      </c>
      <c r="Q221">
        <v>214</v>
      </c>
      <c r="R221" s="134">
        <f t="shared" si="31"/>
        <v>0.1072429906542056</v>
      </c>
      <c r="S221" s="54">
        <f t="shared" si="27"/>
        <v>0.35849494624808037</v>
      </c>
      <c r="T221">
        <v>0.34289999999999998</v>
      </c>
      <c r="U221">
        <v>0.32729999999999998</v>
      </c>
      <c r="V221">
        <v>0.2039</v>
      </c>
      <c r="W221" s="134">
        <f t="shared" si="28"/>
        <v>1.0476626947754355</v>
      </c>
      <c r="X221" s="54">
        <f t="shared" si="29"/>
        <v>0.59463400408282296</v>
      </c>
      <c r="Y221">
        <v>321</v>
      </c>
      <c r="Z221">
        <v>1167</v>
      </c>
      <c r="AA221">
        <v>0.27506426735218509</v>
      </c>
    </row>
    <row r="222" spans="1:27" x14ac:dyDescent="0.25">
      <c r="A222" t="s">
        <v>69</v>
      </c>
      <c r="B222">
        <v>272850</v>
      </c>
      <c r="C222" t="s">
        <v>74</v>
      </c>
      <c r="D222" t="s">
        <v>75</v>
      </c>
      <c r="E222" s="152">
        <v>1</v>
      </c>
      <c r="F222">
        <v>197</v>
      </c>
      <c r="G222">
        <v>173</v>
      </c>
      <c r="H222">
        <v>194</v>
      </c>
      <c r="I222">
        <v>167</v>
      </c>
      <c r="J222">
        <v>182</v>
      </c>
      <c r="K222" s="54">
        <f t="shared" si="26"/>
        <v>182.6</v>
      </c>
      <c r="L222">
        <v>0.1009</v>
      </c>
      <c r="M222">
        <v>11.22</v>
      </c>
      <c r="N222" s="135">
        <f t="shared" si="30"/>
        <v>89.928698752228158</v>
      </c>
      <c r="Q222">
        <v>38</v>
      </c>
      <c r="R222" s="136">
        <f t="shared" si="31"/>
        <v>0.29526315789473684</v>
      </c>
      <c r="S222" s="54">
        <f t="shared" si="27"/>
        <v>0.4924901355543711</v>
      </c>
      <c r="T222">
        <v>0.28129999999999999</v>
      </c>
      <c r="U222">
        <v>0.24490000000000001</v>
      </c>
      <c r="V222">
        <v>0.15049999999999999</v>
      </c>
      <c r="W222" s="134">
        <f t="shared" si="28"/>
        <v>1.1486320947325439</v>
      </c>
      <c r="X222" s="54">
        <f t="shared" si="29"/>
        <v>0.53501599715606118</v>
      </c>
      <c r="Y222">
        <v>1582</v>
      </c>
      <c r="Z222">
        <v>978</v>
      </c>
      <c r="AA222">
        <v>1.6175869120654396</v>
      </c>
    </row>
    <row r="223" spans="1:27" x14ac:dyDescent="0.25">
      <c r="A223" t="s">
        <v>69</v>
      </c>
      <c r="B223">
        <v>272850</v>
      </c>
      <c r="C223" t="s">
        <v>74</v>
      </c>
      <c r="D223" t="s">
        <v>75</v>
      </c>
      <c r="E223" s="152">
        <v>2</v>
      </c>
      <c r="F223">
        <v>214</v>
      </c>
      <c r="G223">
        <v>221</v>
      </c>
      <c r="H223">
        <v>181</v>
      </c>
      <c r="I223">
        <v>175</v>
      </c>
      <c r="J223">
        <v>159</v>
      </c>
      <c r="K223" s="54">
        <f t="shared" si="26"/>
        <v>190</v>
      </c>
      <c r="L223">
        <v>9.5699999999999993E-2</v>
      </c>
      <c r="M223">
        <v>9.6999999999999993</v>
      </c>
      <c r="N223" s="135">
        <f t="shared" si="30"/>
        <v>98.659793814432987</v>
      </c>
      <c r="Q223">
        <v>32</v>
      </c>
      <c r="R223" s="136">
        <f t="shared" si="31"/>
        <v>0.30312499999999998</v>
      </c>
      <c r="S223" s="54">
        <f t="shared" si="27"/>
        <v>0.51926207270754199</v>
      </c>
      <c r="T223">
        <v>0.26400000000000001</v>
      </c>
      <c r="U223">
        <v>0.23100000000000001</v>
      </c>
      <c r="V223">
        <v>0.14949999999999999</v>
      </c>
      <c r="W223" s="134">
        <f t="shared" si="28"/>
        <v>1.1428571428571428</v>
      </c>
      <c r="X223" s="54">
        <f t="shared" si="29"/>
        <v>0.56628787878787878</v>
      </c>
      <c r="Y223">
        <v>1582</v>
      </c>
      <c r="Z223">
        <v>978</v>
      </c>
      <c r="AA223">
        <v>1.6175869120654396</v>
      </c>
    </row>
    <row r="224" spans="1:27" x14ac:dyDescent="0.25">
      <c r="A224" t="s">
        <v>69</v>
      </c>
      <c r="B224">
        <v>272850</v>
      </c>
      <c r="C224" t="s">
        <v>74</v>
      </c>
      <c r="D224" t="s">
        <v>75</v>
      </c>
      <c r="E224" s="152">
        <v>3</v>
      </c>
      <c r="F224">
        <v>229</v>
      </c>
      <c r="G224">
        <v>213</v>
      </c>
      <c r="H224">
        <v>195</v>
      </c>
      <c r="I224">
        <v>202</v>
      </c>
      <c r="J224">
        <v>222</v>
      </c>
      <c r="K224" s="54">
        <f t="shared" si="26"/>
        <v>212.2</v>
      </c>
      <c r="L224">
        <v>8.5800000000000001E-2</v>
      </c>
      <c r="M224">
        <v>8.9</v>
      </c>
      <c r="N224" s="135">
        <f t="shared" si="30"/>
        <v>96.404494382022463</v>
      </c>
      <c r="Q224">
        <v>21</v>
      </c>
      <c r="R224" s="136">
        <f t="shared" si="31"/>
        <v>0.4238095238095238</v>
      </c>
      <c r="S224" s="54">
        <f t="shared" si="27"/>
        <v>0.45430958709718411</v>
      </c>
      <c r="T224">
        <v>0.23</v>
      </c>
      <c r="U224">
        <v>0.2235</v>
      </c>
      <c r="V224">
        <v>0.1235</v>
      </c>
      <c r="W224" s="134">
        <f t="shared" si="28"/>
        <v>1.029082774049217</v>
      </c>
      <c r="X224" s="54">
        <f t="shared" si="29"/>
        <v>0.53695652173913044</v>
      </c>
      <c r="Y224">
        <v>1582</v>
      </c>
      <c r="Z224">
        <v>978</v>
      </c>
      <c r="AA224">
        <v>1.6175869120654396</v>
      </c>
    </row>
    <row r="225" spans="1:27" x14ac:dyDescent="0.25">
      <c r="A225" t="s">
        <v>69</v>
      </c>
      <c r="B225">
        <v>272850</v>
      </c>
      <c r="C225" t="s">
        <v>74</v>
      </c>
      <c r="D225" t="s">
        <v>75</v>
      </c>
      <c r="E225" s="152">
        <v>4</v>
      </c>
      <c r="F225">
        <v>152</v>
      </c>
      <c r="G225">
        <v>161</v>
      </c>
      <c r="H225">
        <v>184</v>
      </c>
      <c r="I225">
        <v>180</v>
      </c>
      <c r="J225">
        <v>210</v>
      </c>
      <c r="K225" s="54">
        <f t="shared" si="26"/>
        <v>177.4</v>
      </c>
      <c r="L225">
        <v>6.2700000000000006E-2</v>
      </c>
      <c r="M225">
        <v>6.34</v>
      </c>
      <c r="N225" s="135">
        <f t="shared" si="30"/>
        <v>98.895899053627772</v>
      </c>
      <c r="Q225">
        <v>28</v>
      </c>
      <c r="R225" s="136">
        <f t="shared" si="31"/>
        <v>0.22642857142857142</v>
      </c>
      <c r="S225" s="54">
        <f t="shared" si="27"/>
        <v>0.5574740645638544</v>
      </c>
      <c r="T225">
        <v>0.28810000000000002</v>
      </c>
      <c r="U225">
        <v>0.25829999999999997</v>
      </c>
      <c r="V225">
        <v>0.15509999999999999</v>
      </c>
      <c r="W225" s="134">
        <f t="shared" si="28"/>
        <v>1.115369725125823</v>
      </c>
      <c r="X225" s="54">
        <f t="shared" si="29"/>
        <v>0.53835473793821587</v>
      </c>
      <c r="Y225">
        <v>1582</v>
      </c>
      <c r="Z225">
        <v>978</v>
      </c>
      <c r="AA225">
        <v>1.6175869120654396</v>
      </c>
    </row>
    <row r="226" spans="1:27" x14ac:dyDescent="0.25">
      <c r="A226" t="s">
        <v>26</v>
      </c>
      <c r="B226">
        <v>110158</v>
      </c>
      <c r="C226" t="s">
        <v>45</v>
      </c>
      <c r="D226" t="s">
        <v>46</v>
      </c>
      <c r="E226" s="152">
        <v>1</v>
      </c>
      <c r="F226">
        <v>243</v>
      </c>
      <c r="G226">
        <v>266</v>
      </c>
      <c r="H226">
        <v>308</v>
      </c>
      <c r="I226">
        <v>236</v>
      </c>
      <c r="J226">
        <v>214</v>
      </c>
      <c r="K226" s="54">
        <f t="shared" si="26"/>
        <v>253.4</v>
      </c>
      <c r="L226">
        <v>0.37019999999999997</v>
      </c>
      <c r="M226">
        <v>34.19</v>
      </c>
      <c r="N226" s="135">
        <f t="shared" si="30"/>
        <v>108.27727405674173</v>
      </c>
      <c r="Q226">
        <v>50</v>
      </c>
      <c r="R226" s="134">
        <f t="shared" si="31"/>
        <v>0.68379999999999996</v>
      </c>
      <c r="S226" s="54">
        <f t="shared" si="27"/>
        <v>0.42729784552778899</v>
      </c>
      <c r="T226">
        <v>0.38540000000000002</v>
      </c>
      <c r="U226">
        <v>0.35949999999999999</v>
      </c>
      <c r="V226">
        <v>0.18890000000000001</v>
      </c>
      <c r="W226" s="134">
        <f t="shared" si="28"/>
        <v>1.0720445062586927</v>
      </c>
      <c r="X226" s="54">
        <f t="shared" si="29"/>
        <v>0.49014011416709913</v>
      </c>
      <c r="Y226">
        <v>748</v>
      </c>
      <c r="Z226">
        <v>1139</v>
      </c>
      <c r="AA226">
        <v>0.65671641791044777</v>
      </c>
    </row>
    <row r="227" spans="1:27" x14ac:dyDescent="0.25">
      <c r="A227" t="s">
        <v>26</v>
      </c>
      <c r="B227">
        <v>110158</v>
      </c>
      <c r="C227" t="s">
        <v>45</v>
      </c>
      <c r="D227" t="s">
        <v>46</v>
      </c>
      <c r="E227" s="152">
        <v>2</v>
      </c>
      <c r="F227">
        <v>244</v>
      </c>
      <c r="G227">
        <v>211</v>
      </c>
      <c r="H227">
        <v>242</v>
      </c>
      <c r="I227">
        <v>240</v>
      </c>
      <c r="J227">
        <v>317</v>
      </c>
      <c r="K227" s="54">
        <f t="shared" si="26"/>
        <v>250.8</v>
      </c>
      <c r="L227">
        <v>0.39910000000000001</v>
      </c>
      <c r="M227">
        <v>40.42</v>
      </c>
      <c r="N227" s="135">
        <f t="shared" si="30"/>
        <v>98.738248391885193</v>
      </c>
      <c r="Q227">
        <v>43</v>
      </c>
      <c r="R227" s="134">
        <f t="shared" si="31"/>
        <v>0.94000000000000006</v>
      </c>
      <c r="S227" s="54">
        <f t="shared" si="27"/>
        <v>0.39369317540624077</v>
      </c>
      <c r="T227">
        <v>0.55269999999999997</v>
      </c>
      <c r="U227">
        <v>0.51629999999999998</v>
      </c>
      <c r="V227">
        <v>0.26269999999999999</v>
      </c>
      <c r="W227" s="134">
        <f t="shared" si="28"/>
        <v>1.0705016463296533</v>
      </c>
      <c r="X227" s="54">
        <f t="shared" si="29"/>
        <v>0.47530305771666365</v>
      </c>
      <c r="Y227">
        <v>748</v>
      </c>
      <c r="Z227">
        <v>1139</v>
      </c>
      <c r="AA227">
        <v>0.65671641791044777</v>
      </c>
    </row>
    <row r="228" spans="1:27" x14ac:dyDescent="0.25">
      <c r="A228" t="s">
        <v>26</v>
      </c>
      <c r="B228">
        <v>110158</v>
      </c>
      <c r="C228" t="s">
        <v>45</v>
      </c>
      <c r="D228" t="s">
        <v>46</v>
      </c>
      <c r="E228" s="152">
        <v>3</v>
      </c>
      <c r="F228">
        <v>277</v>
      </c>
      <c r="G228">
        <v>254</v>
      </c>
      <c r="H228">
        <v>255</v>
      </c>
      <c r="I228">
        <v>260</v>
      </c>
      <c r="J228">
        <v>244</v>
      </c>
      <c r="K228" s="54">
        <f t="shared" si="26"/>
        <v>258</v>
      </c>
      <c r="L228">
        <v>0.3669</v>
      </c>
      <c r="M228">
        <v>36.21</v>
      </c>
      <c r="N228" s="135">
        <f t="shared" si="30"/>
        <v>101.32560066280033</v>
      </c>
      <c r="Q228">
        <v>23</v>
      </c>
      <c r="R228" s="134">
        <f t="shared" si="31"/>
        <v>1.5743478260869566</v>
      </c>
      <c r="S228" s="54">
        <f t="shared" si="27"/>
        <v>0.39273488628992376</v>
      </c>
      <c r="T228">
        <v>0.6573</v>
      </c>
      <c r="U228">
        <v>0.6411</v>
      </c>
      <c r="V228">
        <v>0.35249999999999998</v>
      </c>
      <c r="W228" s="134">
        <f t="shared" si="28"/>
        <v>1.0252690687880206</v>
      </c>
      <c r="X228" s="54">
        <f t="shared" si="29"/>
        <v>0.53628480146052027</v>
      </c>
      <c r="Y228">
        <v>748</v>
      </c>
      <c r="Z228">
        <v>1139</v>
      </c>
      <c r="AA228">
        <v>0.65671641791044777</v>
      </c>
    </row>
    <row r="229" spans="1:27" x14ac:dyDescent="0.25">
      <c r="A229" t="s">
        <v>26</v>
      </c>
      <c r="B229">
        <v>110158</v>
      </c>
      <c r="C229" s="54" t="s">
        <v>45</v>
      </c>
      <c r="D229" t="s">
        <v>46</v>
      </c>
      <c r="E229" s="152">
        <v>4</v>
      </c>
      <c r="F229">
        <v>250</v>
      </c>
      <c r="G229">
        <v>265</v>
      </c>
      <c r="H229">
        <v>219</v>
      </c>
      <c r="I229">
        <v>261</v>
      </c>
      <c r="J229">
        <v>250</v>
      </c>
      <c r="K229" s="54">
        <f t="shared" si="26"/>
        <v>249</v>
      </c>
      <c r="L229">
        <v>0.38090000000000002</v>
      </c>
      <c r="M229">
        <v>36.35</v>
      </c>
      <c r="N229" s="135">
        <f t="shared" si="30"/>
        <v>104.78679504814305</v>
      </c>
      <c r="Q229">
        <v>39</v>
      </c>
      <c r="R229" s="134">
        <f t="shared" si="31"/>
        <v>0.93205128205128207</v>
      </c>
      <c r="S229" s="54">
        <f t="shared" si="27"/>
        <v>0.42083050220137769</v>
      </c>
      <c r="T229">
        <v>0.65839999999999999</v>
      </c>
      <c r="U229">
        <v>0.65439999999999998</v>
      </c>
      <c r="V229">
        <v>0.30120000000000002</v>
      </c>
      <c r="W229" s="134">
        <f t="shared" si="28"/>
        <v>1.0061124694376529</v>
      </c>
      <c r="X229" s="54">
        <f t="shared" si="29"/>
        <v>0.45747266099635486</v>
      </c>
      <c r="Y229">
        <v>748</v>
      </c>
      <c r="Z229">
        <v>1139</v>
      </c>
      <c r="AA229">
        <v>0.65671641791044777</v>
      </c>
    </row>
    <row r="230" spans="1:27" x14ac:dyDescent="0.25">
      <c r="A230" t="s">
        <v>26</v>
      </c>
      <c r="B230">
        <v>110160</v>
      </c>
      <c r="C230" s="54" t="s">
        <v>45</v>
      </c>
      <c r="D230" t="s">
        <v>46</v>
      </c>
      <c r="E230" s="152">
        <v>1</v>
      </c>
      <c r="F230">
        <v>192</v>
      </c>
      <c r="G230">
        <v>177</v>
      </c>
      <c r="H230">
        <v>190</v>
      </c>
      <c r="I230">
        <v>150</v>
      </c>
      <c r="J230">
        <v>224</v>
      </c>
      <c r="K230" s="54">
        <f t="shared" si="26"/>
        <v>186.6</v>
      </c>
      <c r="L230">
        <v>0.32469999999999999</v>
      </c>
      <c r="M230">
        <v>38</v>
      </c>
      <c r="N230" s="135">
        <f t="shared" si="30"/>
        <v>85.44736842105263</v>
      </c>
      <c r="Q230">
        <v>50</v>
      </c>
      <c r="R230" s="134">
        <f t="shared" si="31"/>
        <v>0.76</v>
      </c>
      <c r="S230" s="54">
        <f t="shared" si="27"/>
        <v>0.45791730129181474</v>
      </c>
      <c r="T230">
        <v>0.996</v>
      </c>
      <c r="U230">
        <v>1.0878000000000001</v>
      </c>
      <c r="V230">
        <v>0.4819</v>
      </c>
      <c r="W230" s="134">
        <f t="shared" si="28"/>
        <v>0.91560948703805833</v>
      </c>
      <c r="X230" s="54">
        <f t="shared" si="29"/>
        <v>0.48383534136546186</v>
      </c>
      <c r="Y230">
        <v>714</v>
      </c>
      <c r="Z230">
        <v>1145</v>
      </c>
      <c r="AA230">
        <v>0.62358078602620093</v>
      </c>
    </row>
    <row r="231" spans="1:27" x14ac:dyDescent="0.25">
      <c r="A231" t="s">
        <v>26</v>
      </c>
      <c r="B231">
        <v>110160</v>
      </c>
      <c r="C231" s="54" t="s">
        <v>45</v>
      </c>
      <c r="D231" t="s">
        <v>46</v>
      </c>
      <c r="E231" s="152">
        <v>2</v>
      </c>
      <c r="F231">
        <v>216</v>
      </c>
      <c r="G231">
        <v>241</v>
      </c>
      <c r="H231">
        <v>244</v>
      </c>
      <c r="I231">
        <v>223</v>
      </c>
      <c r="J231">
        <v>264</v>
      </c>
      <c r="K231" s="54">
        <f t="shared" si="26"/>
        <v>237.6</v>
      </c>
      <c r="L231">
        <v>0.62109999999999999</v>
      </c>
      <c r="M231">
        <v>67.81</v>
      </c>
      <c r="N231" s="135">
        <f t="shared" si="30"/>
        <v>91.5941601533697</v>
      </c>
      <c r="Q231">
        <v>67</v>
      </c>
      <c r="R231" s="134">
        <f t="shared" si="31"/>
        <v>1.012089552238806</v>
      </c>
      <c r="S231" s="54">
        <f t="shared" si="27"/>
        <v>0.38549730704280177</v>
      </c>
      <c r="T231">
        <v>0.43840000000000001</v>
      </c>
      <c r="U231">
        <v>0.42</v>
      </c>
      <c r="V231">
        <v>0.21740000000000001</v>
      </c>
      <c r="W231" s="134">
        <f t="shared" si="28"/>
        <v>1.043809523809524</v>
      </c>
      <c r="X231" s="54">
        <f t="shared" si="29"/>
        <v>0.49589416058394159</v>
      </c>
      <c r="Y231">
        <v>714</v>
      </c>
      <c r="Z231">
        <v>1145</v>
      </c>
      <c r="AA231">
        <v>0.62358078602620093</v>
      </c>
    </row>
    <row r="232" spans="1:27" x14ac:dyDescent="0.25">
      <c r="A232" t="s">
        <v>26</v>
      </c>
      <c r="B232">
        <v>110160</v>
      </c>
      <c r="C232" s="54" t="s">
        <v>45</v>
      </c>
      <c r="D232" t="s">
        <v>46</v>
      </c>
      <c r="E232" s="152">
        <v>3</v>
      </c>
      <c r="F232">
        <v>230</v>
      </c>
      <c r="G232">
        <v>225</v>
      </c>
      <c r="H232">
        <v>220</v>
      </c>
      <c r="I232">
        <v>223</v>
      </c>
      <c r="J232">
        <v>240</v>
      </c>
      <c r="K232" s="54">
        <f t="shared" si="26"/>
        <v>227.6</v>
      </c>
      <c r="L232">
        <v>0.99809999999999999</v>
      </c>
      <c r="M232">
        <v>111.43</v>
      </c>
      <c r="N232" s="135">
        <f t="shared" si="30"/>
        <v>89.571928565018396</v>
      </c>
      <c r="Q232">
        <v>63</v>
      </c>
      <c r="R232" s="134">
        <f t="shared" si="31"/>
        <v>1.7687301587301589</v>
      </c>
      <c r="S232" s="54">
        <f t="shared" si="27"/>
        <v>0.39354977401150437</v>
      </c>
      <c r="T232">
        <v>0.54390000000000005</v>
      </c>
      <c r="U232">
        <v>0.54630000000000001</v>
      </c>
      <c r="V232">
        <v>0.2492</v>
      </c>
      <c r="W232" s="134">
        <f t="shared" si="28"/>
        <v>0.99560680944535973</v>
      </c>
      <c r="X232" s="54">
        <f t="shared" si="29"/>
        <v>0.45817245817245816</v>
      </c>
      <c r="Y232">
        <v>714</v>
      </c>
      <c r="Z232">
        <v>1145</v>
      </c>
      <c r="AA232">
        <v>0.62358078602620093</v>
      </c>
    </row>
    <row r="233" spans="1:27" x14ac:dyDescent="0.25">
      <c r="A233" t="s">
        <v>26</v>
      </c>
      <c r="B233">
        <v>110160</v>
      </c>
      <c r="C233" t="s">
        <v>45</v>
      </c>
      <c r="D233" t="s">
        <v>46</v>
      </c>
      <c r="E233" s="152">
        <v>4</v>
      </c>
      <c r="F233">
        <v>235</v>
      </c>
      <c r="G233">
        <v>224</v>
      </c>
      <c r="H233">
        <v>182</v>
      </c>
      <c r="I233">
        <v>220</v>
      </c>
      <c r="J233">
        <v>193</v>
      </c>
      <c r="K233" s="54">
        <f t="shared" si="26"/>
        <v>210.8</v>
      </c>
      <c r="L233">
        <v>0.57389999999999997</v>
      </c>
      <c r="M233">
        <v>71.61</v>
      </c>
      <c r="N233" s="135">
        <f t="shared" si="30"/>
        <v>80.142438206954338</v>
      </c>
      <c r="Q233">
        <v>66</v>
      </c>
      <c r="R233" s="134">
        <f t="shared" si="31"/>
        <v>1.085</v>
      </c>
      <c r="S233" s="54">
        <f t="shared" si="27"/>
        <v>0.38018234443526722</v>
      </c>
      <c r="T233">
        <v>0.97</v>
      </c>
      <c r="U233">
        <v>1.0053000000000001</v>
      </c>
      <c r="V233">
        <v>0.44600000000000001</v>
      </c>
      <c r="W233" s="134">
        <f t="shared" si="28"/>
        <v>0.96488610365065142</v>
      </c>
      <c r="X233" s="54">
        <f t="shared" si="29"/>
        <v>0.45979381443298972</v>
      </c>
      <c r="Y233">
        <v>714</v>
      </c>
      <c r="Z233">
        <v>1145</v>
      </c>
      <c r="AA233">
        <v>0.62358078602620093</v>
      </c>
    </row>
    <row r="234" spans="1:27" x14ac:dyDescent="0.25">
      <c r="A234" t="s">
        <v>69</v>
      </c>
      <c r="B234">
        <v>320580</v>
      </c>
      <c r="C234" t="s">
        <v>45</v>
      </c>
      <c r="D234" t="s">
        <v>46</v>
      </c>
      <c r="E234" s="152">
        <v>1</v>
      </c>
      <c r="F234">
        <v>148</v>
      </c>
      <c r="G234">
        <v>158</v>
      </c>
      <c r="H234">
        <v>135</v>
      </c>
      <c r="I234">
        <v>187</v>
      </c>
      <c r="J234">
        <v>170</v>
      </c>
      <c r="K234" s="54">
        <f t="shared" si="26"/>
        <v>159.6</v>
      </c>
      <c r="L234">
        <v>0.38850000000000001</v>
      </c>
      <c r="M234">
        <v>61.9</v>
      </c>
      <c r="N234" s="135">
        <f t="shared" si="30"/>
        <v>62.762520193861064</v>
      </c>
      <c r="Q234">
        <v>50</v>
      </c>
      <c r="R234" s="136">
        <f t="shared" si="31"/>
        <v>1.238</v>
      </c>
      <c r="S234" s="54">
        <f t="shared" si="27"/>
        <v>0.39324887339511949</v>
      </c>
      <c r="T234">
        <v>0.4022</v>
      </c>
      <c r="U234">
        <v>0.47410000000000002</v>
      </c>
      <c r="V234">
        <v>0.18440000000000001</v>
      </c>
      <c r="W234" s="134">
        <f t="shared" si="28"/>
        <v>0.84834423117485758</v>
      </c>
      <c r="X234" s="54">
        <f t="shared" si="29"/>
        <v>0.45847836897066135</v>
      </c>
      <c r="Y234">
        <v>1470</v>
      </c>
      <c r="Z234">
        <v>992</v>
      </c>
      <c r="AA234">
        <v>1.4818548387096775</v>
      </c>
    </row>
    <row r="235" spans="1:27" x14ac:dyDescent="0.25">
      <c r="A235" t="s">
        <v>69</v>
      </c>
      <c r="B235">
        <v>320580</v>
      </c>
      <c r="C235" t="s">
        <v>45</v>
      </c>
      <c r="D235" t="s">
        <v>46</v>
      </c>
      <c r="E235" s="152">
        <v>2</v>
      </c>
      <c r="F235">
        <v>230</v>
      </c>
      <c r="G235">
        <v>237</v>
      </c>
      <c r="H235">
        <v>218</v>
      </c>
      <c r="I235">
        <v>203</v>
      </c>
      <c r="J235">
        <v>224</v>
      </c>
      <c r="K235" s="54">
        <f t="shared" si="26"/>
        <v>222.4</v>
      </c>
      <c r="L235">
        <v>0.63109999999999999</v>
      </c>
      <c r="M235">
        <v>73.48</v>
      </c>
      <c r="N235" s="135">
        <f t="shared" si="30"/>
        <v>85.887316276537831</v>
      </c>
      <c r="Q235">
        <v>49</v>
      </c>
      <c r="R235" s="136">
        <f t="shared" si="31"/>
        <v>1.4995918367346939</v>
      </c>
      <c r="S235" s="54">
        <f t="shared" si="27"/>
        <v>0.38618397606356936</v>
      </c>
      <c r="T235">
        <v>0.52839999999999998</v>
      </c>
      <c r="U235">
        <v>0.60299999999999998</v>
      </c>
      <c r="V235">
        <v>0.27260000000000001</v>
      </c>
      <c r="W235" s="134">
        <f t="shared" si="28"/>
        <v>0.87628524046434497</v>
      </c>
      <c r="X235" s="54">
        <f t="shared" si="29"/>
        <v>0.51589704769114308</v>
      </c>
      <c r="Y235">
        <v>1470</v>
      </c>
      <c r="Z235">
        <v>992</v>
      </c>
      <c r="AA235">
        <v>1.4818548387096775</v>
      </c>
    </row>
    <row r="236" spans="1:27" x14ac:dyDescent="0.25">
      <c r="A236" t="s">
        <v>69</v>
      </c>
      <c r="B236">
        <v>320580</v>
      </c>
      <c r="C236" t="s">
        <v>45</v>
      </c>
      <c r="D236" t="s">
        <v>46</v>
      </c>
      <c r="E236" s="152">
        <v>3</v>
      </c>
      <c r="F236">
        <v>197</v>
      </c>
      <c r="G236">
        <v>173</v>
      </c>
      <c r="H236">
        <v>186</v>
      </c>
      <c r="I236">
        <v>201</v>
      </c>
      <c r="J236">
        <v>221</v>
      </c>
      <c r="K236" s="54">
        <f t="shared" si="26"/>
        <v>195.6</v>
      </c>
      <c r="L236">
        <v>0.54169999999999996</v>
      </c>
      <c r="M236">
        <v>64.03</v>
      </c>
      <c r="N236" s="135">
        <f t="shared" si="30"/>
        <v>84.600968296111191</v>
      </c>
      <c r="Q236">
        <v>45</v>
      </c>
      <c r="R236" s="136">
        <f t="shared" si="31"/>
        <v>1.4228888888888889</v>
      </c>
      <c r="S236" s="54">
        <f t="shared" si="27"/>
        <v>0.4325202878124294</v>
      </c>
      <c r="T236">
        <v>0.24909999999999999</v>
      </c>
      <c r="U236">
        <v>0.21859999999999999</v>
      </c>
      <c r="V236">
        <v>0.10970000000000001</v>
      </c>
      <c r="W236" s="134">
        <f t="shared" si="28"/>
        <v>1.1395242451967063</v>
      </c>
      <c r="X236" s="54">
        <f t="shared" si="29"/>
        <v>0.44038538739462069</v>
      </c>
      <c r="Y236">
        <v>1470</v>
      </c>
      <c r="Z236">
        <v>992</v>
      </c>
      <c r="AA236">
        <v>1.4818548387096775</v>
      </c>
    </row>
    <row r="237" spans="1:27" x14ac:dyDescent="0.25">
      <c r="A237" t="s">
        <v>69</v>
      </c>
      <c r="B237">
        <v>320580</v>
      </c>
      <c r="C237" t="s">
        <v>45</v>
      </c>
      <c r="D237" t="s">
        <v>46</v>
      </c>
      <c r="E237" s="152">
        <v>4</v>
      </c>
      <c r="F237">
        <v>130</v>
      </c>
      <c r="G237">
        <v>140</v>
      </c>
      <c r="H237">
        <v>157</v>
      </c>
      <c r="I237">
        <v>160</v>
      </c>
      <c r="J237">
        <v>153</v>
      </c>
      <c r="K237" s="54">
        <f t="shared" si="26"/>
        <v>148</v>
      </c>
      <c r="L237">
        <v>0.376</v>
      </c>
      <c r="M237">
        <v>56.18</v>
      </c>
      <c r="N237" s="135">
        <f t="shared" si="30"/>
        <v>66.927732289070846</v>
      </c>
      <c r="Q237">
        <v>56</v>
      </c>
      <c r="R237" s="136">
        <f t="shared" si="31"/>
        <v>1.0032142857142856</v>
      </c>
      <c r="S237" s="54">
        <f t="shared" si="27"/>
        <v>0.45221440735858681</v>
      </c>
      <c r="T237">
        <v>0.61329999999999996</v>
      </c>
      <c r="U237">
        <v>0.67930000000000001</v>
      </c>
      <c r="V237">
        <v>0.28439999999999999</v>
      </c>
      <c r="W237" s="134">
        <f t="shared" si="28"/>
        <v>0.90284116001766512</v>
      </c>
      <c r="X237" s="54">
        <f t="shared" si="29"/>
        <v>0.46372085439426058</v>
      </c>
      <c r="Y237">
        <v>1470</v>
      </c>
      <c r="Z237">
        <v>992</v>
      </c>
      <c r="AA237">
        <v>1.4818548387096775</v>
      </c>
    </row>
    <row r="238" spans="1:27" x14ac:dyDescent="0.25">
      <c r="A238" t="s">
        <v>120</v>
      </c>
      <c r="B238">
        <v>410273</v>
      </c>
      <c r="C238" s="54" t="s">
        <v>45</v>
      </c>
      <c r="D238" t="s">
        <v>46</v>
      </c>
      <c r="E238" s="152">
        <v>1</v>
      </c>
      <c r="F238">
        <v>204</v>
      </c>
      <c r="G238">
        <v>205</v>
      </c>
      <c r="H238">
        <v>228</v>
      </c>
      <c r="I238">
        <v>207</v>
      </c>
      <c r="J238">
        <v>238</v>
      </c>
      <c r="K238" s="54">
        <f t="shared" si="26"/>
        <v>216.4</v>
      </c>
      <c r="L238">
        <v>0.22720000000000001</v>
      </c>
      <c r="M238">
        <v>23.47</v>
      </c>
      <c r="N238" s="135">
        <f t="shared" si="30"/>
        <v>96.804431188751622</v>
      </c>
      <c r="Q238">
        <v>12</v>
      </c>
      <c r="R238" s="136">
        <f t="shared" si="31"/>
        <v>1.9558333333333333</v>
      </c>
      <c r="S238" s="54">
        <f t="shared" si="27"/>
        <v>0.44734025503119973</v>
      </c>
      <c r="T238">
        <v>0.35289999999999999</v>
      </c>
      <c r="U238">
        <v>0.36699999999999999</v>
      </c>
      <c r="V238">
        <v>0.16500000000000001</v>
      </c>
      <c r="W238" s="134">
        <f t="shared" si="28"/>
        <v>0.96158038147138969</v>
      </c>
      <c r="X238" s="54">
        <f t="shared" si="29"/>
        <v>0.46755454803060359</v>
      </c>
      <c r="Y238">
        <v>654</v>
      </c>
      <c r="Z238">
        <v>1280</v>
      </c>
      <c r="AA238">
        <v>0.51093750000000004</v>
      </c>
    </row>
    <row r="239" spans="1:27" x14ac:dyDescent="0.25">
      <c r="A239" t="s">
        <v>120</v>
      </c>
      <c r="B239">
        <v>410273</v>
      </c>
      <c r="C239" s="54" t="s">
        <v>45</v>
      </c>
      <c r="D239" t="s">
        <v>46</v>
      </c>
      <c r="E239" s="152">
        <v>2</v>
      </c>
      <c r="F239">
        <v>273</v>
      </c>
      <c r="G239">
        <v>248</v>
      </c>
      <c r="H239">
        <v>270</v>
      </c>
      <c r="I239">
        <v>273</v>
      </c>
      <c r="J239">
        <v>248</v>
      </c>
      <c r="K239" s="54">
        <f t="shared" si="26"/>
        <v>262.39999999999998</v>
      </c>
      <c r="L239">
        <v>0.38550000000000001</v>
      </c>
      <c r="M239">
        <v>35.880000000000003</v>
      </c>
      <c r="N239" s="135">
        <f t="shared" si="30"/>
        <v>107.44147157190636</v>
      </c>
      <c r="Q239">
        <v>20</v>
      </c>
      <c r="R239" s="136">
        <f t="shared" si="31"/>
        <v>1.794</v>
      </c>
      <c r="S239" s="54">
        <f t="shared" si="27"/>
        <v>0.40945682763683833</v>
      </c>
      <c r="T239">
        <v>0.54879999999999995</v>
      </c>
      <c r="U239">
        <v>0.55049999999999999</v>
      </c>
      <c r="V239">
        <v>0.24610000000000001</v>
      </c>
      <c r="W239" s="134">
        <f t="shared" si="28"/>
        <v>0.99691189827429605</v>
      </c>
      <c r="X239" s="54">
        <f t="shared" si="29"/>
        <v>0.44843294460641403</v>
      </c>
      <c r="Y239">
        <v>654</v>
      </c>
      <c r="Z239">
        <v>1280</v>
      </c>
      <c r="AA239">
        <v>0.51093750000000004</v>
      </c>
    </row>
    <row r="240" spans="1:27" x14ac:dyDescent="0.25">
      <c r="A240" t="s">
        <v>120</v>
      </c>
      <c r="B240">
        <v>410273</v>
      </c>
      <c r="C240" s="54" t="s">
        <v>45</v>
      </c>
      <c r="D240" t="s">
        <v>46</v>
      </c>
      <c r="E240" s="152">
        <v>3</v>
      </c>
      <c r="F240">
        <v>243</v>
      </c>
      <c r="G240">
        <v>196</v>
      </c>
      <c r="H240">
        <v>192</v>
      </c>
      <c r="I240">
        <v>260</v>
      </c>
      <c r="J240">
        <v>183</v>
      </c>
      <c r="K240" s="54">
        <f t="shared" si="26"/>
        <v>214.8</v>
      </c>
      <c r="L240">
        <v>0.214</v>
      </c>
      <c r="M240">
        <v>27.6</v>
      </c>
      <c r="N240" s="135">
        <f t="shared" si="30"/>
        <v>77.536231884057955</v>
      </c>
      <c r="Q240">
        <v>19</v>
      </c>
      <c r="R240" s="136">
        <f t="shared" si="31"/>
        <v>1.4526315789473685</v>
      </c>
      <c r="S240" s="54">
        <f t="shared" si="27"/>
        <v>0.36096942217904071</v>
      </c>
      <c r="T240">
        <v>0.85419999999999996</v>
      </c>
      <c r="U240">
        <v>0.84330000000000005</v>
      </c>
      <c r="V240">
        <v>0.39889999999999998</v>
      </c>
      <c r="W240" s="134">
        <f t="shared" si="28"/>
        <v>1.0129254120716233</v>
      </c>
      <c r="X240" s="54">
        <f t="shared" si="29"/>
        <v>0.46698665417934909</v>
      </c>
      <c r="Y240">
        <v>654</v>
      </c>
      <c r="Z240">
        <v>1280</v>
      </c>
      <c r="AA240">
        <v>0.51093750000000004</v>
      </c>
    </row>
    <row r="241" spans="1:27" x14ac:dyDescent="0.25">
      <c r="A241" t="s">
        <v>120</v>
      </c>
      <c r="B241">
        <v>410273</v>
      </c>
      <c r="C241" t="s">
        <v>45</v>
      </c>
      <c r="D241" t="s">
        <v>46</v>
      </c>
      <c r="E241" s="152">
        <v>4</v>
      </c>
      <c r="F241">
        <v>193</v>
      </c>
      <c r="G241">
        <v>218</v>
      </c>
      <c r="H241">
        <v>230</v>
      </c>
      <c r="I241">
        <v>231</v>
      </c>
      <c r="J241">
        <v>238</v>
      </c>
      <c r="K241" s="54">
        <f t="shared" si="26"/>
        <v>222</v>
      </c>
      <c r="L241">
        <v>0.42480000000000001</v>
      </c>
      <c r="M241">
        <v>44.61</v>
      </c>
      <c r="N241" s="135">
        <f t="shared" si="30"/>
        <v>95.225285810356425</v>
      </c>
      <c r="Q241">
        <v>25</v>
      </c>
      <c r="R241" s="136">
        <f t="shared" si="31"/>
        <v>1.7844</v>
      </c>
      <c r="S241" s="54">
        <f t="shared" si="27"/>
        <v>0.42894272887547941</v>
      </c>
      <c r="T241">
        <v>0.35580000000000001</v>
      </c>
      <c r="U241">
        <v>0.34029999999999999</v>
      </c>
      <c r="V241">
        <v>0.1767</v>
      </c>
      <c r="W241" s="134">
        <f t="shared" si="28"/>
        <v>1.0455480458419042</v>
      </c>
      <c r="X241" s="54">
        <f t="shared" si="29"/>
        <v>0.49662731871838112</v>
      </c>
      <c r="Y241">
        <v>654</v>
      </c>
      <c r="Z241">
        <v>1280</v>
      </c>
      <c r="AA241">
        <v>0.51093750000000004</v>
      </c>
    </row>
    <row r="242" spans="1:27" x14ac:dyDescent="0.25">
      <c r="A242" t="s">
        <v>144</v>
      </c>
      <c r="B242">
        <v>490300</v>
      </c>
      <c r="C242" t="s">
        <v>45</v>
      </c>
      <c r="D242" t="s">
        <v>46</v>
      </c>
      <c r="E242" s="152">
        <v>1</v>
      </c>
      <c r="F242">
        <v>256</v>
      </c>
      <c r="G242">
        <v>247</v>
      </c>
      <c r="H242">
        <v>233</v>
      </c>
      <c r="I242">
        <v>224</v>
      </c>
      <c r="J242">
        <v>190</v>
      </c>
      <c r="K242" s="54">
        <f t="shared" si="26"/>
        <v>230</v>
      </c>
      <c r="L242">
        <v>0.41160000000000002</v>
      </c>
      <c r="M242">
        <v>47.31</v>
      </c>
      <c r="N242" s="135">
        <f t="shared" si="30"/>
        <v>87.000634115409014</v>
      </c>
      <c r="Q242">
        <v>64</v>
      </c>
      <c r="R242" s="136">
        <f t="shared" si="31"/>
        <v>0.73921875000000004</v>
      </c>
      <c r="S242" s="54">
        <f t="shared" si="27"/>
        <v>0.37826362658873486</v>
      </c>
      <c r="T242">
        <v>2.3645999999999998</v>
      </c>
      <c r="U242">
        <v>2.8412000000000002</v>
      </c>
      <c r="V242">
        <v>1.1295999999999999</v>
      </c>
      <c r="W242" s="134">
        <f t="shared" si="28"/>
        <v>0.83225397719273531</v>
      </c>
      <c r="X242" s="54">
        <f t="shared" si="29"/>
        <v>0.47771293241985963</v>
      </c>
      <c r="Y242">
        <v>754</v>
      </c>
      <c r="Z242">
        <v>1043</v>
      </c>
      <c r="AA242">
        <v>0.72291466922339409</v>
      </c>
    </row>
    <row r="243" spans="1:27" x14ac:dyDescent="0.25">
      <c r="A243" t="s">
        <v>144</v>
      </c>
      <c r="B243">
        <v>490300</v>
      </c>
      <c r="C243" t="s">
        <v>45</v>
      </c>
      <c r="D243" t="s">
        <v>46</v>
      </c>
      <c r="E243" s="152">
        <v>2</v>
      </c>
      <c r="F243">
        <v>285</v>
      </c>
      <c r="G243">
        <v>237</v>
      </c>
      <c r="H243">
        <v>257</v>
      </c>
      <c r="I243">
        <v>219</v>
      </c>
      <c r="J243">
        <v>246</v>
      </c>
      <c r="K243" s="54">
        <f t="shared" si="26"/>
        <v>248.8</v>
      </c>
      <c r="L243">
        <v>0.63029999999999997</v>
      </c>
      <c r="M243">
        <v>84.05</v>
      </c>
      <c r="N243" s="135">
        <f t="shared" si="30"/>
        <v>74.991076740035695</v>
      </c>
      <c r="Q243">
        <v>59</v>
      </c>
      <c r="R243" s="136">
        <f t="shared" si="31"/>
        <v>1.4245762711864407</v>
      </c>
      <c r="S243" s="54">
        <f t="shared" si="27"/>
        <v>0.30141108014483797</v>
      </c>
      <c r="T243">
        <v>0.87539999999999996</v>
      </c>
      <c r="U243">
        <v>0.95709999999999995</v>
      </c>
      <c r="V243">
        <v>0.38679999999999998</v>
      </c>
      <c r="W243" s="134">
        <f t="shared" si="28"/>
        <v>0.91463796886427751</v>
      </c>
      <c r="X243" s="54">
        <f t="shared" si="29"/>
        <v>0.44185515193054603</v>
      </c>
      <c r="Y243">
        <v>754</v>
      </c>
      <c r="Z243">
        <v>1043</v>
      </c>
      <c r="AA243">
        <v>0.72291466922339409</v>
      </c>
    </row>
    <row r="244" spans="1:27" x14ac:dyDescent="0.25">
      <c r="A244" t="s">
        <v>144</v>
      </c>
      <c r="B244">
        <v>490300</v>
      </c>
      <c r="C244" t="s">
        <v>45</v>
      </c>
      <c r="D244" t="s">
        <v>46</v>
      </c>
      <c r="E244" s="152">
        <v>3</v>
      </c>
      <c r="F244">
        <v>216</v>
      </c>
      <c r="G244">
        <v>223</v>
      </c>
      <c r="H244">
        <v>226</v>
      </c>
      <c r="I244">
        <v>224</v>
      </c>
      <c r="J244">
        <v>241</v>
      </c>
      <c r="K244" s="54">
        <f t="shared" si="26"/>
        <v>226</v>
      </c>
      <c r="L244">
        <v>0.41189999999999999</v>
      </c>
      <c r="M244">
        <v>53.9</v>
      </c>
      <c r="N244" s="135">
        <f t="shared" si="30"/>
        <v>76.419294990723557</v>
      </c>
      <c r="Q244">
        <v>63</v>
      </c>
      <c r="R244" s="136">
        <f t="shared" si="31"/>
        <v>0.85555555555555551</v>
      </c>
      <c r="S244" s="54">
        <f t="shared" si="27"/>
        <v>0.33813847341028125</v>
      </c>
      <c r="T244">
        <v>1.3011999999999999</v>
      </c>
      <c r="U244">
        <v>1.4175</v>
      </c>
      <c r="V244">
        <v>0.61150000000000004</v>
      </c>
      <c r="W244" s="134">
        <f t="shared" si="28"/>
        <v>0.91795414462081126</v>
      </c>
      <c r="X244" s="54">
        <f t="shared" si="29"/>
        <v>0.46995081463264687</v>
      </c>
      <c r="Y244">
        <v>754</v>
      </c>
      <c r="Z244">
        <v>1043</v>
      </c>
      <c r="AA244">
        <v>0.72291466922339409</v>
      </c>
    </row>
    <row r="245" spans="1:27" x14ac:dyDescent="0.25">
      <c r="A245" t="s">
        <v>144</v>
      </c>
      <c r="B245">
        <v>490300</v>
      </c>
      <c r="C245" t="s">
        <v>45</v>
      </c>
      <c r="D245" t="s">
        <v>46</v>
      </c>
      <c r="E245" s="152">
        <v>4</v>
      </c>
      <c r="F245">
        <v>212</v>
      </c>
      <c r="G245">
        <v>221</v>
      </c>
      <c r="H245">
        <v>219</v>
      </c>
      <c r="I245">
        <v>208</v>
      </c>
      <c r="J245">
        <v>246</v>
      </c>
      <c r="K245" s="54">
        <f t="shared" si="26"/>
        <v>221.2</v>
      </c>
      <c r="L245">
        <v>0.50780000000000003</v>
      </c>
      <c r="M245">
        <v>68.42</v>
      </c>
      <c r="N245" s="135">
        <f t="shared" si="30"/>
        <v>74.21806489330605</v>
      </c>
      <c r="Q245">
        <v>62</v>
      </c>
      <c r="R245" s="136">
        <f t="shared" si="31"/>
        <v>1.1035483870967742</v>
      </c>
      <c r="S245" s="54">
        <f t="shared" si="27"/>
        <v>0.33552470566594056</v>
      </c>
      <c r="T245">
        <v>0.97770000000000001</v>
      </c>
      <c r="U245">
        <v>1.0058</v>
      </c>
      <c r="V245">
        <v>0.46200000000000002</v>
      </c>
      <c r="W245" s="134">
        <f t="shared" si="28"/>
        <v>0.97206204016703124</v>
      </c>
      <c r="X245" s="54">
        <f t="shared" si="29"/>
        <v>0.47253758821724456</v>
      </c>
      <c r="Y245">
        <v>754</v>
      </c>
      <c r="Z245">
        <v>1043</v>
      </c>
      <c r="AA245">
        <v>0.72291466922339409</v>
      </c>
    </row>
    <row r="246" spans="1:27" x14ac:dyDescent="0.25">
      <c r="A246" t="s">
        <v>144</v>
      </c>
      <c r="B246">
        <v>490813</v>
      </c>
      <c r="C246" t="s">
        <v>45</v>
      </c>
      <c r="D246" t="s">
        <v>46</v>
      </c>
      <c r="E246" s="152">
        <v>1</v>
      </c>
      <c r="F246">
        <v>380</v>
      </c>
      <c r="G246">
        <v>371</v>
      </c>
      <c r="H246">
        <v>310</v>
      </c>
      <c r="I246">
        <v>392</v>
      </c>
      <c r="J246">
        <v>331</v>
      </c>
      <c r="K246" s="54">
        <f t="shared" si="26"/>
        <v>356.8</v>
      </c>
      <c r="L246">
        <v>0.40910000000000002</v>
      </c>
      <c r="M246">
        <v>54.99</v>
      </c>
      <c r="N246" s="135">
        <f t="shared" si="30"/>
        <v>74.395344608110562</v>
      </c>
      <c r="Q246">
        <v>32</v>
      </c>
      <c r="R246" s="136">
        <f t="shared" si="31"/>
        <v>1.7184375000000001</v>
      </c>
      <c r="S246" s="54">
        <f t="shared" si="27"/>
        <v>0.20850713174918878</v>
      </c>
      <c r="T246">
        <v>0.41439999999999999</v>
      </c>
      <c r="U246">
        <v>0.36359999999999998</v>
      </c>
      <c r="V246">
        <v>0.18179999999999999</v>
      </c>
      <c r="W246" s="134">
        <f t="shared" si="28"/>
        <v>1.1397139713971398</v>
      </c>
      <c r="X246" s="54">
        <f t="shared" si="29"/>
        <v>0.43870656370656369</v>
      </c>
      <c r="Y246">
        <v>867</v>
      </c>
      <c r="Z246">
        <v>1064</v>
      </c>
      <c r="AA246">
        <v>0.81484962406015038</v>
      </c>
    </row>
    <row r="247" spans="1:27" x14ac:dyDescent="0.25">
      <c r="A247" t="s">
        <v>144</v>
      </c>
      <c r="B247">
        <v>490813</v>
      </c>
      <c r="C247" t="s">
        <v>45</v>
      </c>
      <c r="D247" t="s">
        <v>46</v>
      </c>
      <c r="E247" s="152">
        <v>2</v>
      </c>
      <c r="F247">
        <v>256</v>
      </c>
      <c r="G247">
        <v>240</v>
      </c>
      <c r="H247">
        <v>262</v>
      </c>
      <c r="I247">
        <v>231</v>
      </c>
      <c r="J247">
        <v>298</v>
      </c>
      <c r="K247" s="54">
        <f t="shared" si="26"/>
        <v>257.39999999999998</v>
      </c>
      <c r="L247">
        <v>0.3352</v>
      </c>
      <c r="M247">
        <v>51.94</v>
      </c>
      <c r="N247" s="135">
        <f t="shared" si="30"/>
        <v>64.536003080477471</v>
      </c>
      <c r="Q247">
        <v>47</v>
      </c>
      <c r="R247" s="136">
        <f t="shared" si="31"/>
        <v>1.1051063829787233</v>
      </c>
      <c r="S247" s="54">
        <f t="shared" si="27"/>
        <v>0.25072262269027767</v>
      </c>
      <c r="T247">
        <v>0.94010000000000005</v>
      </c>
      <c r="U247">
        <v>1.03</v>
      </c>
      <c r="V247">
        <v>0.37780000000000002</v>
      </c>
      <c r="W247" s="134">
        <f t="shared" si="28"/>
        <v>0.91271844660194179</v>
      </c>
      <c r="X247" s="54">
        <f t="shared" si="29"/>
        <v>0.40187214126156795</v>
      </c>
      <c r="Y247">
        <v>867</v>
      </c>
      <c r="Z247">
        <v>1064</v>
      </c>
      <c r="AA247">
        <v>0.81484962406015038</v>
      </c>
    </row>
    <row r="248" spans="1:27" x14ac:dyDescent="0.25">
      <c r="A248" t="s">
        <v>144</v>
      </c>
      <c r="B248">
        <v>490813</v>
      </c>
      <c r="C248" t="s">
        <v>45</v>
      </c>
      <c r="D248" t="s">
        <v>46</v>
      </c>
      <c r="E248" s="152">
        <v>3</v>
      </c>
      <c r="F248">
        <v>260</v>
      </c>
      <c r="G248">
        <v>264</v>
      </c>
      <c r="H248">
        <v>231</v>
      </c>
      <c r="I248">
        <v>244</v>
      </c>
      <c r="J248">
        <v>216</v>
      </c>
      <c r="K248" s="54">
        <f t="shared" si="26"/>
        <v>243</v>
      </c>
      <c r="L248">
        <v>0.27089999999999997</v>
      </c>
      <c r="M248">
        <v>42.28</v>
      </c>
      <c r="N248" s="135">
        <f t="shared" si="30"/>
        <v>64.072847682119203</v>
      </c>
      <c r="Q248">
        <v>35</v>
      </c>
      <c r="R248" s="136">
        <f t="shared" si="31"/>
        <v>1.208</v>
      </c>
      <c r="S248" s="54">
        <f t="shared" si="27"/>
        <v>0.26367427029678686</v>
      </c>
      <c r="T248">
        <v>1.0503</v>
      </c>
      <c r="U248">
        <v>1.1440999999999999</v>
      </c>
      <c r="V248">
        <v>0.43219999999999997</v>
      </c>
      <c r="W248" s="134">
        <f t="shared" si="28"/>
        <v>0.91801415960143351</v>
      </c>
      <c r="X248" s="54">
        <f t="shared" si="29"/>
        <v>0.41150147576882795</v>
      </c>
      <c r="Y248">
        <v>867</v>
      </c>
      <c r="Z248">
        <v>1064</v>
      </c>
      <c r="AA248">
        <v>0.81484962406015038</v>
      </c>
    </row>
    <row r="249" spans="1:27" x14ac:dyDescent="0.25">
      <c r="A249" t="s">
        <v>144</v>
      </c>
      <c r="B249">
        <v>490813</v>
      </c>
      <c r="C249" t="s">
        <v>45</v>
      </c>
      <c r="D249" t="s">
        <v>46</v>
      </c>
      <c r="E249" s="152">
        <v>4</v>
      </c>
      <c r="F249">
        <v>306</v>
      </c>
      <c r="G249">
        <v>293</v>
      </c>
      <c r="H249">
        <v>317</v>
      </c>
      <c r="I249">
        <v>284</v>
      </c>
      <c r="J249">
        <v>266</v>
      </c>
      <c r="K249" s="54">
        <f t="shared" si="26"/>
        <v>293.2</v>
      </c>
      <c r="L249">
        <v>0.49790000000000001</v>
      </c>
      <c r="M249">
        <v>68.239999999999995</v>
      </c>
      <c r="N249" s="135">
        <f t="shared" si="30"/>
        <v>72.963071512309497</v>
      </c>
      <c r="Q249">
        <v>43</v>
      </c>
      <c r="R249" s="136">
        <f t="shared" si="31"/>
        <v>1.5869767441860463</v>
      </c>
      <c r="S249" s="54">
        <f t="shared" si="27"/>
        <v>0.24885085781824523</v>
      </c>
      <c r="T249">
        <v>0.45350000000000001</v>
      </c>
      <c r="U249">
        <v>0.46610000000000001</v>
      </c>
      <c r="V249">
        <v>0.15359999999999999</v>
      </c>
      <c r="W249" s="134">
        <f t="shared" si="28"/>
        <v>0.97296717442608882</v>
      </c>
      <c r="X249" s="54">
        <f t="shared" si="29"/>
        <v>0.3386990077177508</v>
      </c>
      <c r="Y249">
        <v>867</v>
      </c>
      <c r="Z249">
        <v>1064</v>
      </c>
      <c r="AA249">
        <v>0.81484962406015038</v>
      </c>
    </row>
    <row r="250" spans="1:27" x14ac:dyDescent="0.25">
      <c r="A250" t="s">
        <v>69</v>
      </c>
      <c r="B250">
        <v>320580</v>
      </c>
      <c r="C250" t="s">
        <v>108</v>
      </c>
      <c r="D250" t="s">
        <v>109</v>
      </c>
      <c r="E250" s="152">
        <v>1</v>
      </c>
      <c r="F250">
        <v>158</v>
      </c>
      <c r="G250">
        <v>225</v>
      </c>
      <c r="H250">
        <v>152</v>
      </c>
      <c r="I250">
        <v>126</v>
      </c>
      <c r="J250">
        <v>141</v>
      </c>
      <c r="K250" s="54">
        <f t="shared" ref="K250:K313" si="32">AVERAGE(F250:J250)</f>
        <v>160.4</v>
      </c>
      <c r="L250">
        <v>0.1154</v>
      </c>
      <c r="M250">
        <v>11.59</v>
      </c>
      <c r="N250" s="135">
        <f t="shared" si="30"/>
        <v>99.568593615185506</v>
      </c>
      <c r="Q250">
        <v>96</v>
      </c>
      <c r="R250" s="136">
        <f t="shared" si="31"/>
        <v>0.12072916666666667</v>
      </c>
      <c r="S250" s="54">
        <f t="shared" ref="S250:S313" si="33">N250/K250</f>
        <v>0.62075183051861282</v>
      </c>
      <c r="T250">
        <v>0.29070000000000001</v>
      </c>
      <c r="U250">
        <v>0.23680000000000001</v>
      </c>
      <c r="V250">
        <v>0.14849999999999999</v>
      </c>
      <c r="W250" s="134">
        <f t="shared" si="28"/>
        <v>1.2276182432432432</v>
      </c>
      <c r="X250" s="54">
        <f t="shared" si="29"/>
        <v>0.5108359133126934</v>
      </c>
      <c r="Y250">
        <v>1470</v>
      </c>
      <c r="Z250">
        <v>992</v>
      </c>
      <c r="AA250">
        <v>1.4818548387096775</v>
      </c>
    </row>
    <row r="251" spans="1:27" x14ac:dyDescent="0.25">
      <c r="A251" t="s">
        <v>69</v>
      </c>
      <c r="B251">
        <v>320580</v>
      </c>
      <c r="C251" t="s">
        <v>108</v>
      </c>
      <c r="D251" t="s">
        <v>109</v>
      </c>
      <c r="E251" s="152">
        <v>2</v>
      </c>
      <c r="F251">
        <v>137</v>
      </c>
      <c r="G251">
        <v>236</v>
      </c>
      <c r="H251">
        <v>220</v>
      </c>
      <c r="I251">
        <v>135</v>
      </c>
      <c r="J251">
        <v>234</v>
      </c>
      <c r="K251" s="54">
        <f t="shared" si="32"/>
        <v>192.4</v>
      </c>
      <c r="L251">
        <v>8.0500000000000002E-2</v>
      </c>
      <c r="M251">
        <v>5.52</v>
      </c>
      <c r="N251" s="135">
        <f t="shared" si="30"/>
        <v>145.83333333333334</v>
      </c>
      <c r="Q251">
        <v>62</v>
      </c>
      <c r="R251" s="136">
        <f t="shared" si="31"/>
        <v>8.9032258064516118E-2</v>
      </c>
      <c r="S251" s="54">
        <f t="shared" si="33"/>
        <v>0.75796950796950802</v>
      </c>
      <c r="T251">
        <v>0.34250000000000003</v>
      </c>
      <c r="U251">
        <v>0.27500000000000002</v>
      </c>
      <c r="V251">
        <v>0.19670000000000001</v>
      </c>
      <c r="W251" s="134">
        <f t="shared" si="28"/>
        <v>1.2454545454545454</v>
      </c>
      <c r="X251" s="54">
        <f t="shared" si="29"/>
        <v>0.57430656934306568</v>
      </c>
      <c r="Y251">
        <v>1470</v>
      </c>
      <c r="Z251">
        <v>992</v>
      </c>
      <c r="AA251">
        <v>1.4818548387096775</v>
      </c>
    </row>
    <row r="252" spans="1:27" x14ac:dyDescent="0.25">
      <c r="A252" t="s">
        <v>69</v>
      </c>
      <c r="B252">
        <v>320580</v>
      </c>
      <c r="C252" t="s">
        <v>108</v>
      </c>
      <c r="D252" t="s">
        <v>109</v>
      </c>
      <c r="E252" s="152">
        <v>3</v>
      </c>
      <c r="F252">
        <v>126</v>
      </c>
      <c r="G252">
        <v>121</v>
      </c>
      <c r="H252">
        <v>106</v>
      </c>
      <c r="I252">
        <v>174</v>
      </c>
      <c r="J252">
        <v>95</v>
      </c>
      <c r="K252" s="54">
        <f t="shared" si="32"/>
        <v>124.4</v>
      </c>
      <c r="L252">
        <v>0.1115</v>
      </c>
      <c r="M252">
        <v>11.99</v>
      </c>
      <c r="N252" s="135">
        <f t="shared" si="30"/>
        <v>92.994161801501249</v>
      </c>
      <c r="Q252">
        <v>101</v>
      </c>
      <c r="R252" s="136">
        <f t="shared" si="31"/>
        <v>0.11871287128712872</v>
      </c>
      <c r="S252" s="54">
        <f t="shared" si="33"/>
        <v>0.7475414935811997</v>
      </c>
      <c r="T252">
        <v>0.32900000000000001</v>
      </c>
      <c r="U252">
        <v>0.2792</v>
      </c>
      <c r="V252">
        <v>0.16500000000000001</v>
      </c>
      <c r="W252" s="134">
        <f t="shared" si="28"/>
        <v>1.1783667621776506</v>
      </c>
      <c r="X252" s="54">
        <f t="shared" si="29"/>
        <v>0.50151975683890582</v>
      </c>
      <c r="Y252">
        <v>1470</v>
      </c>
      <c r="Z252">
        <v>992</v>
      </c>
      <c r="AA252">
        <v>1.4818548387096775</v>
      </c>
    </row>
    <row r="253" spans="1:27" x14ac:dyDescent="0.25">
      <c r="A253" t="s">
        <v>69</v>
      </c>
      <c r="B253">
        <v>320580</v>
      </c>
      <c r="C253" t="s">
        <v>108</v>
      </c>
      <c r="D253" t="s">
        <v>109</v>
      </c>
      <c r="E253" s="152">
        <v>4</v>
      </c>
      <c r="F253">
        <v>92</v>
      </c>
      <c r="G253">
        <v>164</v>
      </c>
      <c r="H253">
        <v>190</v>
      </c>
      <c r="I253">
        <v>97</v>
      </c>
      <c r="J253">
        <v>130</v>
      </c>
      <c r="K253" s="54">
        <f t="shared" si="32"/>
        <v>134.6</v>
      </c>
      <c r="L253">
        <v>8.3500000000000005E-2</v>
      </c>
      <c r="M253">
        <v>10.119999999999999</v>
      </c>
      <c r="N253" s="135">
        <f t="shared" si="30"/>
        <v>82.50988142292492</v>
      </c>
      <c r="Q253">
        <v>92</v>
      </c>
      <c r="R253" s="136">
        <f t="shared" si="31"/>
        <v>0.10999999999999999</v>
      </c>
      <c r="S253" s="54">
        <f t="shared" si="33"/>
        <v>0.61300060492514807</v>
      </c>
      <c r="T253">
        <v>0.24460000000000001</v>
      </c>
      <c r="U253">
        <v>0.19850000000000001</v>
      </c>
      <c r="V253">
        <v>0.1328</v>
      </c>
      <c r="W253" s="134">
        <f t="shared" si="28"/>
        <v>1.232241813602015</v>
      </c>
      <c r="X253" s="54">
        <f t="shared" si="29"/>
        <v>0.54292722812755512</v>
      </c>
      <c r="Y253">
        <v>1470</v>
      </c>
      <c r="Z253">
        <v>992</v>
      </c>
      <c r="AA253">
        <v>1.4818548387096775</v>
      </c>
    </row>
    <row r="254" spans="1:27" x14ac:dyDescent="0.25">
      <c r="A254" t="s">
        <v>69</v>
      </c>
      <c r="B254">
        <v>272850</v>
      </c>
      <c r="C254" t="s">
        <v>76</v>
      </c>
      <c r="D254" t="s">
        <v>77</v>
      </c>
      <c r="E254" s="152">
        <v>1</v>
      </c>
      <c r="F254">
        <v>153</v>
      </c>
      <c r="G254">
        <v>88</v>
      </c>
      <c r="H254">
        <v>158</v>
      </c>
      <c r="I254">
        <v>95</v>
      </c>
      <c r="J254">
        <v>99</v>
      </c>
      <c r="K254" s="54">
        <f t="shared" si="32"/>
        <v>118.6</v>
      </c>
      <c r="L254">
        <v>1.5599999999999999E-2</v>
      </c>
      <c r="M254">
        <v>1.98</v>
      </c>
      <c r="N254" s="135">
        <f t="shared" si="30"/>
        <v>78.787878787878796</v>
      </c>
      <c r="Q254">
        <v>197</v>
      </c>
      <c r="R254" s="136">
        <f t="shared" si="31"/>
        <v>1.0050761421319797E-2</v>
      </c>
      <c r="S254" s="54">
        <f t="shared" si="33"/>
        <v>0.66431601001584151</v>
      </c>
      <c r="T254">
        <v>1.2384999999999999</v>
      </c>
      <c r="U254">
        <v>1.0066999999999999</v>
      </c>
      <c r="V254">
        <v>0.72619999999999996</v>
      </c>
      <c r="W254" s="134">
        <f t="shared" si="28"/>
        <v>1.2302572762491308</v>
      </c>
      <c r="X254" s="54">
        <f t="shared" si="29"/>
        <v>0.58635446104158251</v>
      </c>
      <c r="Y254">
        <v>1582</v>
      </c>
      <c r="Z254">
        <v>978</v>
      </c>
      <c r="AA254">
        <v>1.6175869120654396</v>
      </c>
    </row>
    <row r="255" spans="1:27" x14ac:dyDescent="0.25">
      <c r="A255" t="s">
        <v>69</v>
      </c>
      <c r="B255">
        <v>272850</v>
      </c>
      <c r="C255" t="s">
        <v>76</v>
      </c>
      <c r="D255" t="s">
        <v>77</v>
      </c>
      <c r="E255" s="152">
        <v>2</v>
      </c>
      <c r="F255">
        <v>71</v>
      </c>
      <c r="G255">
        <v>118</v>
      </c>
      <c r="H255">
        <v>87</v>
      </c>
      <c r="I255">
        <v>112</v>
      </c>
      <c r="J255">
        <v>119</v>
      </c>
      <c r="K255" s="54">
        <f t="shared" si="32"/>
        <v>101.4</v>
      </c>
      <c r="L255">
        <v>1.8700000000000001E-2</v>
      </c>
      <c r="M255">
        <v>2.2999999999999998</v>
      </c>
      <c r="N255" s="135">
        <f t="shared" si="30"/>
        <v>81.304347826086968</v>
      </c>
      <c r="Q255">
        <v>199</v>
      </c>
      <c r="R255" s="136">
        <f t="shared" si="31"/>
        <v>1.1557788944723616E-2</v>
      </c>
      <c r="S255" s="54">
        <f t="shared" si="33"/>
        <v>0.80181802589829354</v>
      </c>
      <c r="T255">
        <v>1.3021</v>
      </c>
      <c r="U255">
        <v>1.2219</v>
      </c>
      <c r="V255">
        <v>0.73939999999999995</v>
      </c>
      <c r="W255" s="134">
        <f t="shared" si="28"/>
        <v>1.0656354857189623</v>
      </c>
      <c r="X255" s="54">
        <f t="shared" si="29"/>
        <v>0.5678519314952768</v>
      </c>
      <c r="Y255">
        <v>1582</v>
      </c>
      <c r="Z255">
        <v>978</v>
      </c>
      <c r="AA255">
        <v>1.6175869120654396</v>
      </c>
    </row>
    <row r="256" spans="1:27" x14ac:dyDescent="0.25">
      <c r="A256" t="s">
        <v>69</v>
      </c>
      <c r="B256">
        <v>272850</v>
      </c>
      <c r="C256" t="s">
        <v>76</v>
      </c>
      <c r="D256" t="s">
        <v>77</v>
      </c>
      <c r="E256" s="152">
        <v>3</v>
      </c>
      <c r="F256">
        <v>119</v>
      </c>
      <c r="G256">
        <v>144</v>
      </c>
      <c r="H256">
        <v>158</v>
      </c>
      <c r="I256">
        <v>116</v>
      </c>
      <c r="J256">
        <v>119</v>
      </c>
      <c r="K256" s="54">
        <f t="shared" si="32"/>
        <v>131.19999999999999</v>
      </c>
      <c r="L256">
        <v>1.9400000000000001E-2</v>
      </c>
      <c r="M256">
        <v>2.85</v>
      </c>
      <c r="N256" s="135">
        <f t="shared" si="30"/>
        <v>68.070175438596493</v>
      </c>
      <c r="Q256">
        <v>222</v>
      </c>
      <c r="R256" s="136">
        <f t="shared" si="31"/>
        <v>1.2837837837837839E-2</v>
      </c>
      <c r="S256" s="54">
        <f t="shared" si="33"/>
        <v>0.51882755669661962</v>
      </c>
      <c r="T256">
        <v>0.72709999999999997</v>
      </c>
      <c r="U256">
        <v>0.61270000000000002</v>
      </c>
      <c r="V256">
        <v>0.39810000000000001</v>
      </c>
      <c r="W256" s="134">
        <f t="shared" si="28"/>
        <v>1.1867145421903051</v>
      </c>
      <c r="X256" s="54">
        <f t="shared" si="29"/>
        <v>0.54751753541466097</v>
      </c>
      <c r="Y256">
        <v>1582</v>
      </c>
      <c r="Z256">
        <v>978</v>
      </c>
      <c r="AA256">
        <v>1.6175869120654396</v>
      </c>
    </row>
    <row r="257" spans="1:27" x14ac:dyDescent="0.25">
      <c r="A257" t="s">
        <v>69</v>
      </c>
      <c r="B257">
        <v>272850</v>
      </c>
      <c r="C257" t="s">
        <v>76</v>
      </c>
      <c r="D257" t="s">
        <v>77</v>
      </c>
      <c r="E257" s="152">
        <v>4</v>
      </c>
      <c r="F257">
        <v>114</v>
      </c>
      <c r="G257">
        <v>87</v>
      </c>
      <c r="H257">
        <v>96</v>
      </c>
      <c r="I257">
        <v>143</v>
      </c>
      <c r="J257">
        <v>111</v>
      </c>
      <c r="K257" s="54">
        <f t="shared" si="32"/>
        <v>110.2</v>
      </c>
      <c r="L257">
        <v>1.8100000000000002E-2</v>
      </c>
      <c r="M257">
        <v>2.5499999999999998</v>
      </c>
      <c r="N257" s="135">
        <f t="shared" si="30"/>
        <v>70.980392156862763</v>
      </c>
      <c r="Q257">
        <v>211</v>
      </c>
      <c r="R257" s="136">
        <f t="shared" si="31"/>
        <v>1.2085308056872038E-2</v>
      </c>
      <c r="S257" s="54">
        <f t="shared" si="33"/>
        <v>0.64410519198605043</v>
      </c>
      <c r="T257">
        <v>2.3504</v>
      </c>
      <c r="U257">
        <v>2.0629</v>
      </c>
      <c r="V257">
        <v>1.3773</v>
      </c>
      <c r="W257" s="134">
        <f t="shared" si="28"/>
        <v>1.1393669106597508</v>
      </c>
      <c r="X257" s="54">
        <f t="shared" si="29"/>
        <v>0.58598536419332881</v>
      </c>
      <c r="Y257">
        <v>1582</v>
      </c>
      <c r="Z257">
        <v>978</v>
      </c>
      <c r="AA257">
        <v>1.6175869120654396</v>
      </c>
    </row>
    <row r="258" spans="1:27" x14ac:dyDescent="0.25">
      <c r="A258" t="s">
        <v>69</v>
      </c>
      <c r="B258">
        <v>320580</v>
      </c>
      <c r="C258" t="s">
        <v>76</v>
      </c>
      <c r="D258" t="s">
        <v>77</v>
      </c>
      <c r="E258" s="152">
        <v>1</v>
      </c>
      <c r="F258">
        <v>152</v>
      </c>
      <c r="G258">
        <v>111</v>
      </c>
      <c r="H258">
        <v>163</v>
      </c>
      <c r="I258">
        <v>169</v>
      </c>
      <c r="J258">
        <v>129</v>
      </c>
      <c r="K258" s="54">
        <f t="shared" si="32"/>
        <v>144.80000000000001</v>
      </c>
      <c r="L258">
        <v>4.5199999999999997E-2</v>
      </c>
      <c r="M258">
        <v>4.49</v>
      </c>
      <c r="N258" s="135">
        <f t="shared" si="30"/>
        <v>100.66815144766146</v>
      </c>
      <c r="Q258">
        <v>108</v>
      </c>
      <c r="R258" s="136">
        <f t="shared" si="31"/>
        <v>4.1574074074074076E-2</v>
      </c>
      <c r="S258" s="54">
        <f t="shared" si="33"/>
        <v>0.69522204038440227</v>
      </c>
      <c r="T258">
        <v>0.41959999999999997</v>
      </c>
      <c r="U258">
        <v>0.35539999999999999</v>
      </c>
      <c r="V258">
        <v>0.25180000000000002</v>
      </c>
      <c r="W258" s="134">
        <f t="shared" ref="W258:W321" si="34">T258/U258</f>
        <v>1.1806415306696678</v>
      </c>
      <c r="X258" s="54">
        <f t="shared" ref="X258:X321" si="35">V258/T258</f>
        <v>0.60009532888465211</v>
      </c>
      <c r="Y258">
        <v>1470</v>
      </c>
      <c r="Z258">
        <v>992</v>
      </c>
      <c r="AA258">
        <v>1.4818548387096775</v>
      </c>
    </row>
    <row r="259" spans="1:27" x14ac:dyDescent="0.25">
      <c r="A259" t="s">
        <v>69</v>
      </c>
      <c r="B259">
        <v>320580</v>
      </c>
      <c r="C259" t="s">
        <v>76</v>
      </c>
      <c r="D259" t="s">
        <v>77</v>
      </c>
      <c r="E259" s="152">
        <v>2</v>
      </c>
      <c r="F259">
        <v>113</v>
      </c>
      <c r="G259">
        <v>117</v>
      </c>
      <c r="H259">
        <v>105</v>
      </c>
      <c r="I259">
        <v>105</v>
      </c>
      <c r="J259">
        <v>104</v>
      </c>
      <c r="K259" s="54">
        <f t="shared" si="32"/>
        <v>108.8</v>
      </c>
      <c r="L259">
        <v>4.2299999999999997E-2</v>
      </c>
      <c r="M259">
        <v>3.55</v>
      </c>
      <c r="N259" s="135">
        <f t="shared" si="30"/>
        <v>119.1549295774648</v>
      </c>
      <c r="Q259">
        <v>99</v>
      </c>
      <c r="R259" s="136">
        <f t="shared" si="31"/>
        <v>3.5858585858585854E-2</v>
      </c>
      <c r="S259" s="54">
        <f t="shared" si="33"/>
        <v>1.0951739850869926</v>
      </c>
      <c r="T259">
        <v>0.6996</v>
      </c>
      <c r="U259">
        <v>0.61509999999999998</v>
      </c>
      <c r="V259">
        <v>0.37909999999999999</v>
      </c>
      <c r="W259" s="134">
        <f t="shared" si="34"/>
        <v>1.1373760364168428</v>
      </c>
      <c r="X259" s="54">
        <f t="shared" si="35"/>
        <v>0.54188107489994286</v>
      </c>
      <c r="Y259">
        <v>1470</v>
      </c>
      <c r="Z259">
        <v>992</v>
      </c>
      <c r="AA259">
        <v>1.4818548387096775</v>
      </c>
    </row>
    <row r="260" spans="1:27" x14ac:dyDescent="0.25">
      <c r="A260" t="s">
        <v>69</v>
      </c>
      <c r="B260">
        <v>320580</v>
      </c>
      <c r="C260" t="s">
        <v>76</v>
      </c>
      <c r="D260" t="s">
        <v>77</v>
      </c>
      <c r="E260" s="152">
        <v>3</v>
      </c>
      <c r="F260">
        <v>230</v>
      </c>
      <c r="G260">
        <v>271</v>
      </c>
      <c r="H260">
        <v>252</v>
      </c>
      <c r="I260">
        <v>304</v>
      </c>
      <c r="J260">
        <v>233</v>
      </c>
      <c r="K260" s="54">
        <f t="shared" si="32"/>
        <v>258</v>
      </c>
      <c r="L260">
        <v>0.1227</v>
      </c>
      <c r="M260">
        <v>8.25</v>
      </c>
      <c r="N260" s="135">
        <f t="shared" si="30"/>
        <v>148.72727272727272</v>
      </c>
      <c r="Q260">
        <v>150</v>
      </c>
      <c r="R260" s="136">
        <f t="shared" si="31"/>
        <v>5.5E-2</v>
      </c>
      <c r="S260" s="54">
        <f t="shared" si="33"/>
        <v>0.57646229739252997</v>
      </c>
      <c r="T260">
        <v>0.62729999999999997</v>
      </c>
      <c r="U260">
        <v>0.51749999999999996</v>
      </c>
      <c r="V260">
        <v>0.37740000000000001</v>
      </c>
      <c r="W260" s="134">
        <f t="shared" si="34"/>
        <v>1.2121739130434783</v>
      </c>
      <c r="X260" s="54">
        <f t="shared" si="35"/>
        <v>0.60162601626016265</v>
      </c>
      <c r="Y260">
        <v>1470</v>
      </c>
      <c r="Z260">
        <v>992</v>
      </c>
      <c r="AA260">
        <v>1.4818548387096775</v>
      </c>
    </row>
    <row r="261" spans="1:27" x14ac:dyDescent="0.25">
      <c r="A261" t="s">
        <v>69</v>
      </c>
      <c r="B261">
        <v>320580</v>
      </c>
      <c r="C261" t="s">
        <v>76</v>
      </c>
      <c r="D261" t="s">
        <v>77</v>
      </c>
      <c r="E261" s="152">
        <v>4</v>
      </c>
      <c r="F261">
        <v>126</v>
      </c>
      <c r="G261">
        <v>121</v>
      </c>
      <c r="H261">
        <v>106</v>
      </c>
      <c r="I261">
        <v>148</v>
      </c>
      <c r="J261">
        <v>109</v>
      </c>
      <c r="K261" s="54">
        <f t="shared" si="32"/>
        <v>122</v>
      </c>
      <c r="L261">
        <v>5.6500000000000002E-2</v>
      </c>
      <c r="M261">
        <v>5.2</v>
      </c>
      <c r="N261" s="135">
        <f t="shared" si="30"/>
        <v>108.65384615384615</v>
      </c>
      <c r="Q261">
        <v>110</v>
      </c>
      <c r="R261" s="136">
        <f t="shared" si="31"/>
        <v>4.7272727272727272E-2</v>
      </c>
      <c r="S261" s="54">
        <f t="shared" si="33"/>
        <v>0.89060529634300123</v>
      </c>
      <c r="T261">
        <v>0.48520000000000002</v>
      </c>
      <c r="U261">
        <v>0.38529999999999998</v>
      </c>
      <c r="V261">
        <v>0.29509999999999997</v>
      </c>
      <c r="W261" s="134">
        <f t="shared" si="34"/>
        <v>1.2592784842979499</v>
      </c>
      <c r="X261" s="54">
        <f t="shared" si="35"/>
        <v>0.60820280296784823</v>
      </c>
      <c r="Y261">
        <v>1470</v>
      </c>
      <c r="Z261">
        <v>992</v>
      </c>
      <c r="AA261">
        <v>1.4818548387096775</v>
      </c>
    </row>
    <row r="262" spans="1:27" x14ac:dyDescent="0.25">
      <c r="A262" t="s">
        <v>69</v>
      </c>
      <c r="B262">
        <v>320602</v>
      </c>
      <c r="C262" t="s">
        <v>76</v>
      </c>
      <c r="D262" t="s">
        <v>77</v>
      </c>
      <c r="E262" s="152">
        <v>1</v>
      </c>
      <c r="F262">
        <v>117</v>
      </c>
      <c r="G262">
        <v>90</v>
      </c>
      <c r="H262">
        <v>93</v>
      </c>
      <c r="I262">
        <v>101</v>
      </c>
      <c r="J262">
        <v>78</v>
      </c>
      <c r="K262" s="54">
        <f t="shared" si="32"/>
        <v>95.8</v>
      </c>
      <c r="L262">
        <v>2.4299999999999999E-2</v>
      </c>
      <c r="M262">
        <v>3.33</v>
      </c>
      <c r="N262" s="135">
        <f t="shared" si="30"/>
        <v>72.972972972972968</v>
      </c>
      <c r="Q262">
        <v>137</v>
      </c>
      <c r="R262" s="136">
        <f t="shared" si="31"/>
        <v>2.4306569343065694E-2</v>
      </c>
      <c r="S262" s="54">
        <f t="shared" si="33"/>
        <v>0.76172205608531285</v>
      </c>
      <c r="T262">
        <v>1.0935999999999999</v>
      </c>
      <c r="U262">
        <v>0.96899999999999997</v>
      </c>
      <c r="V262">
        <v>0.55649999999999999</v>
      </c>
      <c r="W262" s="134">
        <f t="shared" si="34"/>
        <v>1.1285861713106295</v>
      </c>
      <c r="X262" s="54">
        <f t="shared" si="35"/>
        <v>0.5088697878566204</v>
      </c>
      <c r="Y262">
        <v>1475</v>
      </c>
      <c r="Z262">
        <v>1003</v>
      </c>
      <c r="AA262">
        <v>1.4705882352941178</v>
      </c>
    </row>
    <row r="263" spans="1:27" x14ac:dyDescent="0.25">
      <c r="A263" t="s">
        <v>69</v>
      </c>
      <c r="B263">
        <v>320602</v>
      </c>
      <c r="C263" t="s">
        <v>76</v>
      </c>
      <c r="D263" t="s">
        <v>77</v>
      </c>
      <c r="E263" s="152">
        <v>2</v>
      </c>
      <c r="F263">
        <v>128</v>
      </c>
      <c r="G263">
        <v>97</v>
      </c>
      <c r="H263">
        <v>85</v>
      </c>
      <c r="I263">
        <v>110</v>
      </c>
      <c r="J263">
        <v>95</v>
      </c>
      <c r="K263" s="54">
        <f t="shared" si="32"/>
        <v>103</v>
      </c>
      <c r="L263">
        <v>3.2899999999999999E-2</v>
      </c>
      <c r="M263">
        <v>4.5199999999999996</v>
      </c>
      <c r="N263" s="135">
        <f t="shared" si="30"/>
        <v>72.787610619469021</v>
      </c>
      <c r="Q263">
        <v>148</v>
      </c>
      <c r="R263" s="136">
        <f t="shared" si="31"/>
        <v>3.0540540540540537E-2</v>
      </c>
      <c r="S263" s="54">
        <f t="shared" si="33"/>
        <v>0.70667583125698075</v>
      </c>
      <c r="T263">
        <v>1.2849999999999999</v>
      </c>
      <c r="U263">
        <v>1.1062000000000001</v>
      </c>
      <c r="V263">
        <v>0.68989999999999996</v>
      </c>
      <c r="W263" s="134">
        <f t="shared" si="34"/>
        <v>1.1616344241547638</v>
      </c>
      <c r="X263" s="54">
        <f t="shared" si="35"/>
        <v>0.53688715953307398</v>
      </c>
      <c r="Y263">
        <v>1475</v>
      </c>
      <c r="Z263">
        <v>1003</v>
      </c>
      <c r="AA263">
        <v>1.4705882352941178</v>
      </c>
    </row>
    <row r="264" spans="1:27" x14ac:dyDescent="0.25">
      <c r="A264" t="s">
        <v>69</v>
      </c>
      <c r="B264">
        <v>320602</v>
      </c>
      <c r="C264" t="s">
        <v>76</v>
      </c>
      <c r="D264" t="s">
        <v>77</v>
      </c>
      <c r="E264" s="152">
        <v>3</v>
      </c>
      <c r="F264">
        <v>257</v>
      </c>
      <c r="G264">
        <v>280</v>
      </c>
      <c r="H264">
        <v>241</v>
      </c>
      <c r="I264">
        <v>233</v>
      </c>
      <c r="J264">
        <v>225</v>
      </c>
      <c r="K264" s="54">
        <f t="shared" si="32"/>
        <v>247.2</v>
      </c>
      <c r="L264">
        <v>7.8899999999999998E-2</v>
      </c>
      <c r="M264">
        <v>7.91</v>
      </c>
      <c r="N264" s="135">
        <f t="shared" si="30"/>
        <v>99.747155499367878</v>
      </c>
      <c r="Q264">
        <v>118</v>
      </c>
      <c r="R264" s="136">
        <f t="shared" si="31"/>
        <v>6.7033898305084744E-2</v>
      </c>
      <c r="S264" s="54">
        <f t="shared" si="33"/>
        <v>0.40350791059614838</v>
      </c>
      <c r="T264">
        <v>0.97909999999999997</v>
      </c>
      <c r="U264">
        <v>0.84250000000000003</v>
      </c>
      <c r="V264">
        <v>0.56259999999999999</v>
      </c>
      <c r="W264" s="134">
        <f t="shared" si="34"/>
        <v>1.1621364985163205</v>
      </c>
      <c r="X264" s="54">
        <f t="shared" si="35"/>
        <v>0.57460933510366663</v>
      </c>
      <c r="Y264">
        <v>1475</v>
      </c>
      <c r="Z264">
        <v>1003</v>
      </c>
      <c r="AA264">
        <v>1.4705882352941178</v>
      </c>
    </row>
    <row r="265" spans="1:27" x14ac:dyDescent="0.25">
      <c r="A265" t="s">
        <v>69</v>
      </c>
      <c r="B265">
        <v>320602</v>
      </c>
      <c r="C265" t="s">
        <v>76</v>
      </c>
      <c r="D265" t="s">
        <v>77</v>
      </c>
      <c r="E265" s="152">
        <v>4</v>
      </c>
      <c r="F265">
        <v>369</v>
      </c>
      <c r="G265">
        <v>361</v>
      </c>
      <c r="H265">
        <v>224</v>
      </c>
      <c r="I265">
        <v>328</v>
      </c>
      <c r="J265">
        <v>347</v>
      </c>
      <c r="K265" s="54">
        <f t="shared" si="32"/>
        <v>325.8</v>
      </c>
      <c r="L265">
        <v>0.13980000000000001</v>
      </c>
      <c r="M265">
        <v>9.51</v>
      </c>
      <c r="N265" s="135">
        <f t="shared" si="30"/>
        <v>147.00315457413251</v>
      </c>
      <c r="Q265">
        <v>144</v>
      </c>
      <c r="R265" s="136">
        <f t="shared" si="31"/>
        <v>6.6041666666666665E-2</v>
      </c>
      <c r="S265" s="54">
        <f t="shared" si="33"/>
        <v>0.45120673595498006</v>
      </c>
      <c r="T265">
        <v>1.1572</v>
      </c>
      <c r="U265">
        <v>0.97599999999999998</v>
      </c>
      <c r="V265">
        <v>0.69989999999999997</v>
      </c>
      <c r="W265" s="134">
        <f t="shared" si="34"/>
        <v>1.1856557377049182</v>
      </c>
      <c r="X265" s="54">
        <f t="shared" si="35"/>
        <v>0.60482198409955057</v>
      </c>
      <c r="Y265">
        <v>1475</v>
      </c>
      <c r="Z265">
        <v>1003</v>
      </c>
      <c r="AA265">
        <v>1.4705882352941178</v>
      </c>
    </row>
    <row r="266" spans="1:27" x14ac:dyDescent="0.25">
      <c r="A266" t="s">
        <v>144</v>
      </c>
      <c r="B266">
        <v>490125</v>
      </c>
      <c r="C266" t="s">
        <v>76</v>
      </c>
      <c r="D266" t="s">
        <v>77</v>
      </c>
      <c r="E266" s="152">
        <v>1</v>
      </c>
      <c r="F266">
        <v>360</v>
      </c>
      <c r="G266">
        <v>355</v>
      </c>
      <c r="H266">
        <v>371</v>
      </c>
      <c r="I266">
        <v>299</v>
      </c>
      <c r="J266">
        <v>389</v>
      </c>
      <c r="K266" s="54">
        <f t="shared" si="32"/>
        <v>354.8</v>
      </c>
      <c r="L266">
        <v>0.17130000000000001</v>
      </c>
      <c r="M266">
        <v>8.9700000000000006</v>
      </c>
      <c r="N266" s="135">
        <f t="shared" ref="N266:N329" si="36">L266/(M266/10000)</f>
        <v>190.96989966555185</v>
      </c>
      <c r="Q266">
        <v>102</v>
      </c>
      <c r="R266" s="136">
        <f t="shared" ref="R266:R329" si="37">M266/Q266</f>
        <v>8.7941176470588245E-2</v>
      </c>
      <c r="S266" s="54">
        <f t="shared" si="33"/>
        <v>0.5382466168702138</v>
      </c>
      <c r="T266">
        <v>1.7181</v>
      </c>
      <c r="U266">
        <v>1.4214</v>
      </c>
      <c r="V266">
        <v>1.054</v>
      </c>
      <c r="W266" s="134">
        <f t="shared" si="34"/>
        <v>1.2087378640776698</v>
      </c>
      <c r="X266" s="54">
        <f t="shared" si="35"/>
        <v>0.61346836621849721</v>
      </c>
      <c r="Y266">
        <v>812</v>
      </c>
      <c r="Z266">
        <v>1016</v>
      </c>
      <c r="AA266">
        <v>0.79921259842519687</v>
      </c>
    </row>
    <row r="267" spans="1:27" x14ac:dyDescent="0.25">
      <c r="A267" t="s">
        <v>144</v>
      </c>
      <c r="B267">
        <v>490125</v>
      </c>
      <c r="C267" t="s">
        <v>76</v>
      </c>
      <c r="D267" t="s">
        <v>77</v>
      </c>
      <c r="E267" s="152">
        <v>2</v>
      </c>
      <c r="F267">
        <v>357</v>
      </c>
      <c r="G267">
        <v>385</v>
      </c>
      <c r="H267">
        <v>400</v>
      </c>
      <c r="I267">
        <v>327</v>
      </c>
      <c r="J267">
        <v>352</v>
      </c>
      <c r="K267" s="54">
        <f t="shared" si="32"/>
        <v>364.2</v>
      </c>
      <c r="L267">
        <v>7.2700000000000001E-2</v>
      </c>
      <c r="M267">
        <v>5.37</v>
      </c>
      <c r="N267" s="135">
        <f t="shared" si="36"/>
        <v>135.38175046554935</v>
      </c>
      <c r="Q267">
        <v>84</v>
      </c>
      <c r="R267" s="136">
        <f t="shared" si="37"/>
        <v>6.3928571428571432E-2</v>
      </c>
      <c r="S267" s="54">
        <f t="shared" si="33"/>
        <v>0.37172364213495152</v>
      </c>
      <c r="T267">
        <v>1.5941000000000001</v>
      </c>
      <c r="U267">
        <v>1.3492</v>
      </c>
      <c r="V267">
        <v>1.0253000000000001</v>
      </c>
      <c r="W267" s="134">
        <f t="shared" si="34"/>
        <v>1.1815149718351616</v>
      </c>
      <c r="X267" s="54">
        <f t="shared" si="35"/>
        <v>0.64318424189197665</v>
      </c>
      <c r="Y267">
        <v>812</v>
      </c>
      <c r="Z267">
        <v>1016</v>
      </c>
      <c r="AA267">
        <v>0.79921259842519687</v>
      </c>
    </row>
    <row r="268" spans="1:27" x14ac:dyDescent="0.25">
      <c r="A268" t="s">
        <v>144</v>
      </c>
      <c r="B268">
        <v>490125</v>
      </c>
      <c r="C268" t="s">
        <v>76</v>
      </c>
      <c r="D268" t="s">
        <v>77</v>
      </c>
      <c r="E268" s="152">
        <v>3</v>
      </c>
      <c r="F268">
        <v>292</v>
      </c>
      <c r="G268">
        <v>267</v>
      </c>
      <c r="H268">
        <v>209</v>
      </c>
      <c r="I268">
        <v>182</v>
      </c>
      <c r="J268">
        <v>298</v>
      </c>
      <c r="K268" s="54">
        <f t="shared" si="32"/>
        <v>249.6</v>
      </c>
      <c r="L268">
        <v>8.9899999999999994E-2</v>
      </c>
      <c r="M268">
        <v>6.85</v>
      </c>
      <c r="N268" s="135">
        <f t="shared" si="36"/>
        <v>131.24087591240877</v>
      </c>
      <c r="Q268">
        <v>109</v>
      </c>
      <c r="R268" s="136">
        <f t="shared" si="37"/>
        <v>6.284403669724771E-2</v>
      </c>
      <c r="S268" s="54">
        <f t="shared" si="33"/>
        <v>0.52580479131574032</v>
      </c>
      <c r="T268">
        <v>1.1254</v>
      </c>
      <c r="U268">
        <v>0.9325</v>
      </c>
      <c r="V268">
        <v>0.68559999999999999</v>
      </c>
      <c r="W268" s="134">
        <f t="shared" si="34"/>
        <v>1.2068632707774798</v>
      </c>
      <c r="X268" s="54">
        <f t="shared" si="35"/>
        <v>0.60920561578105559</v>
      </c>
      <c r="Y268">
        <v>812</v>
      </c>
      <c r="Z268">
        <v>1016</v>
      </c>
      <c r="AA268">
        <v>0.79921259842519687</v>
      </c>
    </row>
    <row r="269" spans="1:27" x14ac:dyDescent="0.25">
      <c r="A269" t="s">
        <v>144</v>
      </c>
      <c r="B269">
        <v>490125</v>
      </c>
      <c r="C269" t="s">
        <v>76</v>
      </c>
      <c r="D269" t="s">
        <v>77</v>
      </c>
      <c r="E269" s="152">
        <v>4</v>
      </c>
      <c r="F269">
        <v>384</v>
      </c>
      <c r="G269">
        <v>316</v>
      </c>
      <c r="H269">
        <v>242</v>
      </c>
      <c r="I269">
        <v>354</v>
      </c>
      <c r="J269">
        <v>346</v>
      </c>
      <c r="K269" s="54">
        <f t="shared" si="32"/>
        <v>328.4</v>
      </c>
      <c r="L269">
        <v>0.16400000000000001</v>
      </c>
      <c r="M269">
        <v>9.7100000000000009</v>
      </c>
      <c r="N269" s="135">
        <f t="shared" si="36"/>
        <v>168.89804325437692</v>
      </c>
      <c r="Q269">
        <v>125</v>
      </c>
      <c r="R269" s="136">
        <f t="shared" si="37"/>
        <v>7.7680000000000013E-2</v>
      </c>
      <c r="S269" s="54">
        <f t="shared" si="33"/>
        <v>0.51430585643841942</v>
      </c>
      <c r="T269">
        <v>1.6577</v>
      </c>
      <c r="U269">
        <v>1.3785000000000001</v>
      </c>
      <c r="V269">
        <v>1.0235000000000001</v>
      </c>
      <c r="W269" s="134">
        <f t="shared" si="34"/>
        <v>1.2025389916575988</v>
      </c>
      <c r="X269" s="54">
        <f t="shared" si="35"/>
        <v>0.61742172890149005</v>
      </c>
      <c r="Y269">
        <v>812</v>
      </c>
      <c r="Z269">
        <v>1016</v>
      </c>
      <c r="AA269">
        <v>0.79921259842519687</v>
      </c>
    </row>
    <row r="270" spans="1:27" x14ac:dyDescent="0.25">
      <c r="A270" t="s">
        <v>144</v>
      </c>
      <c r="B270">
        <v>490525</v>
      </c>
      <c r="C270" s="54" t="s">
        <v>76</v>
      </c>
      <c r="D270" t="s">
        <v>77</v>
      </c>
      <c r="E270" s="152">
        <v>1</v>
      </c>
      <c r="F270">
        <v>286</v>
      </c>
      <c r="G270">
        <v>193</v>
      </c>
      <c r="H270">
        <v>209</v>
      </c>
      <c r="I270">
        <v>208</v>
      </c>
      <c r="J270">
        <v>167</v>
      </c>
      <c r="K270" s="54">
        <f t="shared" si="32"/>
        <v>212.6</v>
      </c>
      <c r="L270">
        <v>6.4500000000000002E-2</v>
      </c>
      <c r="M270">
        <v>4.78</v>
      </c>
      <c r="N270" s="135">
        <f t="shared" si="36"/>
        <v>134.93723849372384</v>
      </c>
      <c r="Q270">
        <v>131</v>
      </c>
      <c r="R270" s="136">
        <f t="shared" si="37"/>
        <v>3.6488549618320612E-2</v>
      </c>
      <c r="S270" s="54">
        <f t="shared" si="33"/>
        <v>0.63470008698835301</v>
      </c>
      <c r="T270">
        <v>1.5102</v>
      </c>
      <c r="U270">
        <v>1.3285</v>
      </c>
      <c r="V270">
        <v>0.99129999999999996</v>
      </c>
      <c r="W270" s="134">
        <f t="shared" si="34"/>
        <v>1.1367707941287166</v>
      </c>
      <c r="X270" s="54">
        <f t="shared" si="35"/>
        <v>0.65640312541385248</v>
      </c>
      <c r="Y270">
        <v>761</v>
      </c>
      <c r="Z270">
        <v>1041</v>
      </c>
      <c r="AA270">
        <v>0.73102785782901059</v>
      </c>
    </row>
    <row r="271" spans="1:27" x14ac:dyDescent="0.25">
      <c r="A271" t="s">
        <v>144</v>
      </c>
      <c r="B271">
        <v>490525</v>
      </c>
      <c r="C271" s="54" t="s">
        <v>76</v>
      </c>
      <c r="D271" t="s">
        <v>77</v>
      </c>
      <c r="E271" s="152">
        <v>2</v>
      </c>
      <c r="F271">
        <v>269</v>
      </c>
      <c r="G271">
        <v>333</v>
      </c>
      <c r="H271">
        <v>330</v>
      </c>
      <c r="I271">
        <v>338</v>
      </c>
      <c r="J271">
        <v>257</v>
      </c>
      <c r="K271" s="54">
        <f t="shared" si="32"/>
        <v>305.39999999999998</v>
      </c>
      <c r="L271">
        <v>4.1200000000000001E-2</v>
      </c>
      <c r="M271">
        <v>2.0499999999999998</v>
      </c>
      <c r="N271" s="135">
        <f t="shared" si="36"/>
        <v>200.97560975609755</v>
      </c>
      <c r="Q271">
        <v>87</v>
      </c>
      <c r="R271" s="136">
        <f t="shared" si="37"/>
        <v>2.3563218390804597E-2</v>
      </c>
      <c r="S271" s="54">
        <f t="shared" si="33"/>
        <v>0.65807337837621993</v>
      </c>
      <c r="T271">
        <v>0.85070000000000001</v>
      </c>
      <c r="U271">
        <v>0.74490000000000001</v>
      </c>
      <c r="V271">
        <v>0.60360000000000003</v>
      </c>
      <c r="W271" s="134">
        <f t="shared" si="34"/>
        <v>1.1420324875822259</v>
      </c>
      <c r="X271" s="54">
        <f t="shared" si="35"/>
        <v>0.70953332549664982</v>
      </c>
      <c r="Y271">
        <v>761</v>
      </c>
      <c r="Z271">
        <v>1041</v>
      </c>
      <c r="AA271">
        <v>0.73102785782901059</v>
      </c>
    </row>
    <row r="272" spans="1:27" x14ac:dyDescent="0.25">
      <c r="A272" t="s">
        <v>144</v>
      </c>
      <c r="B272">
        <v>490525</v>
      </c>
      <c r="C272" s="54" t="s">
        <v>76</v>
      </c>
      <c r="D272" t="s">
        <v>77</v>
      </c>
      <c r="E272" s="152">
        <v>3</v>
      </c>
      <c r="F272">
        <v>406</v>
      </c>
      <c r="G272">
        <v>364</v>
      </c>
      <c r="H272">
        <v>344</v>
      </c>
      <c r="I272">
        <v>401</v>
      </c>
      <c r="J272">
        <v>393</v>
      </c>
      <c r="K272" s="54">
        <f t="shared" si="32"/>
        <v>381.6</v>
      </c>
      <c r="L272">
        <v>9.2499999999999999E-2</v>
      </c>
      <c r="M272">
        <v>4.59</v>
      </c>
      <c r="N272" s="135">
        <f t="shared" si="36"/>
        <v>201.52505446623093</v>
      </c>
      <c r="Q272">
        <v>90</v>
      </c>
      <c r="R272" s="136">
        <f t="shared" si="37"/>
        <v>5.0999999999999997E-2</v>
      </c>
      <c r="S272" s="54">
        <f t="shared" si="33"/>
        <v>0.52810548864316276</v>
      </c>
      <c r="T272">
        <v>0.80289999999999995</v>
      </c>
      <c r="U272">
        <v>0.76719999999999999</v>
      </c>
      <c r="V272">
        <v>0.55669999999999997</v>
      </c>
      <c r="W272" s="134">
        <f t="shared" si="34"/>
        <v>1.0465328467153283</v>
      </c>
      <c r="X272" s="54">
        <f t="shared" si="35"/>
        <v>0.69336156432930629</v>
      </c>
      <c r="Y272">
        <v>761</v>
      </c>
      <c r="Z272">
        <v>1041</v>
      </c>
      <c r="AA272">
        <v>0.73102785782901059</v>
      </c>
    </row>
    <row r="273" spans="1:27" x14ac:dyDescent="0.25">
      <c r="A273" t="s">
        <v>144</v>
      </c>
      <c r="B273">
        <v>490525</v>
      </c>
      <c r="C273" t="s">
        <v>76</v>
      </c>
      <c r="D273" t="s">
        <v>77</v>
      </c>
      <c r="E273" s="152">
        <v>4</v>
      </c>
      <c r="F273">
        <v>346</v>
      </c>
      <c r="G273">
        <v>313</v>
      </c>
      <c r="H273">
        <v>356</v>
      </c>
      <c r="I273">
        <v>339</v>
      </c>
      <c r="J273">
        <v>317</v>
      </c>
      <c r="K273" s="54">
        <f t="shared" si="32"/>
        <v>334.2</v>
      </c>
      <c r="L273">
        <v>5.0999999999999997E-2</v>
      </c>
      <c r="M273">
        <v>3.17</v>
      </c>
      <c r="N273" s="135">
        <f t="shared" si="36"/>
        <v>160.88328075709776</v>
      </c>
      <c r="Q273">
        <v>87</v>
      </c>
      <c r="R273" s="136">
        <f t="shared" si="37"/>
        <v>3.6436781609195404E-2</v>
      </c>
      <c r="S273" s="54">
        <f t="shared" si="33"/>
        <v>0.48139820693326679</v>
      </c>
      <c r="T273">
        <v>0.92010000000000003</v>
      </c>
      <c r="U273">
        <v>0.80149999999999999</v>
      </c>
      <c r="V273">
        <v>0.63639999999999997</v>
      </c>
      <c r="W273" s="134">
        <f t="shared" si="34"/>
        <v>1.1479725514660013</v>
      </c>
      <c r="X273" s="54">
        <f t="shared" si="35"/>
        <v>0.69166394957069877</v>
      </c>
      <c r="Y273">
        <v>761</v>
      </c>
      <c r="Z273">
        <v>1041</v>
      </c>
      <c r="AA273">
        <v>0.73102785782901059</v>
      </c>
    </row>
    <row r="274" spans="1:27" x14ac:dyDescent="0.25">
      <c r="A274" t="s">
        <v>69</v>
      </c>
      <c r="B274">
        <v>272850</v>
      </c>
      <c r="C274" t="s">
        <v>78</v>
      </c>
      <c r="D274" t="s">
        <v>79</v>
      </c>
      <c r="E274" s="152">
        <v>1</v>
      </c>
      <c r="F274">
        <v>145</v>
      </c>
      <c r="G274">
        <v>138</v>
      </c>
      <c r="H274">
        <v>132</v>
      </c>
      <c r="I274">
        <v>140</v>
      </c>
      <c r="J274">
        <v>117</v>
      </c>
      <c r="K274" s="54">
        <f t="shared" si="32"/>
        <v>134.4</v>
      </c>
      <c r="L274">
        <v>2.12E-2</v>
      </c>
      <c r="M274">
        <v>2.93</v>
      </c>
      <c r="N274" s="135">
        <f t="shared" si="36"/>
        <v>72.354948805460751</v>
      </c>
      <c r="Q274">
        <v>100</v>
      </c>
      <c r="R274" s="136">
        <f t="shared" si="37"/>
        <v>2.9300000000000003E-2</v>
      </c>
      <c r="S274" s="54">
        <f t="shared" si="33"/>
        <v>0.53835527385015436</v>
      </c>
      <c r="T274">
        <v>0.29270000000000002</v>
      </c>
      <c r="U274">
        <v>0.26569999999999999</v>
      </c>
      <c r="V274">
        <v>0.16020000000000001</v>
      </c>
      <c r="W274" s="134">
        <f t="shared" si="34"/>
        <v>1.1016183665788484</v>
      </c>
      <c r="X274" s="54">
        <f t="shared" si="35"/>
        <v>0.54731807311240177</v>
      </c>
      <c r="Y274">
        <v>1582</v>
      </c>
      <c r="Z274">
        <v>978</v>
      </c>
      <c r="AA274">
        <v>1.6175869120654396</v>
      </c>
    </row>
    <row r="275" spans="1:27" x14ac:dyDescent="0.25">
      <c r="A275" t="s">
        <v>69</v>
      </c>
      <c r="B275">
        <v>272850</v>
      </c>
      <c r="C275" t="s">
        <v>78</v>
      </c>
      <c r="D275" t="s">
        <v>79</v>
      </c>
      <c r="E275" s="152">
        <v>2</v>
      </c>
      <c r="F275">
        <v>203</v>
      </c>
      <c r="G275">
        <v>188</v>
      </c>
      <c r="H275">
        <v>202</v>
      </c>
      <c r="I275">
        <v>234</v>
      </c>
      <c r="J275">
        <v>207</v>
      </c>
      <c r="K275" s="54">
        <f t="shared" si="32"/>
        <v>206.8</v>
      </c>
      <c r="L275">
        <v>3.8600000000000002E-2</v>
      </c>
      <c r="M275">
        <v>4.8</v>
      </c>
      <c r="N275" s="135">
        <f t="shared" si="36"/>
        <v>80.416666666666686</v>
      </c>
      <c r="Q275">
        <v>100</v>
      </c>
      <c r="R275" s="136">
        <f t="shared" si="37"/>
        <v>4.8000000000000001E-2</v>
      </c>
      <c r="S275" s="54">
        <f t="shared" si="33"/>
        <v>0.38886202450032242</v>
      </c>
      <c r="T275">
        <v>0.14499999999999999</v>
      </c>
      <c r="U275">
        <v>0.1037</v>
      </c>
      <c r="V275">
        <v>8.1199999999999994E-2</v>
      </c>
      <c r="W275" s="134">
        <f t="shared" si="34"/>
        <v>1.3982642237222758</v>
      </c>
      <c r="X275" s="54">
        <f t="shared" si="35"/>
        <v>0.56000000000000005</v>
      </c>
      <c r="Y275">
        <v>1582</v>
      </c>
      <c r="Z275">
        <v>978</v>
      </c>
      <c r="AA275">
        <v>1.6175869120654396</v>
      </c>
    </row>
    <row r="276" spans="1:27" x14ac:dyDescent="0.25">
      <c r="A276" t="s">
        <v>69</v>
      </c>
      <c r="B276">
        <v>272850</v>
      </c>
      <c r="C276" t="s">
        <v>78</v>
      </c>
      <c r="D276" t="s">
        <v>79</v>
      </c>
      <c r="E276" s="152">
        <v>3</v>
      </c>
      <c r="F276">
        <v>230</v>
      </c>
      <c r="G276">
        <v>139</v>
      </c>
      <c r="H276">
        <v>168</v>
      </c>
      <c r="I276">
        <v>196</v>
      </c>
      <c r="J276">
        <v>193</v>
      </c>
      <c r="K276" s="54">
        <f t="shared" si="32"/>
        <v>185.2</v>
      </c>
      <c r="L276">
        <v>4.5100000000000001E-2</v>
      </c>
      <c r="M276">
        <v>5.59</v>
      </c>
      <c r="N276" s="135">
        <f t="shared" si="36"/>
        <v>80.679785330948121</v>
      </c>
      <c r="Q276">
        <v>124</v>
      </c>
      <c r="R276" s="136">
        <f t="shared" si="37"/>
        <v>4.5080645161290324E-2</v>
      </c>
      <c r="S276" s="54">
        <f t="shared" si="33"/>
        <v>0.43563598990792723</v>
      </c>
      <c r="T276">
        <v>0.43859999999999999</v>
      </c>
      <c r="U276">
        <v>0.38700000000000001</v>
      </c>
      <c r="V276">
        <v>0.25819999999999999</v>
      </c>
      <c r="W276" s="134">
        <f t="shared" si="34"/>
        <v>1.1333333333333333</v>
      </c>
      <c r="X276" s="54">
        <f t="shared" si="35"/>
        <v>0.58869129046967628</v>
      </c>
      <c r="Y276">
        <v>1582</v>
      </c>
      <c r="Z276">
        <v>978</v>
      </c>
      <c r="AA276">
        <v>1.6175869120654396</v>
      </c>
    </row>
    <row r="277" spans="1:27" x14ac:dyDescent="0.25">
      <c r="A277" t="s">
        <v>69</v>
      </c>
      <c r="B277">
        <v>272850</v>
      </c>
      <c r="C277" t="s">
        <v>78</v>
      </c>
      <c r="D277" t="s">
        <v>79</v>
      </c>
      <c r="E277" s="152">
        <v>4</v>
      </c>
      <c r="F277">
        <v>244</v>
      </c>
      <c r="G277">
        <v>248</v>
      </c>
      <c r="H277">
        <v>234</v>
      </c>
      <c r="I277">
        <v>227</v>
      </c>
      <c r="J277">
        <v>217</v>
      </c>
      <c r="K277" s="54">
        <f t="shared" si="32"/>
        <v>234</v>
      </c>
      <c r="L277">
        <v>3.3599999999999998E-2</v>
      </c>
      <c r="M277">
        <v>3.98</v>
      </c>
      <c r="N277" s="135">
        <f t="shared" si="36"/>
        <v>84.422110552763812</v>
      </c>
      <c r="Q277">
        <v>96</v>
      </c>
      <c r="R277" s="136">
        <f t="shared" si="37"/>
        <v>4.1458333333333333E-2</v>
      </c>
      <c r="S277" s="54">
        <f t="shared" si="33"/>
        <v>0.36077825022548637</v>
      </c>
      <c r="T277">
        <v>0.214</v>
      </c>
      <c r="U277">
        <v>0.19550000000000001</v>
      </c>
      <c r="V277">
        <v>0.129</v>
      </c>
      <c r="W277" s="134">
        <f t="shared" si="34"/>
        <v>1.0946291560102301</v>
      </c>
      <c r="X277" s="54">
        <f t="shared" si="35"/>
        <v>0.60280373831775702</v>
      </c>
      <c r="Y277">
        <v>1582</v>
      </c>
      <c r="Z277">
        <v>978</v>
      </c>
      <c r="AA277">
        <v>1.6175869120654396</v>
      </c>
    </row>
    <row r="278" spans="1:27" x14ac:dyDescent="0.25">
      <c r="A278" t="s">
        <v>69</v>
      </c>
      <c r="B278">
        <v>272894</v>
      </c>
      <c r="C278" t="s">
        <v>78</v>
      </c>
      <c r="D278" t="s">
        <v>79</v>
      </c>
      <c r="E278" s="152">
        <v>1</v>
      </c>
      <c r="F278">
        <v>212</v>
      </c>
      <c r="G278">
        <v>274</v>
      </c>
      <c r="H278">
        <v>238</v>
      </c>
      <c r="I278">
        <v>257</v>
      </c>
      <c r="J278">
        <v>251</v>
      </c>
      <c r="K278" s="54">
        <f t="shared" si="32"/>
        <v>246.4</v>
      </c>
      <c r="L278">
        <v>5.7299999999999997E-2</v>
      </c>
      <c r="M278">
        <v>10.56</v>
      </c>
      <c r="N278" s="135">
        <f t="shared" si="36"/>
        <v>54.261363636363626</v>
      </c>
      <c r="Q278">
        <v>153</v>
      </c>
      <c r="R278" s="136">
        <f t="shared" si="37"/>
        <v>6.9019607843137265E-2</v>
      </c>
      <c r="S278" s="54">
        <f t="shared" si="33"/>
        <v>0.2202165731995277</v>
      </c>
      <c r="T278">
        <v>0.92830000000000001</v>
      </c>
      <c r="U278">
        <v>0.77010000000000001</v>
      </c>
      <c r="V278">
        <v>0.50849999999999995</v>
      </c>
      <c r="W278" s="134">
        <f t="shared" si="34"/>
        <v>1.2054278665108427</v>
      </c>
      <c r="X278" s="54">
        <f t="shared" si="35"/>
        <v>0.54777550360874716</v>
      </c>
      <c r="Y278">
        <v>1543</v>
      </c>
      <c r="Z278">
        <v>990</v>
      </c>
      <c r="AA278">
        <v>1.5585858585858585</v>
      </c>
    </row>
    <row r="279" spans="1:27" x14ac:dyDescent="0.25">
      <c r="A279" t="s">
        <v>69</v>
      </c>
      <c r="B279">
        <v>272894</v>
      </c>
      <c r="C279" t="s">
        <v>78</v>
      </c>
      <c r="D279" t="s">
        <v>79</v>
      </c>
      <c r="E279" s="152">
        <v>2</v>
      </c>
      <c r="F279">
        <v>214</v>
      </c>
      <c r="G279">
        <v>221</v>
      </c>
      <c r="H279">
        <v>204</v>
      </c>
      <c r="I279">
        <v>216</v>
      </c>
      <c r="J279">
        <v>210</v>
      </c>
      <c r="K279" s="54">
        <f t="shared" si="32"/>
        <v>213</v>
      </c>
      <c r="L279">
        <v>5.0700000000000002E-2</v>
      </c>
      <c r="M279">
        <v>6.53</v>
      </c>
      <c r="N279" s="135">
        <f t="shared" si="36"/>
        <v>77.641653905053602</v>
      </c>
      <c r="Q279">
        <v>114</v>
      </c>
      <c r="R279" s="136">
        <f t="shared" si="37"/>
        <v>5.7280701754385967E-2</v>
      </c>
      <c r="S279" s="54">
        <f t="shared" si="33"/>
        <v>0.36451480706597933</v>
      </c>
      <c r="T279">
        <v>0.56020000000000003</v>
      </c>
      <c r="U279">
        <v>0.51160000000000005</v>
      </c>
      <c r="V279">
        <v>0.29470000000000002</v>
      </c>
      <c r="W279" s="134">
        <f t="shared" si="34"/>
        <v>1.094996090695856</v>
      </c>
      <c r="X279" s="54">
        <f t="shared" si="35"/>
        <v>0.52606212067118885</v>
      </c>
      <c r="Y279">
        <v>1543</v>
      </c>
      <c r="Z279">
        <v>990</v>
      </c>
      <c r="AA279">
        <v>1.5585858585858585</v>
      </c>
    </row>
    <row r="280" spans="1:27" x14ac:dyDescent="0.25">
      <c r="A280" t="s">
        <v>69</v>
      </c>
      <c r="B280">
        <v>272894</v>
      </c>
      <c r="C280" t="s">
        <v>78</v>
      </c>
      <c r="D280" t="s">
        <v>79</v>
      </c>
      <c r="E280" s="152">
        <v>3</v>
      </c>
      <c r="F280">
        <v>119</v>
      </c>
      <c r="G280">
        <v>138</v>
      </c>
      <c r="H280">
        <v>122</v>
      </c>
      <c r="I280">
        <v>135</v>
      </c>
      <c r="J280">
        <v>143</v>
      </c>
      <c r="K280" s="54">
        <f t="shared" si="32"/>
        <v>131.4</v>
      </c>
      <c r="L280">
        <v>5.0299999999999997E-2</v>
      </c>
      <c r="M280">
        <v>5.91</v>
      </c>
      <c r="N280" s="135">
        <f t="shared" si="36"/>
        <v>85.109983079526216</v>
      </c>
      <c r="Q280">
        <v>123</v>
      </c>
      <c r="R280" s="136">
        <f t="shared" si="37"/>
        <v>4.8048780487804879E-2</v>
      </c>
      <c r="S280" s="54">
        <f t="shared" si="33"/>
        <v>0.64771676620643992</v>
      </c>
      <c r="T280">
        <v>0.52790000000000004</v>
      </c>
      <c r="U280">
        <v>0.46529999999999999</v>
      </c>
      <c r="V280">
        <v>0.29260000000000003</v>
      </c>
      <c r="W280" s="134">
        <f t="shared" si="34"/>
        <v>1.1345368579411133</v>
      </c>
      <c r="X280" s="54">
        <f t="shared" si="35"/>
        <v>0.55427164235650694</v>
      </c>
      <c r="Y280">
        <v>1543</v>
      </c>
      <c r="Z280">
        <v>990</v>
      </c>
      <c r="AA280">
        <v>1.5585858585858585</v>
      </c>
    </row>
    <row r="281" spans="1:27" x14ac:dyDescent="0.25">
      <c r="A281" t="s">
        <v>69</v>
      </c>
      <c r="B281">
        <v>272894</v>
      </c>
      <c r="C281" t="s">
        <v>78</v>
      </c>
      <c r="D281" t="s">
        <v>79</v>
      </c>
      <c r="E281" s="152">
        <v>4</v>
      </c>
      <c r="F281">
        <v>232</v>
      </c>
      <c r="G281">
        <v>248</v>
      </c>
      <c r="H281">
        <v>218</v>
      </c>
      <c r="I281">
        <v>233</v>
      </c>
      <c r="J281">
        <v>221</v>
      </c>
      <c r="K281" s="54">
        <f t="shared" si="32"/>
        <v>230.4</v>
      </c>
      <c r="L281">
        <v>3.6700000000000003E-2</v>
      </c>
      <c r="M281">
        <v>7.02</v>
      </c>
      <c r="N281" s="135">
        <f t="shared" si="36"/>
        <v>52.279202279202288</v>
      </c>
      <c r="Q281">
        <v>131</v>
      </c>
      <c r="R281" s="136">
        <f t="shared" si="37"/>
        <v>5.3587786259541983E-2</v>
      </c>
      <c r="S281" s="54">
        <f t="shared" si="33"/>
        <v>0.22690625989237104</v>
      </c>
      <c r="T281">
        <v>1.4426000000000001</v>
      </c>
      <c r="U281">
        <v>1.1931</v>
      </c>
      <c r="V281">
        <v>0.72560000000000002</v>
      </c>
      <c r="W281" s="134">
        <f t="shared" si="34"/>
        <v>1.2091191015002933</v>
      </c>
      <c r="X281" s="54">
        <f t="shared" si="35"/>
        <v>0.50298072923887427</v>
      </c>
      <c r="Y281">
        <v>1543</v>
      </c>
      <c r="Z281">
        <v>990</v>
      </c>
      <c r="AA281">
        <v>1.5585858585858585</v>
      </c>
    </row>
    <row r="282" spans="1:27" x14ac:dyDescent="0.25">
      <c r="A282" t="s">
        <v>69</v>
      </c>
      <c r="B282">
        <v>320580</v>
      </c>
      <c r="C282" t="s">
        <v>78</v>
      </c>
      <c r="D282" t="s">
        <v>79</v>
      </c>
      <c r="E282" s="152">
        <v>1</v>
      </c>
      <c r="F282">
        <v>136</v>
      </c>
      <c r="G282">
        <v>132</v>
      </c>
      <c r="H282">
        <v>142</v>
      </c>
      <c r="I282">
        <v>120</v>
      </c>
      <c r="J282">
        <v>118</v>
      </c>
      <c r="K282" s="54">
        <f t="shared" si="32"/>
        <v>129.6</v>
      </c>
      <c r="L282">
        <v>9.1999999999999998E-3</v>
      </c>
      <c r="M282">
        <v>3.2</v>
      </c>
      <c r="N282" s="135">
        <f t="shared" si="36"/>
        <v>28.749999999999996</v>
      </c>
      <c r="Q282">
        <v>96</v>
      </c>
      <c r="R282" s="136">
        <f t="shared" si="37"/>
        <v>3.3333333333333333E-2</v>
      </c>
      <c r="S282" s="54">
        <f t="shared" si="33"/>
        <v>0.22183641975308641</v>
      </c>
      <c r="T282">
        <v>0.34849999999999998</v>
      </c>
      <c r="U282">
        <v>0.28660000000000002</v>
      </c>
      <c r="V282">
        <v>0.2006</v>
      </c>
      <c r="W282" s="134">
        <f t="shared" si="34"/>
        <v>1.215980460572226</v>
      </c>
      <c r="X282" s="54">
        <f t="shared" si="35"/>
        <v>0.57560975609756104</v>
      </c>
      <c r="Y282">
        <v>1470</v>
      </c>
      <c r="Z282">
        <v>992</v>
      </c>
      <c r="AA282">
        <v>1.4818548387096775</v>
      </c>
    </row>
    <row r="283" spans="1:27" x14ac:dyDescent="0.25">
      <c r="A283" t="s">
        <v>69</v>
      </c>
      <c r="B283">
        <v>320580</v>
      </c>
      <c r="C283" t="s">
        <v>78</v>
      </c>
      <c r="D283" t="s">
        <v>79</v>
      </c>
      <c r="E283" s="152">
        <v>2</v>
      </c>
      <c r="F283">
        <v>121</v>
      </c>
      <c r="G283">
        <v>132</v>
      </c>
      <c r="H283">
        <v>106</v>
      </c>
      <c r="I283">
        <v>110</v>
      </c>
      <c r="J283">
        <v>107</v>
      </c>
      <c r="K283" s="54">
        <f t="shared" si="32"/>
        <v>115.2</v>
      </c>
      <c r="L283">
        <v>3.0099999999999998E-2</v>
      </c>
      <c r="M283">
        <v>3.16</v>
      </c>
      <c r="N283" s="135">
        <f t="shared" si="36"/>
        <v>95.253164556962005</v>
      </c>
      <c r="Q283">
        <v>107</v>
      </c>
      <c r="R283" s="136">
        <f t="shared" si="37"/>
        <v>2.9532710280373832E-2</v>
      </c>
      <c r="S283" s="54">
        <f t="shared" si="33"/>
        <v>0.8268503867791841</v>
      </c>
      <c r="T283">
        <v>0.2505</v>
      </c>
      <c r="U283">
        <v>0.2026</v>
      </c>
      <c r="V283">
        <v>0.14990000000000001</v>
      </c>
      <c r="W283" s="134">
        <f t="shared" si="34"/>
        <v>1.236426456071076</v>
      </c>
      <c r="X283" s="54">
        <f t="shared" si="35"/>
        <v>0.5984031936127745</v>
      </c>
      <c r="Y283">
        <v>1470</v>
      </c>
      <c r="Z283">
        <v>992</v>
      </c>
      <c r="AA283">
        <v>1.4818548387096775</v>
      </c>
    </row>
    <row r="284" spans="1:27" x14ac:dyDescent="0.25">
      <c r="A284" t="s">
        <v>69</v>
      </c>
      <c r="B284">
        <v>320580</v>
      </c>
      <c r="C284" t="s">
        <v>78</v>
      </c>
      <c r="D284" t="s">
        <v>79</v>
      </c>
      <c r="E284" s="152">
        <v>3</v>
      </c>
      <c r="F284">
        <v>237</v>
      </c>
      <c r="G284">
        <v>242</v>
      </c>
      <c r="H284">
        <v>117</v>
      </c>
      <c r="I284">
        <v>106</v>
      </c>
      <c r="J284">
        <v>209</v>
      </c>
      <c r="K284" s="54">
        <f t="shared" si="32"/>
        <v>182.2</v>
      </c>
      <c r="L284">
        <v>3.1199999999999999E-2</v>
      </c>
      <c r="M284">
        <v>2.63</v>
      </c>
      <c r="N284" s="135">
        <f t="shared" si="36"/>
        <v>118.63117870722434</v>
      </c>
      <c r="Q284">
        <v>88</v>
      </c>
      <c r="R284" s="136">
        <f t="shared" si="37"/>
        <v>2.9886363636363635E-2</v>
      </c>
      <c r="S284" s="54">
        <f t="shared" si="33"/>
        <v>0.65110416414502936</v>
      </c>
      <c r="T284">
        <v>0.23710000000000001</v>
      </c>
      <c r="U284">
        <v>0.1857</v>
      </c>
      <c r="V284">
        <v>0.13370000000000001</v>
      </c>
      <c r="W284" s="134">
        <f t="shared" si="34"/>
        <v>1.2767905223478728</v>
      </c>
      <c r="X284" s="54">
        <f t="shared" si="35"/>
        <v>0.56389708983551246</v>
      </c>
      <c r="Y284">
        <v>1470</v>
      </c>
      <c r="Z284">
        <v>992</v>
      </c>
      <c r="AA284">
        <v>1.4818548387096775</v>
      </c>
    </row>
    <row r="285" spans="1:27" x14ac:dyDescent="0.25">
      <c r="A285" t="s">
        <v>69</v>
      </c>
      <c r="B285">
        <v>320580</v>
      </c>
      <c r="C285" t="s">
        <v>78</v>
      </c>
      <c r="D285" t="s">
        <v>79</v>
      </c>
      <c r="E285" s="152">
        <v>4</v>
      </c>
      <c r="F285">
        <v>141</v>
      </c>
      <c r="G285">
        <v>131</v>
      </c>
      <c r="H285">
        <v>139</v>
      </c>
      <c r="I285">
        <v>184</v>
      </c>
      <c r="J285">
        <v>206</v>
      </c>
      <c r="K285" s="54">
        <f t="shared" si="32"/>
        <v>160.19999999999999</v>
      </c>
      <c r="L285">
        <v>3.4299999999999997E-2</v>
      </c>
      <c r="M285">
        <v>3.36</v>
      </c>
      <c r="N285" s="135">
        <f t="shared" si="36"/>
        <v>102.08333333333333</v>
      </c>
      <c r="Q285">
        <v>122</v>
      </c>
      <c r="R285" s="136">
        <f t="shared" si="37"/>
        <v>2.7540983606557375E-2</v>
      </c>
      <c r="S285" s="54">
        <f t="shared" si="33"/>
        <v>0.63722430295464005</v>
      </c>
      <c r="T285">
        <v>0.33400000000000002</v>
      </c>
      <c r="U285">
        <v>0.28570000000000001</v>
      </c>
      <c r="V285">
        <v>0.19689999999999999</v>
      </c>
      <c r="W285" s="134">
        <f t="shared" si="34"/>
        <v>1.1690584529226462</v>
      </c>
      <c r="X285" s="54">
        <f t="shared" si="35"/>
        <v>0.58952095808383231</v>
      </c>
      <c r="Y285">
        <v>1470</v>
      </c>
      <c r="Z285">
        <v>992</v>
      </c>
      <c r="AA285">
        <v>1.4818548387096775</v>
      </c>
    </row>
    <row r="286" spans="1:27" x14ac:dyDescent="0.25">
      <c r="A286" t="s">
        <v>69</v>
      </c>
      <c r="B286">
        <v>320580</v>
      </c>
      <c r="C286" t="s">
        <v>113</v>
      </c>
      <c r="D286" t="s">
        <v>114</v>
      </c>
      <c r="E286" s="152">
        <v>1</v>
      </c>
      <c r="F286">
        <v>177</v>
      </c>
      <c r="G286">
        <v>175</v>
      </c>
      <c r="H286">
        <v>190</v>
      </c>
      <c r="I286">
        <v>212</v>
      </c>
      <c r="J286">
        <v>185</v>
      </c>
      <c r="K286" s="54">
        <f t="shared" si="32"/>
        <v>187.8</v>
      </c>
      <c r="L286">
        <v>2.7269000000000001</v>
      </c>
      <c r="M286">
        <v>347.17</v>
      </c>
      <c r="N286" s="135">
        <f t="shared" si="36"/>
        <v>78.54653339862314</v>
      </c>
      <c r="O286">
        <v>0.30349999999999999</v>
      </c>
      <c r="P286">
        <v>10</v>
      </c>
      <c r="Q286">
        <v>108</v>
      </c>
      <c r="R286" s="136">
        <f t="shared" si="37"/>
        <v>3.214537037037037</v>
      </c>
      <c r="S286" s="54">
        <f t="shared" si="33"/>
        <v>0.41824565174985695</v>
      </c>
      <c r="T286">
        <v>2.5383</v>
      </c>
      <c r="U286">
        <v>2.7160000000000002</v>
      </c>
      <c r="V286">
        <v>1.5321</v>
      </c>
      <c r="W286" s="134">
        <f t="shared" si="34"/>
        <v>0.93457290132547854</v>
      </c>
      <c r="X286" s="54">
        <f t="shared" si="35"/>
        <v>0.60359295591537643</v>
      </c>
      <c r="Y286">
        <v>1470</v>
      </c>
      <c r="Z286">
        <v>992</v>
      </c>
      <c r="AA286">
        <v>1.4818548387096775</v>
      </c>
    </row>
    <row r="287" spans="1:27" x14ac:dyDescent="0.25">
      <c r="A287" t="s">
        <v>26</v>
      </c>
      <c r="B287">
        <v>110094</v>
      </c>
      <c r="C287" t="s">
        <v>37</v>
      </c>
      <c r="D287" t="s">
        <v>38</v>
      </c>
      <c r="E287" s="152">
        <v>1</v>
      </c>
      <c r="F287">
        <v>434</v>
      </c>
      <c r="G287">
        <v>497</v>
      </c>
      <c r="H287">
        <v>400</v>
      </c>
      <c r="I287">
        <v>544</v>
      </c>
      <c r="J287">
        <v>442</v>
      </c>
      <c r="K287" s="54">
        <f t="shared" si="32"/>
        <v>463.4</v>
      </c>
      <c r="L287">
        <v>0.10879999999999999</v>
      </c>
      <c r="M287">
        <v>9.15</v>
      </c>
      <c r="N287" s="135">
        <f t="shared" si="36"/>
        <v>118.9071038251366</v>
      </c>
      <c r="Q287">
        <v>59</v>
      </c>
      <c r="R287" s="134">
        <f t="shared" si="37"/>
        <v>0.15508474576271186</v>
      </c>
      <c r="S287" s="54">
        <f t="shared" si="33"/>
        <v>0.25659711658423956</v>
      </c>
      <c r="T287">
        <v>0.65559999999999996</v>
      </c>
      <c r="U287">
        <v>0.50690000000000002</v>
      </c>
      <c r="V287">
        <v>0.3765</v>
      </c>
      <c r="W287" s="134">
        <f t="shared" si="34"/>
        <v>1.2933517459064903</v>
      </c>
      <c r="X287" s="54">
        <f t="shared" si="35"/>
        <v>0.57428309945088474</v>
      </c>
      <c r="Y287">
        <v>709</v>
      </c>
      <c r="Z287">
        <v>1140</v>
      </c>
      <c r="AA287">
        <v>0.62192982456140355</v>
      </c>
    </row>
    <row r="288" spans="1:27" x14ac:dyDescent="0.25">
      <c r="A288" t="s">
        <v>26</v>
      </c>
      <c r="B288">
        <v>110094</v>
      </c>
      <c r="C288" t="s">
        <v>37</v>
      </c>
      <c r="D288" t="s">
        <v>38</v>
      </c>
      <c r="E288" s="152">
        <v>2</v>
      </c>
      <c r="F288">
        <v>673</v>
      </c>
      <c r="G288">
        <v>573</v>
      </c>
      <c r="H288">
        <v>755</v>
      </c>
      <c r="I288">
        <v>667</v>
      </c>
      <c r="J288">
        <v>638</v>
      </c>
      <c r="K288" s="54">
        <f t="shared" si="32"/>
        <v>661.2</v>
      </c>
      <c r="L288">
        <v>0.13550000000000001</v>
      </c>
      <c r="M288">
        <v>8.36</v>
      </c>
      <c r="N288" s="135">
        <f t="shared" si="36"/>
        <v>162.08133971291869</v>
      </c>
      <c r="Q288">
        <v>52</v>
      </c>
      <c r="R288" s="134">
        <f t="shared" si="37"/>
        <v>0.16076923076923075</v>
      </c>
      <c r="S288" s="54">
        <f t="shared" si="33"/>
        <v>0.24513209272976208</v>
      </c>
      <c r="T288">
        <v>0.6008</v>
      </c>
      <c r="U288">
        <v>0.49299999999999999</v>
      </c>
      <c r="V288">
        <v>0.34739999999999999</v>
      </c>
      <c r="W288" s="134">
        <f t="shared" si="34"/>
        <v>1.2186612576064908</v>
      </c>
      <c r="X288" s="54">
        <f t="shared" si="35"/>
        <v>0.57822902796271636</v>
      </c>
      <c r="Y288">
        <v>709</v>
      </c>
      <c r="Z288">
        <v>1140</v>
      </c>
      <c r="AA288">
        <v>0.62192982456140355</v>
      </c>
    </row>
    <row r="289" spans="1:27" x14ac:dyDescent="0.25">
      <c r="A289" t="s">
        <v>26</v>
      </c>
      <c r="B289">
        <v>110094</v>
      </c>
      <c r="C289" t="s">
        <v>37</v>
      </c>
      <c r="D289" t="s">
        <v>38</v>
      </c>
      <c r="E289" s="152">
        <v>3</v>
      </c>
      <c r="F289">
        <v>866</v>
      </c>
      <c r="G289">
        <v>793</v>
      </c>
      <c r="H289">
        <v>949</v>
      </c>
      <c r="I289">
        <v>716</v>
      </c>
      <c r="J289">
        <v>833</v>
      </c>
      <c r="K289" s="54">
        <f t="shared" si="32"/>
        <v>831.4</v>
      </c>
      <c r="L289">
        <v>0.1447</v>
      </c>
      <c r="M289">
        <v>9.31</v>
      </c>
      <c r="N289" s="135">
        <f t="shared" si="36"/>
        <v>155.42427497314713</v>
      </c>
      <c r="Q289">
        <v>37</v>
      </c>
      <c r="R289" s="134">
        <f t="shared" si="37"/>
        <v>0.25162162162162166</v>
      </c>
      <c r="S289" s="54">
        <f t="shared" si="33"/>
        <v>0.18694283735042957</v>
      </c>
      <c r="T289">
        <v>0.63560000000000005</v>
      </c>
      <c r="U289">
        <v>0.50660000000000005</v>
      </c>
      <c r="V289">
        <v>0.371</v>
      </c>
      <c r="W289" s="134">
        <f t="shared" si="34"/>
        <v>1.2546387682589815</v>
      </c>
      <c r="X289" s="54">
        <f t="shared" si="35"/>
        <v>0.58370044052863435</v>
      </c>
      <c r="Y289">
        <v>709</v>
      </c>
      <c r="Z289">
        <v>1140</v>
      </c>
      <c r="AA289">
        <v>0.62192982456140355</v>
      </c>
    </row>
    <row r="290" spans="1:27" x14ac:dyDescent="0.25">
      <c r="A290" t="s">
        <v>26</v>
      </c>
      <c r="B290">
        <v>110094</v>
      </c>
      <c r="C290" t="s">
        <v>37</v>
      </c>
      <c r="D290" t="s">
        <v>38</v>
      </c>
      <c r="E290" s="152">
        <v>4</v>
      </c>
      <c r="F290">
        <v>773</v>
      </c>
      <c r="G290">
        <v>800</v>
      </c>
      <c r="H290">
        <v>563</v>
      </c>
      <c r="I290">
        <v>664</v>
      </c>
      <c r="J290">
        <v>513</v>
      </c>
      <c r="K290" s="54">
        <f t="shared" si="32"/>
        <v>662.6</v>
      </c>
      <c r="L290">
        <v>0.18859999999999999</v>
      </c>
      <c r="M290">
        <v>11.69</v>
      </c>
      <c r="N290" s="135">
        <f t="shared" si="36"/>
        <v>161.3344739093242</v>
      </c>
      <c r="Q290">
        <v>54</v>
      </c>
      <c r="R290" s="134">
        <f t="shared" si="37"/>
        <v>0.21648148148148147</v>
      </c>
      <c r="S290" s="54">
        <f t="shared" si="33"/>
        <v>0.24348698145083639</v>
      </c>
      <c r="T290">
        <v>0.48699999999999999</v>
      </c>
      <c r="U290">
        <v>0.38319999999999999</v>
      </c>
      <c r="V290">
        <v>0.28029999999999999</v>
      </c>
      <c r="W290" s="134">
        <f t="shared" si="34"/>
        <v>1.2708768267223383</v>
      </c>
      <c r="X290" s="54">
        <f t="shared" si="35"/>
        <v>0.57556468172484598</v>
      </c>
      <c r="Y290">
        <v>709</v>
      </c>
      <c r="Z290">
        <v>1140</v>
      </c>
      <c r="AA290">
        <v>0.62192982456140355</v>
      </c>
    </row>
    <row r="291" spans="1:27" x14ac:dyDescent="0.25">
      <c r="A291" t="s">
        <v>26</v>
      </c>
      <c r="B291">
        <v>110158</v>
      </c>
      <c r="C291" t="s">
        <v>37</v>
      </c>
      <c r="D291" t="s">
        <v>38</v>
      </c>
      <c r="E291" s="152">
        <v>1</v>
      </c>
      <c r="F291">
        <v>546</v>
      </c>
      <c r="G291">
        <v>968</v>
      </c>
      <c r="H291">
        <v>630</v>
      </c>
      <c r="I291">
        <v>587</v>
      </c>
      <c r="J291">
        <v>658</v>
      </c>
      <c r="K291" s="54">
        <f t="shared" si="32"/>
        <v>677.8</v>
      </c>
      <c r="L291">
        <v>0.1008</v>
      </c>
      <c r="M291">
        <v>6</v>
      </c>
      <c r="N291" s="135">
        <f t="shared" si="36"/>
        <v>168.00000000000003</v>
      </c>
      <c r="Q291">
        <v>38</v>
      </c>
      <c r="R291" s="134">
        <f t="shared" si="37"/>
        <v>0.15789473684210525</v>
      </c>
      <c r="S291" s="54">
        <f t="shared" si="33"/>
        <v>0.24786072587784014</v>
      </c>
      <c r="T291">
        <v>0.39979999999999999</v>
      </c>
      <c r="U291">
        <v>0.29530000000000001</v>
      </c>
      <c r="V291">
        <v>0.2082</v>
      </c>
      <c r="W291" s="134">
        <f t="shared" si="34"/>
        <v>1.3538774128005417</v>
      </c>
      <c r="X291" s="54">
        <f t="shared" si="35"/>
        <v>0.52076038019009507</v>
      </c>
      <c r="Y291">
        <v>748</v>
      </c>
      <c r="Z291">
        <v>1139</v>
      </c>
      <c r="AA291">
        <v>0.65671641791044777</v>
      </c>
    </row>
    <row r="292" spans="1:27" x14ac:dyDescent="0.25">
      <c r="A292" t="s">
        <v>26</v>
      </c>
      <c r="B292">
        <v>110158</v>
      </c>
      <c r="C292" t="s">
        <v>37</v>
      </c>
      <c r="D292" t="s">
        <v>38</v>
      </c>
      <c r="E292" s="152">
        <v>2</v>
      </c>
      <c r="F292">
        <v>653</v>
      </c>
      <c r="G292">
        <v>629</v>
      </c>
      <c r="H292">
        <v>721</v>
      </c>
      <c r="I292">
        <v>421</v>
      </c>
      <c r="J292">
        <v>451</v>
      </c>
      <c r="K292" s="54">
        <f t="shared" si="32"/>
        <v>575</v>
      </c>
      <c r="L292">
        <v>8.0600000000000005E-2</v>
      </c>
      <c r="M292">
        <v>4.54</v>
      </c>
      <c r="N292" s="135">
        <f t="shared" si="36"/>
        <v>177.53303964757711</v>
      </c>
      <c r="Q292">
        <v>41</v>
      </c>
      <c r="R292" s="134">
        <f t="shared" si="37"/>
        <v>0.11073170731707317</v>
      </c>
      <c r="S292" s="54">
        <f t="shared" si="33"/>
        <v>0.30875311243056891</v>
      </c>
      <c r="T292">
        <v>0.2898</v>
      </c>
      <c r="U292">
        <v>0.22689999999999999</v>
      </c>
      <c r="V292">
        <v>0.15809999999999999</v>
      </c>
      <c r="W292" s="134">
        <f t="shared" si="34"/>
        <v>1.2772146319964743</v>
      </c>
      <c r="X292" s="54">
        <f t="shared" si="35"/>
        <v>0.54554865424430643</v>
      </c>
      <c r="Y292">
        <v>748</v>
      </c>
      <c r="Z292">
        <v>1139</v>
      </c>
      <c r="AA292">
        <v>0.65671641791044777</v>
      </c>
    </row>
    <row r="293" spans="1:27" x14ac:dyDescent="0.25">
      <c r="A293" t="s">
        <v>26</v>
      </c>
      <c r="B293">
        <v>110158</v>
      </c>
      <c r="C293" t="s">
        <v>37</v>
      </c>
      <c r="D293" t="s">
        <v>38</v>
      </c>
      <c r="E293" s="152">
        <v>3</v>
      </c>
      <c r="F293">
        <v>862</v>
      </c>
      <c r="G293">
        <v>678</v>
      </c>
      <c r="H293">
        <v>532</v>
      </c>
      <c r="I293">
        <v>769</v>
      </c>
      <c r="J293">
        <v>610</v>
      </c>
      <c r="K293" s="54">
        <f t="shared" si="32"/>
        <v>690.2</v>
      </c>
      <c r="L293">
        <v>0.115</v>
      </c>
      <c r="M293">
        <v>5.43</v>
      </c>
      <c r="N293" s="135">
        <f t="shared" si="36"/>
        <v>211.78637200736651</v>
      </c>
      <c r="Q293">
        <v>46</v>
      </c>
      <c r="R293" s="134">
        <f t="shared" si="37"/>
        <v>0.11804347826086956</v>
      </c>
      <c r="S293" s="54">
        <f t="shared" si="33"/>
        <v>0.30684782962527746</v>
      </c>
      <c r="T293">
        <v>0.9254</v>
      </c>
      <c r="U293">
        <v>0.73609999999999998</v>
      </c>
      <c r="V293">
        <v>0.49049999999999999</v>
      </c>
      <c r="W293" s="134">
        <f t="shared" si="34"/>
        <v>1.2571661459040893</v>
      </c>
      <c r="X293" s="54">
        <f t="shared" si="35"/>
        <v>0.53004106332396805</v>
      </c>
      <c r="Y293">
        <v>748</v>
      </c>
      <c r="Z293">
        <v>1139</v>
      </c>
      <c r="AA293">
        <v>0.65671641791044777</v>
      </c>
    </row>
    <row r="294" spans="1:27" x14ac:dyDescent="0.25">
      <c r="A294" t="s">
        <v>26</v>
      </c>
      <c r="B294">
        <v>110158</v>
      </c>
      <c r="C294" s="54" t="s">
        <v>37</v>
      </c>
      <c r="D294" t="s">
        <v>38</v>
      </c>
      <c r="E294" s="152">
        <v>4</v>
      </c>
      <c r="F294">
        <v>863</v>
      </c>
      <c r="G294">
        <v>624</v>
      </c>
      <c r="H294">
        <v>809</v>
      </c>
      <c r="I294">
        <v>519</v>
      </c>
      <c r="J294">
        <v>769</v>
      </c>
      <c r="K294" s="54">
        <f t="shared" si="32"/>
        <v>716.8</v>
      </c>
      <c r="L294">
        <v>0.1537</v>
      </c>
      <c r="M294">
        <v>6.83</v>
      </c>
      <c r="N294" s="135">
        <f t="shared" si="36"/>
        <v>225.03660322108345</v>
      </c>
      <c r="Q294">
        <v>50</v>
      </c>
      <c r="R294" s="134">
        <f t="shared" si="37"/>
        <v>0.1366</v>
      </c>
      <c r="S294" s="54">
        <f t="shared" si="33"/>
        <v>0.31394615404727044</v>
      </c>
      <c r="T294">
        <v>0.46800000000000003</v>
      </c>
      <c r="U294">
        <v>0.41199999999999998</v>
      </c>
      <c r="V294">
        <v>0.26150000000000001</v>
      </c>
      <c r="W294" s="134">
        <f t="shared" si="34"/>
        <v>1.1359223300970875</v>
      </c>
      <c r="X294" s="54">
        <f t="shared" si="35"/>
        <v>0.55876068376068377</v>
      </c>
      <c r="Y294">
        <v>748</v>
      </c>
      <c r="Z294">
        <v>1139</v>
      </c>
      <c r="AA294">
        <v>0.65671641791044777</v>
      </c>
    </row>
    <row r="295" spans="1:27" x14ac:dyDescent="0.25">
      <c r="A295" t="s">
        <v>69</v>
      </c>
      <c r="B295">
        <v>320580</v>
      </c>
      <c r="C295" s="54" t="s">
        <v>37</v>
      </c>
      <c r="D295" t="s">
        <v>38</v>
      </c>
      <c r="E295" s="152">
        <v>1</v>
      </c>
      <c r="F295">
        <v>345</v>
      </c>
      <c r="G295">
        <v>335</v>
      </c>
      <c r="H295">
        <v>464</v>
      </c>
      <c r="I295">
        <v>394</v>
      </c>
      <c r="J295">
        <v>333</v>
      </c>
      <c r="K295" s="54">
        <f t="shared" si="32"/>
        <v>374.2</v>
      </c>
      <c r="L295">
        <v>0.1154</v>
      </c>
      <c r="M295">
        <v>15.63</v>
      </c>
      <c r="N295" s="135">
        <f t="shared" si="36"/>
        <v>73.832373640435051</v>
      </c>
      <c r="Q295">
        <v>34</v>
      </c>
      <c r="R295" s="136">
        <f t="shared" si="37"/>
        <v>0.45970588235294119</v>
      </c>
      <c r="S295" s="54">
        <f t="shared" si="33"/>
        <v>0.19730725184509634</v>
      </c>
      <c r="T295">
        <v>0.56379999999999997</v>
      </c>
      <c r="U295">
        <v>0.4773</v>
      </c>
      <c r="V295">
        <v>0.28050000000000003</v>
      </c>
      <c r="W295" s="134">
        <f t="shared" si="34"/>
        <v>1.1812277393672741</v>
      </c>
      <c r="X295" s="54">
        <f t="shared" si="35"/>
        <v>0.49751684994678974</v>
      </c>
      <c r="Y295">
        <v>1470</v>
      </c>
      <c r="Z295">
        <v>992</v>
      </c>
      <c r="AA295">
        <v>1.4818548387096775</v>
      </c>
    </row>
    <row r="296" spans="1:27" x14ac:dyDescent="0.25">
      <c r="A296" t="s">
        <v>69</v>
      </c>
      <c r="B296">
        <v>320580</v>
      </c>
      <c r="C296" s="54" t="s">
        <v>37</v>
      </c>
      <c r="D296" t="s">
        <v>38</v>
      </c>
      <c r="E296" s="152">
        <v>2</v>
      </c>
      <c r="F296">
        <v>342</v>
      </c>
      <c r="G296">
        <v>408</v>
      </c>
      <c r="H296">
        <v>307</v>
      </c>
      <c r="I296">
        <v>347</v>
      </c>
      <c r="J296">
        <v>417</v>
      </c>
      <c r="K296" s="54">
        <f t="shared" si="32"/>
        <v>364.2</v>
      </c>
      <c r="L296">
        <v>0.1467</v>
      </c>
      <c r="M296">
        <v>15.54</v>
      </c>
      <c r="N296" s="135">
        <f t="shared" si="36"/>
        <v>94.401544401544413</v>
      </c>
      <c r="Q296">
        <v>36</v>
      </c>
      <c r="R296" s="136">
        <f t="shared" si="37"/>
        <v>0.43166666666666664</v>
      </c>
      <c r="S296" s="54">
        <f t="shared" si="33"/>
        <v>0.25920248325520157</v>
      </c>
      <c r="T296">
        <v>0.4612</v>
      </c>
      <c r="U296">
        <v>0.39069999999999999</v>
      </c>
      <c r="V296">
        <v>0.23319999999999999</v>
      </c>
      <c r="W296" s="134">
        <f t="shared" si="34"/>
        <v>1.1804453544919375</v>
      </c>
      <c r="X296" s="54">
        <f t="shared" si="35"/>
        <v>0.50563746747614913</v>
      </c>
      <c r="Y296">
        <v>1470</v>
      </c>
      <c r="Z296">
        <v>992</v>
      </c>
      <c r="AA296">
        <v>1.4818548387096775</v>
      </c>
    </row>
    <row r="297" spans="1:27" x14ac:dyDescent="0.25">
      <c r="A297" t="s">
        <v>69</v>
      </c>
      <c r="B297">
        <v>320580</v>
      </c>
      <c r="C297" t="s">
        <v>37</v>
      </c>
      <c r="D297" t="s">
        <v>38</v>
      </c>
      <c r="E297" s="152">
        <v>3</v>
      </c>
      <c r="F297">
        <v>718</v>
      </c>
      <c r="G297">
        <v>740</v>
      </c>
      <c r="H297">
        <v>756</v>
      </c>
      <c r="I297">
        <v>738</v>
      </c>
      <c r="J297">
        <v>767</v>
      </c>
      <c r="K297" s="54">
        <f t="shared" si="32"/>
        <v>743.8</v>
      </c>
      <c r="L297">
        <v>0.3735</v>
      </c>
      <c r="M297">
        <v>15.93</v>
      </c>
      <c r="N297" s="135">
        <f t="shared" si="36"/>
        <v>234.4632768361582</v>
      </c>
      <c r="Q297">
        <v>31</v>
      </c>
      <c r="R297" s="136">
        <f t="shared" si="37"/>
        <v>0.51387096774193552</v>
      </c>
      <c r="S297" s="54">
        <f t="shared" si="33"/>
        <v>0.31522355046539152</v>
      </c>
      <c r="T297">
        <v>0.61899999999999999</v>
      </c>
      <c r="U297">
        <v>0.50429999999999997</v>
      </c>
      <c r="V297">
        <v>0.35389999999999999</v>
      </c>
      <c r="W297" s="134">
        <f t="shared" si="34"/>
        <v>1.2274439817568907</v>
      </c>
      <c r="X297" s="54">
        <f t="shared" si="35"/>
        <v>0.57172859450726976</v>
      </c>
      <c r="Y297">
        <v>1470</v>
      </c>
      <c r="Z297">
        <v>992</v>
      </c>
      <c r="AA297">
        <v>1.4818548387096775</v>
      </c>
    </row>
    <row r="298" spans="1:27" x14ac:dyDescent="0.25">
      <c r="A298" t="s">
        <v>69</v>
      </c>
      <c r="B298">
        <v>320580</v>
      </c>
      <c r="C298" t="s">
        <v>37</v>
      </c>
      <c r="D298" t="s">
        <v>38</v>
      </c>
      <c r="E298" s="152">
        <v>4</v>
      </c>
      <c r="F298">
        <v>578</v>
      </c>
      <c r="G298">
        <v>648</v>
      </c>
      <c r="H298">
        <v>469</v>
      </c>
      <c r="I298">
        <v>580</v>
      </c>
      <c r="J298">
        <v>611</v>
      </c>
      <c r="K298" s="54">
        <f t="shared" si="32"/>
        <v>577.20000000000005</v>
      </c>
      <c r="L298">
        <v>0.34150000000000003</v>
      </c>
      <c r="M298">
        <v>16.54</v>
      </c>
      <c r="N298" s="135">
        <f t="shared" si="36"/>
        <v>206.4691656590085</v>
      </c>
      <c r="Q298">
        <v>34</v>
      </c>
      <c r="R298" s="136">
        <f t="shared" si="37"/>
        <v>0.4864705882352941</v>
      </c>
      <c r="S298" s="54">
        <f t="shared" si="33"/>
        <v>0.35770818721241943</v>
      </c>
      <c r="T298">
        <v>0.70779999999999998</v>
      </c>
      <c r="U298">
        <v>0.59619999999999995</v>
      </c>
      <c r="V298">
        <v>0.40620000000000001</v>
      </c>
      <c r="W298" s="134">
        <f t="shared" si="34"/>
        <v>1.1871855082187186</v>
      </c>
      <c r="X298" s="54">
        <f t="shared" si="35"/>
        <v>0.57389092964114163</v>
      </c>
      <c r="Y298">
        <v>1470</v>
      </c>
      <c r="Z298">
        <v>992</v>
      </c>
      <c r="AA298">
        <v>1.4818548387096775</v>
      </c>
    </row>
    <row r="299" spans="1:27" x14ac:dyDescent="0.25">
      <c r="A299" t="s">
        <v>69</v>
      </c>
      <c r="B299">
        <v>272894</v>
      </c>
      <c r="C299" t="s">
        <v>92</v>
      </c>
      <c r="D299" t="s">
        <v>93</v>
      </c>
      <c r="E299" s="152">
        <v>1</v>
      </c>
      <c r="F299">
        <v>197</v>
      </c>
      <c r="G299">
        <v>164</v>
      </c>
      <c r="H299">
        <v>187</v>
      </c>
      <c r="I299">
        <v>173</v>
      </c>
      <c r="J299">
        <v>170</v>
      </c>
      <c r="K299" s="54">
        <f t="shared" si="32"/>
        <v>178.2</v>
      </c>
      <c r="L299">
        <v>0.1492</v>
      </c>
      <c r="M299">
        <v>16.420000000000002</v>
      </c>
      <c r="N299" s="135">
        <f t="shared" si="36"/>
        <v>90.864799025578549</v>
      </c>
      <c r="Q299">
        <v>28</v>
      </c>
      <c r="R299" s="136">
        <f t="shared" si="37"/>
        <v>0.58642857142857152</v>
      </c>
      <c r="S299" s="54">
        <f t="shared" si="33"/>
        <v>0.50990347376867873</v>
      </c>
      <c r="T299">
        <v>0.98150000000000004</v>
      </c>
      <c r="U299">
        <v>0.8256</v>
      </c>
      <c r="V299">
        <v>0.51359999999999995</v>
      </c>
      <c r="W299" s="134">
        <f t="shared" si="34"/>
        <v>1.1888323643410854</v>
      </c>
      <c r="X299" s="54">
        <f t="shared" si="35"/>
        <v>0.52328069281711653</v>
      </c>
      <c r="Y299">
        <v>1543</v>
      </c>
      <c r="Z299">
        <v>990</v>
      </c>
      <c r="AA299">
        <v>1.5585858585858585</v>
      </c>
    </row>
    <row r="300" spans="1:27" x14ac:dyDescent="0.25">
      <c r="A300" t="s">
        <v>69</v>
      </c>
      <c r="B300">
        <v>272894</v>
      </c>
      <c r="C300" t="s">
        <v>92</v>
      </c>
      <c r="D300" t="s">
        <v>93</v>
      </c>
      <c r="E300" s="152">
        <v>2</v>
      </c>
      <c r="F300">
        <v>123</v>
      </c>
      <c r="G300">
        <v>133</v>
      </c>
      <c r="H300">
        <v>138</v>
      </c>
      <c r="I300">
        <v>148</v>
      </c>
      <c r="J300">
        <v>156</v>
      </c>
      <c r="K300" s="54">
        <f t="shared" si="32"/>
        <v>139.6</v>
      </c>
      <c r="L300">
        <v>0.13880000000000001</v>
      </c>
      <c r="M300">
        <v>22.91</v>
      </c>
      <c r="N300" s="135">
        <f t="shared" si="36"/>
        <v>60.584897424705368</v>
      </c>
      <c r="Q300">
        <v>30</v>
      </c>
      <c r="R300" s="136">
        <f t="shared" si="37"/>
        <v>0.76366666666666672</v>
      </c>
      <c r="S300" s="54">
        <f t="shared" si="33"/>
        <v>0.43398923656665739</v>
      </c>
      <c r="T300">
        <v>0.57720000000000005</v>
      </c>
      <c r="U300">
        <v>0.50749999999999995</v>
      </c>
      <c r="V300">
        <v>0.2903</v>
      </c>
      <c r="W300" s="134">
        <f t="shared" si="34"/>
        <v>1.1373399014778327</v>
      </c>
      <c r="X300" s="54">
        <f t="shared" si="35"/>
        <v>0.50294525294525294</v>
      </c>
      <c r="Y300">
        <v>1543</v>
      </c>
      <c r="Z300">
        <v>990</v>
      </c>
      <c r="AA300">
        <v>1.5585858585858585</v>
      </c>
    </row>
    <row r="301" spans="1:27" x14ac:dyDescent="0.25">
      <c r="A301" t="s">
        <v>69</v>
      </c>
      <c r="B301">
        <v>272894</v>
      </c>
      <c r="C301" t="s">
        <v>92</v>
      </c>
      <c r="D301" t="s">
        <v>93</v>
      </c>
      <c r="E301" s="152">
        <v>3</v>
      </c>
      <c r="F301">
        <v>170</v>
      </c>
      <c r="G301">
        <v>189</v>
      </c>
      <c r="H301">
        <v>169</v>
      </c>
      <c r="I301">
        <v>157</v>
      </c>
      <c r="J301">
        <v>170</v>
      </c>
      <c r="K301" s="54">
        <f t="shared" si="32"/>
        <v>171</v>
      </c>
      <c r="L301">
        <v>0.125</v>
      </c>
      <c r="M301">
        <v>14.65</v>
      </c>
      <c r="N301" s="135">
        <f t="shared" si="36"/>
        <v>85.324232081911262</v>
      </c>
      <c r="Q301">
        <v>26</v>
      </c>
      <c r="R301" s="136">
        <f t="shared" si="37"/>
        <v>0.56346153846153846</v>
      </c>
      <c r="S301" s="54">
        <f t="shared" si="33"/>
        <v>0.49897211743807757</v>
      </c>
      <c r="T301">
        <v>0.51470000000000005</v>
      </c>
      <c r="U301">
        <v>0.44890000000000002</v>
      </c>
      <c r="V301">
        <v>0.2581</v>
      </c>
      <c r="W301" s="134">
        <f t="shared" si="34"/>
        <v>1.1465805301848964</v>
      </c>
      <c r="X301" s="54">
        <f t="shared" si="35"/>
        <v>0.50145715951039438</v>
      </c>
      <c r="Y301">
        <v>1543</v>
      </c>
      <c r="Z301">
        <v>990</v>
      </c>
      <c r="AA301">
        <v>1.5585858585858585</v>
      </c>
    </row>
    <row r="302" spans="1:27" x14ac:dyDescent="0.25">
      <c r="A302" t="s">
        <v>69</v>
      </c>
      <c r="B302">
        <v>272894</v>
      </c>
      <c r="C302" t="s">
        <v>92</v>
      </c>
      <c r="D302" t="s">
        <v>93</v>
      </c>
      <c r="E302" s="152">
        <v>4</v>
      </c>
      <c r="F302">
        <v>197</v>
      </c>
      <c r="G302">
        <v>183</v>
      </c>
      <c r="H302">
        <v>186</v>
      </c>
      <c r="I302">
        <v>190</v>
      </c>
      <c r="J302">
        <v>176</v>
      </c>
      <c r="K302" s="54">
        <f t="shared" si="32"/>
        <v>186.4</v>
      </c>
      <c r="L302">
        <v>0.1356</v>
      </c>
      <c r="M302">
        <v>15.02</v>
      </c>
      <c r="N302" s="135">
        <f t="shared" si="36"/>
        <v>90.279627163781626</v>
      </c>
      <c r="Q302">
        <v>30</v>
      </c>
      <c r="R302" s="136">
        <f t="shared" si="37"/>
        <v>0.5006666666666667</v>
      </c>
      <c r="S302" s="54">
        <f t="shared" si="33"/>
        <v>0.48433276375419326</v>
      </c>
      <c r="T302">
        <v>0.83709999999999996</v>
      </c>
      <c r="U302">
        <v>0.71260000000000001</v>
      </c>
      <c r="V302">
        <v>0.4325</v>
      </c>
      <c r="W302" s="134">
        <f t="shared" si="34"/>
        <v>1.1747123210777435</v>
      </c>
      <c r="X302" s="54">
        <f t="shared" si="35"/>
        <v>0.51666467566598973</v>
      </c>
      <c r="Y302">
        <v>1543</v>
      </c>
      <c r="Z302">
        <v>990</v>
      </c>
      <c r="AA302">
        <v>1.5585858585858585</v>
      </c>
    </row>
    <row r="303" spans="1:27" x14ac:dyDescent="0.25">
      <c r="A303" t="s">
        <v>144</v>
      </c>
      <c r="B303">
        <v>490299</v>
      </c>
      <c r="C303" t="s">
        <v>92</v>
      </c>
      <c r="D303" t="s">
        <v>93</v>
      </c>
      <c r="E303" s="152">
        <v>1</v>
      </c>
      <c r="F303">
        <v>255</v>
      </c>
      <c r="G303">
        <v>268</v>
      </c>
      <c r="H303">
        <v>236</v>
      </c>
      <c r="I303">
        <v>275</v>
      </c>
      <c r="J303">
        <v>257</v>
      </c>
      <c r="K303" s="54">
        <f t="shared" si="32"/>
        <v>258.2</v>
      </c>
      <c r="L303">
        <v>0.31990000000000002</v>
      </c>
      <c r="M303">
        <v>22.54</v>
      </c>
      <c r="N303" s="135">
        <f t="shared" si="36"/>
        <v>141.92546583850933</v>
      </c>
      <c r="Q303">
        <v>61</v>
      </c>
      <c r="R303" s="136">
        <f t="shared" si="37"/>
        <v>0.36950819672131147</v>
      </c>
      <c r="S303" s="54">
        <f t="shared" si="33"/>
        <v>0.54967260200816936</v>
      </c>
      <c r="T303">
        <v>0.77629999999999999</v>
      </c>
      <c r="U303">
        <v>0.66700000000000004</v>
      </c>
      <c r="V303">
        <v>0.42370000000000002</v>
      </c>
      <c r="W303" s="134">
        <f t="shared" si="34"/>
        <v>1.1638680659670164</v>
      </c>
      <c r="X303" s="54">
        <f t="shared" si="35"/>
        <v>0.54579415174545931</v>
      </c>
      <c r="Y303">
        <v>768</v>
      </c>
      <c r="Z303">
        <v>1038</v>
      </c>
      <c r="AA303">
        <v>0.73988439306358378</v>
      </c>
    </row>
    <row r="304" spans="1:27" x14ac:dyDescent="0.25">
      <c r="A304" t="s">
        <v>144</v>
      </c>
      <c r="B304">
        <v>490299</v>
      </c>
      <c r="C304" t="s">
        <v>92</v>
      </c>
      <c r="D304" t="s">
        <v>93</v>
      </c>
      <c r="E304" s="152">
        <v>2</v>
      </c>
      <c r="F304">
        <v>129</v>
      </c>
      <c r="G304">
        <v>118</v>
      </c>
      <c r="H304">
        <v>158</v>
      </c>
      <c r="I304">
        <v>117</v>
      </c>
      <c r="J304">
        <v>187</v>
      </c>
      <c r="K304" s="54">
        <f t="shared" si="32"/>
        <v>141.80000000000001</v>
      </c>
      <c r="L304">
        <v>0.18890000000000001</v>
      </c>
      <c r="M304">
        <v>16.899999999999999</v>
      </c>
      <c r="N304" s="135">
        <f t="shared" si="36"/>
        <v>111.7751479289941</v>
      </c>
      <c r="Q304">
        <v>50</v>
      </c>
      <c r="R304" s="136">
        <f t="shared" si="37"/>
        <v>0.33799999999999997</v>
      </c>
      <c r="S304" s="54">
        <f t="shared" si="33"/>
        <v>0.78825915323691176</v>
      </c>
      <c r="T304">
        <v>0.77669999999999995</v>
      </c>
      <c r="U304">
        <v>0.66</v>
      </c>
      <c r="V304">
        <v>0.39839999999999998</v>
      </c>
      <c r="W304" s="134">
        <f t="shared" si="34"/>
        <v>1.1768181818181818</v>
      </c>
      <c r="X304" s="54">
        <f t="shared" si="35"/>
        <v>0.51293935882580144</v>
      </c>
      <c r="Y304">
        <v>768</v>
      </c>
      <c r="Z304">
        <v>1038</v>
      </c>
      <c r="AA304">
        <v>0.73988439306358378</v>
      </c>
    </row>
    <row r="305" spans="1:27" x14ac:dyDescent="0.25">
      <c r="A305" t="s">
        <v>144</v>
      </c>
      <c r="B305">
        <v>490299</v>
      </c>
      <c r="C305" t="s">
        <v>92</v>
      </c>
      <c r="D305" t="s">
        <v>93</v>
      </c>
      <c r="E305" s="152">
        <v>3</v>
      </c>
      <c r="F305">
        <v>174</v>
      </c>
      <c r="G305">
        <v>188</v>
      </c>
      <c r="H305">
        <v>173</v>
      </c>
      <c r="I305">
        <v>104</v>
      </c>
      <c r="J305">
        <v>114</v>
      </c>
      <c r="K305" s="54">
        <f t="shared" si="32"/>
        <v>150.6</v>
      </c>
      <c r="L305">
        <v>5.6000000000000001E-2</v>
      </c>
      <c r="M305">
        <v>5.99</v>
      </c>
      <c r="N305" s="135">
        <f t="shared" si="36"/>
        <v>93.489148580968276</v>
      </c>
      <c r="Q305">
        <v>37</v>
      </c>
      <c r="R305" s="136">
        <f t="shared" si="37"/>
        <v>0.1618918918918919</v>
      </c>
      <c r="S305" s="54">
        <f t="shared" si="33"/>
        <v>0.62077787902369375</v>
      </c>
      <c r="T305">
        <v>0.99550000000000005</v>
      </c>
      <c r="U305">
        <v>0.85699999999999998</v>
      </c>
      <c r="V305">
        <v>0.5837</v>
      </c>
      <c r="W305" s="134">
        <f t="shared" si="34"/>
        <v>1.1616102683780631</v>
      </c>
      <c r="X305" s="54">
        <f t="shared" si="35"/>
        <v>0.58633852335509795</v>
      </c>
      <c r="Y305">
        <v>768</v>
      </c>
      <c r="Z305">
        <v>1038</v>
      </c>
      <c r="AA305">
        <v>0.73988439306358378</v>
      </c>
    </row>
    <row r="306" spans="1:27" x14ac:dyDescent="0.25">
      <c r="A306" t="s">
        <v>144</v>
      </c>
      <c r="B306">
        <v>490299</v>
      </c>
      <c r="C306" t="s">
        <v>92</v>
      </c>
      <c r="D306" t="s">
        <v>93</v>
      </c>
      <c r="E306" s="152">
        <v>4</v>
      </c>
      <c r="F306">
        <v>185</v>
      </c>
      <c r="G306">
        <v>172</v>
      </c>
      <c r="H306">
        <v>174</v>
      </c>
      <c r="I306">
        <v>117</v>
      </c>
      <c r="J306">
        <v>137</v>
      </c>
      <c r="K306" s="54">
        <f t="shared" si="32"/>
        <v>157</v>
      </c>
      <c r="L306">
        <v>5.7500000000000002E-2</v>
      </c>
      <c r="M306">
        <v>7.07</v>
      </c>
      <c r="N306" s="135">
        <f t="shared" si="36"/>
        <v>81.329561527581333</v>
      </c>
      <c r="Q306">
        <v>64</v>
      </c>
      <c r="R306" s="136">
        <f t="shared" si="37"/>
        <v>0.11046875</v>
      </c>
      <c r="S306" s="54">
        <f t="shared" si="33"/>
        <v>0.51802268488905312</v>
      </c>
      <c r="T306">
        <v>0.95250000000000001</v>
      </c>
      <c r="U306">
        <v>0.81200000000000006</v>
      </c>
      <c r="V306">
        <v>0.51039999999999996</v>
      </c>
      <c r="W306" s="134">
        <f t="shared" si="34"/>
        <v>1.1730295566502462</v>
      </c>
      <c r="X306" s="54">
        <f t="shared" si="35"/>
        <v>0.53585301837270338</v>
      </c>
      <c r="Y306">
        <v>768</v>
      </c>
      <c r="Z306">
        <v>1038</v>
      </c>
      <c r="AA306">
        <v>0.73988439306358378</v>
      </c>
    </row>
    <row r="307" spans="1:27" x14ac:dyDescent="0.25">
      <c r="A307" t="s">
        <v>131</v>
      </c>
      <c r="B307">
        <v>450101</v>
      </c>
      <c r="C307" t="s">
        <v>132</v>
      </c>
      <c r="D307" t="s">
        <v>133</v>
      </c>
      <c r="E307" s="152">
        <v>1</v>
      </c>
      <c r="F307">
        <v>459</v>
      </c>
      <c r="G307">
        <v>527</v>
      </c>
      <c r="H307">
        <v>456</v>
      </c>
      <c r="I307">
        <v>529</v>
      </c>
      <c r="J307">
        <v>486</v>
      </c>
      <c r="K307" s="54">
        <f t="shared" si="32"/>
        <v>491.4</v>
      </c>
      <c r="L307">
        <v>0.3821</v>
      </c>
      <c r="M307">
        <v>15.1</v>
      </c>
      <c r="N307" s="135">
        <f t="shared" si="36"/>
        <v>253.04635761589404</v>
      </c>
      <c r="Q307">
        <v>99</v>
      </c>
      <c r="R307" s="136">
        <f t="shared" si="37"/>
        <v>0.15252525252525251</v>
      </c>
      <c r="S307" s="54">
        <f t="shared" si="33"/>
        <v>0.51494985269819704</v>
      </c>
      <c r="T307">
        <v>1.26</v>
      </c>
      <c r="U307">
        <v>1.0593999999999999</v>
      </c>
      <c r="V307">
        <v>0.88929999999999998</v>
      </c>
      <c r="W307" s="134">
        <f t="shared" si="34"/>
        <v>1.1893524636586748</v>
      </c>
      <c r="X307" s="54">
        <f t="shared" si="35"/>
        <v>0.70579365079365075</v>
      </c>
      <c r="Y307">
        <v>360</v>
      </c>
      <c r="Z307">
        <v>1127</v>
      </c>
      <c r="AA307">
        <v>0.31943212067435672</v>
      </c>
    </row>
    <row r="308" spans="1:27" x14ac:dyDescent="0.25">
      <c r="A308" t="s">
        <v>131</v>
      </c>
      <c r="B308">
        <v>450101</v>
      </c>
      <c r="C308" t="s">
        <v>132</v>
      </c>
      <c r="D308" t="s">
        <v>133</v>
      </c>
      <c r="E308" s="152">
        <v>2</v>
      </c>
      <c r="F308">
        <v>519</v>
      </c>
      <c r="G308">
        <v>546</v>
      </c>
      <c r="H308">
        <v>594</v>
      </c>
      <c r="I308">
        <v>596</v>
      </c>
      <c r="J308">
        <v>610</v>
      </c>
      <c r="K308" s="54">
        <f t="shared" si="32"/>
        <v>573</v>
      </c>
      <c r="L308">
        <v>0.29909999999999998</v>
      </c>
      <c r="M308">
        <v>13.21</v>
      </c>
      <c r="N308" s="135">
        <f t="shared" si="36"/>
        <v>226.41937925813772</v>
      </c>
      <c r="Q308">
        <v>71</v>
      </c>
      <c r="R308" s="136">
        <f t="shared" si="37"/>
        <v>0.18605633802816904</v>
      </c>
      <c r="S308" s="54">
        <f t="shared" si="33"/>
        <v>0.39514725874020545</v>
      </c>
      <c r="T308">
        <v>0.93569999999999998</v>
      </c>
      <c r="U308">
        <v>0.76100000000000001</v>
      </c>
      <c r="V308">
        <v>0.65410000000000001</v>
      </c>
      <c r="W308" s="134">
        <f t="shared" si="34"/>
        <v>1.2295663600525624</v>
      </c>
      <c r="X308" s="54">
        <f t="shared" si="35"/>
        <v>0.69904884044031212</v>
      </c>
      <c r="Y308">
        <v>360</v>
      </c>
      <c r="Z308">
        <v>1127</v>
      </c>
      <c r="AA308">
        <v>0.31943212067435672</v>
      </c>
    </row>
    <row r="309" spans="1:27" x14ac:dyDescent="0.25">
      <c r="A309" t="s">
        <v>131</v>
      </c>
      <c r="B309">
        <v>450101</v>
      </c>
      <c r="C309" t="s">
        <v>132</v>
      </c>
      <c r="D309" t="s">
        <v>133</v>
      </c>
      <c r="E309" s="152">
        <v>3</v>
      </c>
      <c r="F309">
        <v>692</v>
      </c>
      <c r="G309">
        <v>674</v>
      </c>
      <c r="H309">
        <v>677</v>
      </c>
      <c r="I309">
        <v>657</v>
      </c>
      <c r="J309">
        <v>643</v>
      </c>
      <c r="K309" s="54">
        <f t="shared" si="32"/>
        <v>668.6</v>
      </c>
      <c r="L309">
        <v>0.5585</v>
      </c>
      <c r="M309">
        <v>19.8</v>
      </c>
      <c r="N309" s="135">
        <f t="shared" si="36"/>
        <v>282.07070707070704</v>
      </c>
      <c r="Q309">
        <v>71</v>
      </c>
      <c r="R309" s="136">
        <f t="shared" si="37"/>
        <v>0.27887323943661974</v>
      </c>
      <c r="S309" s="54">
        <f t="shared" si="33"/>
        <v>0.42188260106297792</v>
      </c>
      <c r="T309">
        <v>0.82799999999999996</v>
      </c>
      <c r="U309">
        <v>0.68489999999999995</v>
      </c>
      <c r="V309">
        <v>0.58150000000000002</v>
      </c>
      <c r="W309" s="134">
        <f t="shared" si="34"/>
        <v>1.2089356110381078</v>
      </c>
      <c r="X309" s="54">
        <f t="shared" si="35"/>
        <v>0.70229468599033817</v>
      </c>
      <c r="Y309">
        <v>360</v>
      </c>
      <c r="Z309">
        <v>1127</v>
      </c>
      <c r="AA309">
        <v>0.31943212067435672</v>
      </c>
    </row>
    <row r="310" spans="1:27" x14ac:dyDescent="0.25">
      <c r="A310" t="s">
        <v>131</v>
      </c>
      <c r="B310">
        <v>450101</v>
      </c>
      <c r="C310" t="s">
        <v>132</v>
      </c>
      <c r="D310" t="s">
        <v>133</v>
      </c>
      <c r="E310" s="152">
        <v>4</v>
      </c>
      <c r="F310">
        <v>453</v>
      </c>
      <c r="G310">
        <v>411</v>
      </c>
      <c r="H310">
        <v>436</v>
      </c>
      <c r="I310">
        <v>426</v>
      </c>
      <c r="J310">
        <v>355</v>
      </c>
      <c r="K310" s="54">
        <f t="shared" si="32"/>
        <v>416.2</v>
      </c>
      <c r="L310">
        <v>0.2913</v>
      </c>
      <c r="M310">
        <v>12.62</v>
      </c>
      <c r="N310" s="135">
        <f t="shared" si="36"/>
        <v>230.82408874801905</v>
      </c>
      <c r="Q310">
        <v>65</v>
      </c>
      <c r="R310" s="136">
        <f t="shared" si="37"/>
        <v>0.19415384615384615</v>
      </c>
      <c r="S310" s="54">
        <f t="shared" si="33"/>
        <v>0.55459896383474061</v>
      </c>
      <c r="T310">
        <v>0.4375</v>
      </c>
      <c r="U310">
        <v>0.36530000000000001</v>
      </c>
      <c r="V310">
        <v>0.30669999999999997</v>
      </c>
      <c r="W310" s="134">
        <f t="shared" si="34"/>
        <v>1.1976457705995072</v>
      </c>
      <c r="X310" s="54">
        <f t="shared" si="35"/>
        <v>0.70102857142857133</v>
      </c>
      <c r="Y310">
        <v>360</v>
      </c>
      <c r="Z310">
        <v>1127</v>
      </c>
      <c r="AA310">
        <v>0.31943212067435672</v>
      </c>
    </row>
    <row r="311" spans="1:27" x14ac:dyDescent="0.25">
      <c r="A311" t="s">
        <v>144</v>
      </c>
      <c r="B311">
        <v>490299</v>
      </c>
      <c r="C311" t="s">
        <v>132</v>
      </c>
      <c r="D311" t="s">
        <v>133</v>
      </c>
      <c r="E311" s="152">
        <v>1</v>
      </c>
      <c r="F311">
        <v>432</v>
      </c>
      <c r="G311">
        <v>425</v>
      </c>
      <c r="H311">
        <v>483</v>
      </c>
      <c r="I311">
        <v>487</v>
      </c>
      <c r="J311">
        <v>561</v>
      </c>
      <c r="K311" s="54">
        <f t="shared" si="32"/>
        <v>477.6</v>
      </c>
      <c r="L311">
        <v>0.1991</v>
      </c>
      <c r="M311">
        <v>8.81</v>
      </c>
      <c r="N311" s="135">
        <f t="shared" si="36"/>
        <v>225.99318955732122</v>
      </c>
      <c r="Q311">
        <v>66</v>
      </c>
      <c r="R311" s="136">
        <f t="shared" si="37"/>
        <v>0.13348484848484848</v>
      </c>
      <c r="S311" s="54">
        <f t="shared" si="33"/>
        <v>0.47318507026239781</v>
      </c>
      <c r="T311">
        <v>0.79469999999999996</v>
      </c>
      <c r="U311">
        <v>0.65129999999999999</v>
      </c>
      <c r="V311">
        <v>0.49170000000000003</v>
      </c>
      <c r="W311" s="134">
        <f t="shared" si="34"/>
        <v>1.2201750345462921</v>
      </c>
      <c r="X311" s="54">
        <f t="shared" si="35"/>
        <v>0.61872404681011706</v>
      </c>
      <c r="Y311">
        <v>768</v>
      </c>
      <c r="Z311">
        <v>1038</v>
      </c>
      <c r="AA311">
        <v>0.73988439306358378</v>
      </c>
    </row>
    <row r="312" spans="1:27" x14ac:dyDescent="0.25">
      <c r="A312" t="s">
        <v>144</v>
      </c>
      <c r="B312">
        <v>490299</v>
      </c>
      <c r="C312" t="s">
        <v>132</v>
      </c>
      <c r="D312" t="s">
        <v>133</v>
      </c>
      <c r="E312" s="152">
        <v>2</v>
      </c>
      <c r="F312">
        <v>492</v>
      </c>
      <c r="G312">
        <v>461</v>
      </c>
      <c r="H312">
        <v>493</v>
      </c>
      <c r="I312">
        <v>470</v>
      </c>
      <c r="J312">
        <v>491</v>
      </c>
      <c r="K312" s="54">
        <f t="shared" si="32"/>
        <v>481.4</v>
      </c>
      <c r="L312">
        <v>0.1231</v>
      </c>
      <c r="M312">
        <v>5.78</v>
      </c>
      <c r="N312" s="135">
        <f t="shared" si="36"/>
        <v>212.97577854671277</v>
      </c>
      <c r="Q312">
        <v>55</v>
      </c>
      <c r="R312" s="136">
        <f t="shared" si="37"/>
        <v>0.1050909090909091</v>
      </c>
      <c r="S312" s="54">
        <f t="shared" si="33"/>
        <v>0.44240917853492479</v>
      </c>
      <c r="T312">
        <v>2.1240000000000001</v>
      </c>
      <c r="U312">
        <v>1.1020000000000001</v>
      </c>
      <c r="V312">
        <v>0.67720000000000002</v>
      </c>
      <c r="W312" s="134">
        <f t="shared" si="34"/>
        <v>1.9274047186932848</v>
      </c>
      <c r="X312" s="54">
        <f t="shared" si="35"/>
        <v>0.31883239171374766</v>
      </c>
      <c r="Y312">
        <v>768</v>
      </c>
      <c r="Z312">
        <v>1038</v>
      </c>
      <c r="AA312">
        <v>0.73988439306358378</v>
      </c>
    </row>
    <row r="313" spans="1:27" x14ac:dyDescent="0.25">
      <c r="A313" t="s">
        <v>144</v>
      </c>
      <c r="B313">
        <v>490299</v>
      </c>
      <c r="C313" t="s">
        <v>132</v>
      </c>
      <c r="D313" t="s">
        <v>133</v>
      </c>
      <c r="E313" s="152">
        <v>3</v>
      </c>
      <c r="F313">
        <v>570</v>
      </c>
      <c r="G313">
        <v>550</v>
      </c>
      <c r="H313">
        <v>740</v>
      </c>
      <c r="I313">
        <v>681</v>
      </c>
      <c r="J313">
        <v>537</v>
      </c>
      <c r="K313" s="54">
        <f t="shared" si="32"/>
        <v>615.6</v>
      </c>
      <c r="L313">
        <v>0.23250000000000001</v>
      </c>
      <c r="M313">
        <v>12.13</v>
      </c>
      <c r="N313" s="135">
        <f t="shared" si="36"/>
        <v>191.67353668590272</v>
      </c>
      <c r="Q313">
        <v>71</v>
      </c>
      <c r="R313" s="136">
        <f t="shared" si="37"/>
        <v>0.17084507042253522</v>
      </c>
      <c r="S313" s="54">
        <f t="shared" si="33"/>
        <v>0.31136052093226563</v>
      </c>
      <c r="T313">
        <v>1.6075999999999999</v>
      </c>
      <c r="U313">
        <v>1.3859999999999999</v>
      </c>
      <c r="V313">
        <v>0.98380000000000001</v>
      </c>
      <c r="W313" s="134">
        <f t="shared" si="34"/>
        <v>1.15988455988456</v>
      </c>
      <c r="X313" s="54">
        <f t="shared" si="35"/>
        <v>0.61196815128141335</v>
      </c>
      <c r="Y313">
        <v>768</v>
      </c>
      <c r="Z313">
        <v>1038</v>
      </c>
      <c r="AA313">
        <v>0.73988439306358378</v>
      </c>
    </row>
    <row r="314" spans="1:27" x14ac:dyDescent="0.25">
      <c r="A314" t="s">
        <v>144</v>
      </c>
      <c r="B314">
        <v>490299</v>
      </c>
      <c r="C314" t="s">
        <v>132</v>
      </c>
      <c r="D314" t="s">
        <v>133</v>
      </c>
      <c r="E314" s="152">
        <v>4</v>
      </c>
      <c r="F314">
        <v>389</v>
      </c>
      <c r="G314">
        <v>511</v>
      </c>
      <c r="H314">
        <v>556</v>
      </c>
      <c r="I314">
        <v>551</v>
      </c>
      <c r="J314">
        <v>587</v>
      </c>
      <c r="K314" s="54">
        <f t="shared" ref="K314:K377" si="38">AVERAGE(F314:J314)</f>
        <v>518.79999999999995</v>
      </c>
      <c r="L314">
        <v>0.1157</v>
      </c>
      <c r="M314">
        <v>7.26</v>
      </c>
      <c r="N314" s="135">
        <f t="shared" si="36"/>
        <v>159.36639118457302</v>
      </c>
      <c r="Q314">
        <v>79</v>
      </c>
      <c r="R314" s="136">
        <f t="shared" si="37"/>
        <v>9.1898734177215183E-2</v>
      </c>
      <c r="S314" s="54">
        <f t="shared" ref="S314:S377" si="39">N314/K314</f>
        <v>0.30718271238352551</v>
      </c>
      <c r="T314">
        <v>1.3326</v>
      </c>
      <c r="U314">
        <v>1.2068000000000001</v>
      </c>
      <c r="V314">
        <v>0.84899999999999998</v>
      </c>
      <c r="W314" s="134">
        <f t="shared" si="34"/>
        <v>1.1042426251242956</v>
      </c>
      <c r="X314" s="54">
        <f t="shared" si="35"/>
        <v>0.63710040522287259</v>
      </c>
      <c r="Y314">
        <v>768</v>
      </c>
      <c r="Z314">
        <v>1038</v>
      </c>
      <c r="AA314">
        <v>0.73988439306358378</v>
      </c>
    </row>
    <row r="315" spans="1:27" x14ac:dyDescent="0.25">
      <c r="A315" t="s">
        <v>144</v>
      </c>
      <c r="B315">
        <v>490300</v>
      </c>
      <c r="C315" t="s">
        <v>132</v>
      </c>
      <c r="D315" t="s">
        <v>133</v>
      </c>
      <c r="E315" s="152">
        <v>1</v>
      </c>
      <c r="F315">
        <v>298</v>
      </c>
      <c r="G315">
        <v>326</v>
      </c>
      <c r="H315">
        <v>303</v>
      </c>
      <c r="I315">
        <v>247</v>
      </c>
      <c r="J315">
        <v>346</v>
      </c>
      <c r="K315" s="54">
        <f t="shared" si="38"/>
        <v>304</v>
      </c>
      <c r="L315">
        <v>9.7500000000000003E-2</v>
      </c>
      <c r="M315">
        <v>5.04</v>
      </c>
      <c r="N315" s="135">
        <f t="shared" si="36"/>
        <v>193.45238095238096</v>
      </c>
      <c r="Q315">
        <v>61</v>
      </c>
      <c r="R315" s="136">
        <f t="shared" si="37"/>
        <v>8.2622950819672136E-2</v>
      </c>
      <c r="S315" s="54">
        <f t="shared" si="39"/>
        <v>0.63635651629072687</v>
      </c>
      <c r="T315">
        <v>0.41039999999999999</v>
      </c>
      <c r="U315">
        <v>0.34549999999999997</v>
      </c>
      <c r="V315">
        <v>0.2576</v>
      </c>
      <c r="W315" s="134">
        <f t="shared" si="34"/>
        <v>1.1878437047756876</v>
      </c>
      <c r="X315" s="54">
        <f t="shared" si="35"/>
        <v>0.62768031189083817</v>
      </c>
      <c r="Y315">
        <v>754</v>
      </c>
      <c r="Z315">
        <v>1043</v>
      </c>
      <c r="AA315">
        <v>0.72291466922339409</v>
      </c>
    </row>
    <row r="316" spans="1:27" x14ac:dyDescent="0.25">
      <c r="A316" t="s">
        <v>144</v>
      </c>
      <c r="B316">
        <v>490300</v>
      </c>
      <c r="C316" t="s">
        <v>132</v>
      </c>
      <c r="D316" t="s">
        <v>133</v>
      </c>
      <c r="E316" s="152">
        <v>2</v>
      </c>
      <c r="F316">
        <v>323</v>
      </c>
      <c r="G316">
        <v>335</v>
      </c>
      <c r="H316">
        <v>324</v>
      </c>
      <c r="I316">
        <v>347</v>
      </c>
      <c r="J316">
        <v>342</v>
      </c>
      <c r="K316" s="54">
        <f t="shared" si="38"/>
        <v>334.2</v>
      </c>
      <c r="L316">
        <v>6.2300000000000001E-2</v>
      </c>
      <c r="M316">
        <v>2.93</v>
      </c>
      <c r="N316" s="135">
        <f t="shared" si="36"/>
        <v>212.62798634812285</v>
      </c>
      <c r="Q316">
        <v>48</v>
      </c>
      <c r="R316" s="136">
        <f t="shared" si="37"/>
        <v>6.1041666666666668E-2</v>
      </c>
      <c r="S316" s="54">
        <f t="shared" si="39"/>
        <v>0.6362297616640421</v>
      </c>
      <c r="T316">
        <v>0.74709999999999999</v>
      </c>
      <c r="U316">
        <v>0.62970000000000004</v>
      </c>
      <c r="V316">
        <v>0.4713</v>
      </c>
      <c r="W316" s="134">
        <f t="shared" si="34"/>
        <v>1.1864379863427028</v>
      </c>
      <c r="X316" s="54">
        <f t="shared" si="35"/>
        <v>0.63083924508097977</v>
      </c>
      <c r="Y316">
        <v>754</v>
      </c>
      <c r="Z316">
        <v>1043</v>
      </c>
      <c r="AA316">
        <v>0.72291466922339409</v>
      </c>
    </row>
    <row r="317" spans="1:27" x14ac:dyDescent="0.25">
      <c r="A317" t="s">
        <v>144</v>
      </c>
      <c r="B317">
        <v>490300</v>
      </c>
      <c r="C317" t="s">
        <v>132</v>
      </c>
      <c r="D317" t="s">
        <v>133</v>
      </c>
      <c r="E317" s="152">
        <v>3</v>
      </c>
      <c r="F317">
        <v>342</v>
      </c>
      <c r="G317">
        <v>321</v>
      </c>
      <c r="H317">
        <v>344</v>
      </c>
      <c r="I317">
        <v>367</v>
      </c>
      <c r="J317">
        <v>300</v>
      </c>
      <c r="K317" s="54">
        <f t="shared" si="38"/>
        <v>334.8</v>
      </c>
      <c r="L317">
        <v>9.2600000000000002E-2</v>
      </c>
      <c r="M317">
        <v>4.43</v>
      </c>
      <c r="N317" s="135">
        <f t="shared" si="36"/>
        <v>209.02934537246051</v>
      </c>
      <c r="Q317">
        <v>47</v>
      </c>
      <c r="R317" s="136">
        <f t="shared" si="37"/>
        <v>9.4255319148936159E-2</v>
      </c>
      <c r="S317" s="54">
        <f t="shared" si="39"/>
        <v>0.62434093599898599</v>
      </c>
      <c r="T317">
        <v>1.4318</v>
      </c>
      <c r="U317">
        <v>1.2633000000000001</v>
      </c>
      <c r="V317">
        <v>0.90959999999999996</v>
      </c>
      <c r="W317" s="134">
        <f t="shared" si="34"/>
        <v>1.1333808279901842</v>
      </c>
      <c r="X317" s="54">
        <f t="shared" si="35"/>
        <v>0.63528425757787399</v>
      </c>
      <c r="Y317">
        <v>754</v>
      </c>
      <c r="Z317">
        <v>1043</v>
      </c>
      <c r="AA317">
        <v>0.72291466922339409</v>
      </c>
    </row>
    <row r="318" spans="1:27" x14ac:dyDescent="0.25">
      <c r="A318" t="s">
        <v>144</v>
      </c>
      <c r="B318">
        <v>490300</v>
      </c>
      <c r="C318" t="s">
        <v>132</v>
      </c>
      <c r="D318" t="s">
        <v>133</v>
      </c>
      <c r="E318" s="152">
        <v>4</v>
      </c>
      <c r="F318">
        <v>298</v>
      </c>
      <c r="G318">
        <v>302</v>
      </c>
      <c r="H318">
        <v>312</v>
      </c>
      <c r="I318">
        <v>323</v>
      </c>
      <c r="J318">
        <v>345</v>
      </c>
      <c r="K318" s="54">
        <f t="shared" si="38"/>
        <v>316</v>
      </c>
      <c r="L318">
        <v>6.8699999999999997E-2</v>
      </c>
      <c r="M318">
        <v>3.57</v>
      </c>
      <c r="N318" s="135">
        <f t="shared" si="36"/>
        <v>192.43697478991595</v>
      </c>
      <c r="Q318">
        <v>45</v>
      </c>
      <c r="R318" s="136">
        <f t="shared" si="37"/>
        <v>7.9333333333333325E-2</v>
      </c>
      <c r="S318" s="54">
        <f t="shared" si="39"/>
        <v>0.60897776832251882</v>
      </c>
      <c r="T318">
        <v>0.6925</v>
      </c>
      <c r="U318">
        <v>0.56259999999999999</v>
      </c>
      <c r="V318">
        <v>0.45129999999999998</v>
      </c>
      <c r="W318" s="134">
        <f t="shared" si="34"/>
        <v>1.2308922858158551</v>
      </c>
      <c r="X318" s="54">
        <f t="shared" si="35"/>
        <v>0.65169675090252699</v>
      </c>
      <c r="Y318">
        <v>754</v>
      </c>
      <c r="Z318">
        <v>1043</v>
      </c>
      <c r="AA318">
        <v>0.72291466922339409</v>
      </c>
    </row>
    <row r="319" spans="1:27" x14ac:dyDescent="0.25">
      <c r="A319" t="s">
        <v>144</v>
      </c>
      <c r="B319">
        <v>490525</v>
      </c>
      <c r="C319" t="s">
        <v>132</v>
      </c>
      <c r="D319" t="s">
        <v>133</v>
      </c>
      <c r="E319" s="152">
        <v>1</v>
      </c>
      <c r="F319">
        <v>274</v>
      </c>
      <c r="G319">
        <v>225</v>
      </c>
      <c r="H319">
        <v>260</v>
      </c>
      <c r="I319">
        <v>240</v>
      </c>
      <c r="J319">
        <v>258</v>
      </c>
      <c r="K319" s="54">
        <f t="shared" si="38"/>
        <v>251.4</v>
      </c>
      <c r="L319">
        <v>0.51570000000000005</v>
      </c>
      <c r="M319">
        <v>42.67</v>
      </c>
      <c r="N319" s="135">
        <f t="shared" si="36"/>
        <v>120.85774548863371</v>
      </c>
      <c r="Q319">
        <v>78</v>
      </c>
      <c r="R319" s="136">
        <f t="shared" si="37"/>
        <v>0.54705128205128206</v>
      </c>
      <c r="S319" s="54">
        <f t="shared" si="39"/>
        <v>0.48073884442575066</v>
      </c>
      <c r="T319">
        <v>1.3057000000000001</v>
      </c>
      <c r="U319">
        <v>1.1093999999999999</v>
      </c>
      <c r="V319">
        <v>0.8115</v>
      </c>
      <c r="W319" s="134">
        <f t="shared" si="34"/>
        <v>1.1769424914368127</v>
      </c>
      <c r="X319" s="54">
        <f t="shared" si="35"/>
        <v>0.62150570575170405</v>
      </c>
      <c r="Y319">
        <v>761</v>
      </c>
      <c r="Z319">
        <v>1041</v>
      </c>
      <c r="AA319">
        <v>0.73102785782901059</v>
      </c>
    </row>
    <row r="320" spans="1:27" x14ac:dyDescent="0.25">
      <c r="A320" t="s">
        <v>144</v>
      </c>
      <c r="B320">
        <v>490525</v>
      </c>
      <c r="C320" t="s">
        <v>132</v>
      </c>
      <c r="D320" t="s">
        <v>133</v>
      </c>
      <c r="E320" s="152">
        <v>2</v>
      </c>
      <c r="F320">
        <v>252</v>
      </c>
      <c r="G320">
        <v>236</v>
      </c>
      <c r="H320">
        <v>232</v>
      </c>
      <c r="I320">
        <v>305</v>
      </c>
      <c r="J320">
        <v>237</v>
      </c>
      <c r="K320" s="54">
        <f t="shared" si="38"/>
        <v>252.4</v>
      </c>
      <c r="L320">
        <v>0.50570000000000004</v>
      </c>
      <c r="M320">
        <v>42.03</v>
      </c>
      <c r="N320" s="135">
        <f t="shared" si="36"/>
        <v>120.31881989055437</v>
      </c>
      <c r="Q320">
        <v>67</v>
      </c>
      <c r="R320" s="136">
        <f t="shared" si="37"/>
        <v>0.62731343283582086</v>
      </c>
      <c r="S320" s="54">
        <f t="shared" si="39"/>
        <v>0.47669896945544515</v>
      </c>
      <c r="T320">
        <v>1.1375</v>
      </c>
      <c r="U320">
        <v>0.96499999999999997</v>
      </c>
      <c r="V320">
        <v>0.71930000000000005</v>
      </c>
      <c r="W320" s="134">
        <f t="shared" si="34"/>
        <v>1.1787564766839378</v>
      </c>
      <c r="X320" s="54">
        <f t="shared" si="35"/>
        <v>0.63235164835164837</v>
      </c>
      <c r="Y320">
        <v>761</v>
      </c>
      <c r="Z320">
        <v>1041</v>
      </c>
      <c r="AA320">
        <v>0.73102785782901059</v>
      </c>
    </row>
    <row r="321" spans="1:27" x14ac:dyDescent="0.25">
      <c r="A321" t="s">
        <v>144</v>
      </c>
      <c r="B321">
        <v>490525</v>
      </c>
      <c r="C321" t="s">
        <v>132</v>
      </c>
      <c r="D321" t="s">
        <v>133</v>
      </c>
      <c r="E321" s="152">
        <v>3</v>
      </c>
      <c r="F321">
        <v>236</v>
      </c>
      <c r="G321">
        <v>246</v>
      </c>
      <c r="H321">
        <v>257</v>
      </c>
      <c r="I321">
        <v>226</v>
      </c>
      <c r="J321">
        <v>235</v>
      </c>
      <c r="K321" s="54">
        <f t="shared" si="38"/>
        <v>240</v>
      </c>
      <c r="L321">
        <v>0.27689999999999998</v>
      </c>
      <c r="M321">
        <v>21.75</v>
      </c>
      <c r="N321" s="135">
        <f t="shared" si="36"/>
        <v>127.31034482758621</v>
      </c>
      <c r="Q321">
        <v>42</v>
      </c>
      <c r="R321" s="136">
        <f t="shared" si="37"/>
        <v>0.5178571428571429</v>
      </c>
      <c r="S321" s="54">
        <f t="shared" si="39"/>
        <v>0.5304597701149425</v>
      </c>
      <c r="T321">
        <v>1.419</v>
      </c>
      <c r="U321">
        <v>1.238</v>
      </c>
      <c r="V321">
        <v>0.92079999999999995</v>
      </c>
      <c r="W321" s="134">
        <f t="shared" si="34"/>
        <v>1.1462035541195477</v>
      </c>
      <c r="X321" s="54">
        <f t="shared" si="35"/>
        <v>0.6489076814658209</v>
      </c>
      <c r="Y321">
        <v>761</v>
      </c>
      <c r="Z321">
        <v>1041</v>
      </c>
      <c r="AA321">
        <v>0.73102785782901059</v>
      </c>
    </row>
    <row r="322" spans="1:27" x14ac:dyDescent="0.25">
      <c r="A322" t="s">
        <v>144</v>
      </c>
      <c r="B322">
        <v>490525</v>
      </c>
      <c r="C322" t="s">
        <v>132</v>
      </c>
      <c r="D322" t="s">
        <v>133</v>
      </c>
      <c r="E322" s="152">
        <v>4</v>
      </c>
      <c r="F322">
        <v>205</v>
      </c>
      <c r="G322">
        <v>259</v>
      </c>
      <c r="H322">
        <v>238</v>
      </c>
      <c r="I322">
        <v>229</v>
      </c>
      <c r="J322">
        <v>207</v>
      </c>
      <c r="K322" s="54">
        <f t="shared" si="38"/>
        <v>227.6</v>
      </c>
      <c r="L322">
        <v>0.43430000000000002</v>
      </c>
      <c r="M322">
        <v>30.58</v>
      </c>
      <c r="N322" s="135">
        <f t="shared" si="36"/>
        <v>142.0209287115762</v>
      </c>
      <c r="Q322">
        <v>76</v>
      </c>
      <c r="R322" s="136">
        <f t="shared" si="37"/>
        <v>0.40236842105263154</v>
      </c>
      <c r="S322" s="54">
        <f t="shared" si="39"/>
        <v>0.62399353563961424</v>
      </c>
      <c r="T322">
        <v>1.4925999999999999</v>
      </c>
      <c r="U322">
        <v>1.2577</v>
      </c>
      <c r="V322">
        <v>0.98760000000000003</v>
      </c>
      <c r="W322" s="134">
        <f t="shared" ref="W322:W385" si="40">T322/U322</f>
        <v>1.1867694998807345</v>
      </c>
      <c r="X322" s="54">
        <f t="shared" ref="X322:X385" si="41">V322/T322</f>
        <v>0.66166421010317578</v>
      </c>
      <c r="Y322">
        <v>761</v>
      </c>
      <c r="Z322">
        <v>1041</v>
      </c>
      <c r="AA322">
        <v>0.73102785782901059</v>
      </c>
    </row>
    <row r="323" spans="1:27" x14ac:dyDescent="0.25">
      <c r="A323" t="s">
        <v>144</v>
      </c>
      <c r="B323">
        <v>490813</v>
      </c>
      <c r="C323" t="s">
        <v>132</v>
      </c>
      <c r="D323" t="s">
        <v>133</v>
      </c>
      <c r="E323" s="152">
        <v>1</v>
      </c>
      <c r="F323">
        <v>449</v>
      </c>
      <c r="G323">
        <v>487</v>
      </c>
      <c r="H323">
        <v>469</v>
      </c>
      <c r="I323">
        <v>454</v>
      </c>
      <c r="J323">
        <v>484</v>
      </c>
      <c r="K323" s="54">
        <f t="shared" si="38"/>
        <v>468.6</v>
      </c>
      <c r="L323">
        <v>0.2051</v>
      </c>
      <c r="M323">
        <v>11.46</v>
      </c>
      <c r="N323" s="135">
        <f t="shared" si="36"/>
        <v>178.97033158813264</v>
      </c>
      <c r="Q323">
        <v>63</v>
      </c>
      <c r="R323" s="136">
        <f t="shared" si="37"/>
        <v>0.18190476190476193</v>
      </c>
      <c r="S323" s="54">
        <f t="shared" si="39"/>
        <v>0.38192559024356088</v>
      </c>
      <c r="T323">
        <v>0.31580000000000003</v>
      </c>
      <c r="U323">
        <v>0.26629999999999998</v>
      </c>
      <c r="V323">
        <v>0.19470000000000001</v>
      </c>
      <c r="W323" s="134">
        <f t="shared" si="40"/>
        <v>1.1858805858054826</v>
      </c>
      <c r="X323" s="54">
        <f t="shared" si="41"/>
        <v>0.61652944901836604</v>
      </c>
      <c r="Y323">
        <v>867</v>
      </c>
      <c r="Z323">
        <v>1064</v>
      </c>
      <c r="AA323">
        <v>0.81484962406015038</v>
      </c>
    </row>
    <row r="324" spans="1:27" x14ac:dyDescent="0.25">
      <c r="A324" t="s">
        <v>144</v>
      </c>
      <c r="B324">
        <v>490813</v>
      </c>
      <c r="C324" t="s">
        <v>132</v>
      </c>
      <c r="D324" t="s">
        <v>133</v>
      </c>
      <c r="E324" s="152">
        <v>2</v>
      </c>
      <c r="F324">
        <v>465</v>
      </c>
      <c r="G324">
        <v>412</v>
      </c>
      <c r="H324">
        <v>415</v>
      </c>
      <c r="I324">
        <v>445</v>
      </c>
      <c r="J324">
        <v>483</v>
      </c>
      <c r="K324" s="54">
        <f t="shared" si="38"/>
        <v>444</v>
      </c>
      <c r="L324">
        <v>0.13650000000000001</v>
      </c>
      <c r="M324">
        <v>9.4</v>
      </c>
      <c r="N324" s="135">
        <f t="shared" si="36"/>
        <v>145.21276595744681</v>
      </c>
      <c r="Q324">
        <v>75</v>
      </c>
      <c r="R324" s="136">
        <f t="shared" si="37"/>
        <v>0.12533333333333332</v>
      </c>
      <c r="S324" s="54">
        <f t="shared" si="39"/>
        <v>0.32705577918343876</v>
      </c>
      <c r="T324">
        <v>0.50490000000000002</v>
      </c>
      <c r="U324">
        <v>0.42109999999999997</v>
      </c>
      <c r="V324">
        <v>0.31290000000000001</v>
      </c>
      <c r="W324" s="134">
        <f t="shared" si="40"/>
        <v>1.199002612206127</v>
      </c>
      <c r="X324" s="54">
        <f t="shared" si="41"/>
        <v>0.61972667855020802</v>
      </c>
      <c r="Y324">
        <v>867</v>
      </c>
      <c r="Z324">
        <v>1064</v>
      </c>
      <c r="AA324">
        <v>0.81484962406015038</v>
      </c>
    </row>
    <row r="325" spans="1:27" x14ac:dyDescent="0.25">
      <c r="A325" t="s">
        <v>144</v>
      </c>
      <c r="B325">
        <v>490813</v>
      </c>
      <c r="C325" t="s">
        <v>132</v>
      </c>
      <c r="D325" t="s">
        <v>133</v>
      </c>
      <c r="E325" s="152">
        <v>3</v>
      </c>
      <c r="F325">
        <v>449</v>
      </c>
      <c r="G325">
        <v>457</v>
      </c>
      <c r="H325">
        <v>493</v>
      </c>
      <c r="I325">
        <v>460</v>
      </c>
      <c r="J325">
        <v>512</v>
      </c>
      <c r="K325" s="54">
        <f t="shared" si="38"/>
        <v>474.2</v>
      </c>
      <c r="L325">
        <v>0.21440000000000001</v>
      </c>
      <c r="M325">
        <v>11.91</v>
      </c>
      <c r="N325" s="135">
        <f t="shared" si="36"/>
        <v>180.01679261125105</v>
      </c>
      <c r="Q325">
        <v>68</v>
      </c>
      <c r="R325" s="136">
        <f t="shared" si="37"/>
        <v>0.17514705882352941</v>
      </c>
      <c r="S325" s="54">
        <f t="shared" si="39"/>
        <v>0.37962208479808318</v>
      </c>
      <c r="T325">
        <v>0.40760000000000002</v>
      </c>
      <c r="U325">
        <v>0.34649999999999997</v>
      </c>
      <c r="V325">
        <v>0.26</v>
      </c>
      <c r="W325" s="134">
        <f t="shared" si="40"/>
        <v>1.1763347763347765</v>
      </c>
      <c r="X325" s="54">
        <f t="shared" si="41"/>
        <v>0.63788027477919529</v>
      </c>
      <c r="Y325">
        <v>867</v>
      </c>
      <c r="Z325">
        <v>1064</v>
      </c>
      <c r="AA325">
        <v>0.81484962406015038</v>
      </c>
    </row>
    <row r="326" spans="1:27" x14ac:dyDescent="0.25">
      <c r="A326" t="s">
        <v>144</v>
      </c>
      <c r="B326">
        <v>490813</v>
      </c>
      <c r="C326" t="s">
        <v>132</v>
      </c>
      <c r="D326" t="s">
        <v>133</v>
      </c>
      <c r="E326" s="152">
        <v>4</v>
      </c>
      <c r="F326">
        <v>479</v>
      </c>
      <c r="G326">
        <v>472</v>
      </c>
      <c r="H326">
        <v>338</v>
      </c>
      <c r="I326">
        <v>380</v>
      </c>
      <c r="J326">
        <v>410</v>
      </c>
      <c r="K326" s="54">
        <f t="shared" si="38"/>
        <v>415.8</v>
      </c>
      <c r="L326">
        <v>0.1711</v>
      </c>
      <c r="M326">
        <v>10.77</v>
      </c>
      <c r="N326" s="135">
        <f t="shared" si="36"/>
        <v>158.86722376973074</v>
      </c>
      <c r="Q326">
        <v>76</v>
      </c>
      <c r="R326" s="136">
        <f t="shared" si="37"/>
        <v>0.14171052631578948</v>
      </c>
      <c r="S326" s="54">
        <f t="shared" si="39"/>
        <v>0.38207605524225768</v>
      </c>
      <c r="T326">
        <v>0.49030000000000001</v>
      </c>
      <c r="U326">
        <v>0.4103</v>
      </c>
      <c r="V326">
        <v>0.2954</v>
      </c>
      <c r="W326" s="134">
        <f t="shared" si="40"/>
        <v>1.1949792834511332</v>
      </c>
      <c r="X326" s="54">
        <f t="shared" si="41"/>
        <v>0.60248827248623293</v>
      </c>
      <c r="Y326">
        <v>867</v>
      </c>
      <c r="Z326">
        <v>1064</v>
      </c>
      <c r="AA326">
        <v>0.81484962406015038</v>
      </c>
    </row>
    <row r="327" spans="1:27" x14ac:dyDescent="0.25">
      <c r="A327" t="s">
        <v>69</v>
      </c>
      <c r="B327">
        <v>272850</v>
      </c>
      <c r="C327" t="s">
        <v>80</v>
      </c>
      <c r="D327" t="s">
        <v>81</v>
      </c>
      <c r="E327" s="152">
        <v>1</v>
      </c>
      <c r="F327">
        <v>376</v>
      </c>
      <c r="G327">
        <v>366</v>
      </c>
      <c r="H327">
        <v>246</v>
      </c>
      <c r="I327">
        <v>346</v>
      </c>
      <c r="J327">
        <v>363</v>
      </c>
      <c r="K327" s="54">
        <f t="shared" si="38"/>
        <v>339.4</v>
      </c>
      <c r="L327">
        <v>0.48070000000000002</v>
      </c>
      <c r="M327">
        <v>63.5</v>
      </c>
      <c r="N327" s="135">
        <f t="shared" si="36"/>
        <v>75.700787401574814</v>
      </c>
      <c r="O327">
        <v>9.6000000000000002E-2</v>
      </c>
      <c r="P327">
        <v>8</v>
      </c>
      <c r="Q327">
        <v>8</v>
      </c>
      <c r="R327" s="136">
        <f t="shared" si="37"/>
        <v>7.9375</v>
      </c>
      <c r="S327" s="54">
        <f t="shared" si="39"/>
        <v>0.22304297996928349</v>
      </c>
      <c r="T327">
        <v>0.36499999999999999</v>
      </c>
      <c r="U327">
        <v>0.32479999999999998</v>
      </c>
      <c r="V327">
        <v>0.11749999999999999</v>
      </c>
      <c r="W327" s="134">
        <f t="shared" si="40"/>
        <v>1.1237684729064039</v>
      </c>
      <c r="X327" s="54">
        <f t="shared" si="41"/>
        <v>0.32191780821917809</v>
      </c>
      <c r="Y327">
        <v>1582</v>
      </c>
      <c r="Z327">
        <v>978</v>
      </c>
      <c r="AA327">
        <v>1.6175869120654396</v>
      </c>
    </row>
    <row r="328" spans="1:27" x14ac:dyDescent="0.25">
      <c r="A328" t="s">
        <v>69</v>
      </c>
      <c r="B328">
        <v>272850</v>
      </c>
      <c r="C328" t="s">
        <v>80</v>
      </c>
      <c r="D328" t="s">
        <v>81</v>
      </c>
      <c r="E328" s="152">
        <v>2</v>
      </c>
      <c r="F328">
        <v>374</v>
      </c>
      <c r="G328">
        <v>326</v>
      </c>
      <c r="H328">
        <v>311</v>
      </c>
      <c r="I328">
        <v>270</v>
      </c>
      <c r="J328">
        <v>285</v>
      </c>
      <c r="K328" s="54">
        <f t="shared" si="38"/>
        <v>313.2</v>
      </c>
      <c r="L328">
        <v>0.8427</v>
      </c>
      <c r="M328">
        <v>102.15</v>
      </c>
      <c r="N328" s="135">
        <f t="shared" si="36"/>
        <v>82.496328928046992</v>
      </c>
      <c r="O328">
        <v>0.14560000000000001</v>
      </c>
      <c r="P328">
        <v>10</v>
      </c>
      <c r="Q328">
        <v>11</v>
      </c>
      <c r="R328" s="136">
        <f t="shared" si="37"/>
        <v>9.286363636363637</v>
      </c>
      <c r="S328" s="54">
        <f t="shared" si="39"/>
        <v>0.26339824051100574</v>
      </c>
      <c r="T328">
        <v>0.3926</v>
      </c>
      <c r="U328">
        <v>0.36120000000000002</v>
      </c>
      <c r="V328">
        <v>0.14299999999999999</v>
      </c>
      <c r="W328" s="134">
        <f t="shared" si="40"/>
        <v>1.0869324473975637</v>
      </c>
      <c r="X328" s="54">
        <f t="shared" si="41"/>
        <v>0.36423841059602646</v>
      </c>
      <c r="Y328">
        <v>1582</v>
      </c>
      <c r="Z328">
        <v>978</v>
      </c>
      <c r="AA328">
        <v>1.6175869120654396</v>
      </c>
    </row>
    <row r="329" spans="1:27" x14ac:dyDescent="0.25">
      <c r="A329" t="s">
        <v>69</v>
      </c>
      <c r="B329">
        <v>272850</v>
      </c>
      <c r="C329" t="s">
        <v>80</v>
      </c>
      <c r="D329" t="s">
        <v>81</v>
      </c>
      <c r="E329" s="152">
        <v>3</v>
      </c>
      <c r="F329">
        <v>351</v>
      </c>
      <c r="G329">
        <v>318</v>
      </c>
      <c r="H329">
        <v>415</v>
      </c>
      <c r="I329">
        <v>255</v>
      </c>
      <c r="J329">
        <v>358</v>
      </c>
      <c r="K329" s="54">
        <f t="shared" si="38"/>
        <v>339.4</v>
      </c>
      <c r="L329">
        <v>1.2088000000000001</v>
      </c>
      <c r="M329">
        <v>137.91999999999999</v>
      </c>
      <c r="N329" s="135">
        <f t="shared" si="36"/>
        <v>87.645011600928086</v>
      </c>
      <c r="O329">
        <v>0.17979999999999999</v>
      </c>
      <c r="P329">
        <v>10</v>
      </c>
      <c r="Q329">
        <v>13</v>
      </c>
      <c r="R329" s="136">
        <f t="shared" si="37"/>
        <v>10.609230769230768</v>
      </c>
      <c r="S329" s="54">
        <f t="shared" si="39"/>
        <v>0.25823515498210986</v>
      </c>
      <c r="T329">
        <v>0.84250000000000003</v>
      </c>
      <c r="U329">
        <v>0.77459999999999996</v>
      </c>
      <c r="V329">
        <v>0.34160000000000001</v>
      </c>
      <c r="W329" s="134">
        <f t="shared" si="40"/>
        <v>1.0876581461399433</v>
      </c>
      <c r="X329" s="54">
        <f t="shared" si="41"/>
        <v>0.40545994065281898</v>
      </c>
      <c r="Y329">
        <v>1582</v>
      </c>
      <c r="Z329">
        <v>978</v>
      </c>
      <c r="AA329">
        <v>1.6175869120654396</v>
      </c>
    </row>
    <row r="330" spans="1:27" x14ac:dyDescent="0.25">
      <c r="A330" t="s">
        <v>69</v>
      </c>
      <c r="B330">
        <v>272850</v>
      </c>
      <c r="C330" t="s">
        <v>80</v>
      </c>
      <c r="D330" t="s">
        <v>81</v>
      </c>
      <c r="E330" s="152">
        <v>4</v>
      </c>
      <c r="F330">
        <v>338</v>
      </c>
      <c r="G330">
        <v>287</v>
      </c>
      <c r="H330">
        <v>463</v>
      </c>
      <c r="I330">
        <v>361</v>
      </c>
      <c r="J330">
        <v>318</v>
      </c>
      <c r="K330" s="54">
        <f t="shared" si="38"/>
        <v>353.4</v>
      </c>
      <c r="L330">
        <v>1.7027000000000001</v>
      </c>
      <c r="M330">
        <v>188.07</v>
      </c>
      <c r="N330" s="135">
        <f t="shared" ref="N330:N393" si="42">L330/(M330/10000)</f>
        <v>90.535438932312445</v>
      </c>
      <c r="O330">
        <v>0.33710000000000001</v>
      </c>
      <c r="P330">
        <v>10</v>
      </c>
      <c r="Q330">
        <v>10</v>
      </c>
      <c r="R330" s="136">
        <f t="shared" ref="R330:R393" si="43">M330/Q330</f>
        <v>18.806999999999999</v>
      </c>
      <c r="S330" s="54">
        <f t="shared" si="39"/>
        <v>0.2561840377258417</v>
      </c>
      <c r="T330">
        <v>0.69789999999999996</v>
      </c>
      <c r="U330">
        <v>0.80469999999999997</v>
      </c>
      <c r="V330">
        <v>0.2596</v>
      </c>
      <c r="W330" s="134">
        <f t="shared" si="40"/>
        <v>0.86727973157698524</v>
      </c>
      <c r="X330" s="54">
        <f t="shared" si="41"/>
        <v>0.37197306204327268</v>
      </c>
      <c r="Y330">
        <v>1582</v>
      </c>
      <c r="Z330">
        <v>978</v>
      </c>
      <c r="AA330">
        <v>1.6175869120654396</v>
      </c>
    </row>
    <row r="331" spans="1:27" x14ac:dyDescent="0.25">
      <c r="A331" t="s">
        <v>69</v>
      </c>
      <c r="B331">
        <v>320575</v>
      </c>
      <c r="C331" t="s">
        <v>80</v>
      </c>
      <c r="D331" t="s">
        <v>81</v>
      </c>
      <c r="E331" s="152">
        <v>1</v>
      </c>
      <c r="F331">
        <v>306</v>
      </c>
      <c r="G331">
        <v>368</v>
      </c>
      <c r="H331">
        <v>370</v>
      </c>
      <c r="I331">
        <v>427</v>
      </c>
      <c r="J331">
        <v>419</v>
      </c>
      <c r="K331" s="54">
        <f t="shared" si="38"/>
        <v>378</v>
      </c>
      <c r="L331">
        <v>0.51590000000000003</v>
      </c>
      <c r="M331">
        <v>94.57</v>
      </c>
      <c r="N331" s="135">
        <f t="shared" si="42"/>
        <v>54.55218356772761</v>
      </c>
      <c r="O331">
        <v>9.4799999999999995E-2</v>
      </c>
      <c r="P331">
        <v>10</v>
      </c>
      <c r="Q331">
        <v>12</v>
      </c>
      <c r="R331" s="136">
        <f t="shared" si="43"/>
        <v>7.8808333333333325</v>
      </c>
      <c r="S331" s="54">
        <f t="shared" si="39"/>
        <v>0.14431794594636935</v>
      </c>
      <c r="T331">
        <v>0.62639999999999996</v>
      </c>
      <c r="U331">
        <v>0.57640000000000002</v>
      </c>
      <c r="V331">
        <v>0.20660000000000001</v>
      </c>
      <c r="W331" s="134">
        <f t="shared" si="40"/>
        <v>1.0867453157529492</v>
      </c>
      <c r="X331" s="54">
        <f t="shared" si="41"/>
        <v>0.32982120051085573</v>
      </c>
      <c r="Y331">
        <v>1252</v>
      </c>
      <c r="Z331">
        <v>985</v>
      </c>
      <c r="AA331">
        <v>1.2710659898477157</v>
      </c>
    </row>
    <row r="332" spans="1:27" x14ac:dyDescent="0.25">
      <c r="A332" t="s">
        <v>69</v>
      </c>
      <c r="B332">
        <v>320575</v>
      </c>
      <c r="C332" t="s">
        <v>80</v>
      </c>
      <c r="D332" t="s">
        <v>81</v>
      </c>
      <c r="E332" s="152">
        <v>2</v>
      </c>
      <c r="F332">
        <v>450</v>
      </c>
      <c r="G332">
        <v>334</v>
      </c>
      <c r="H332">
        <v>325</v>
      </c>
      <c r="I332">
        <v>291</v>
      </c>
      <c r="J332">
        <v>332</v>
      </c>
      <c r="K332" s="54">
        <f t="shared" si="38"/>
        <v>346.4</v>
      </c>
      <c r="L332">
        <v>1.0359</v>
      </c>
      <c r="M332">
        <v>178.7</v>
      </c>
      <c r="N332" s="135">
        <f t="shared" si="42"/>
        <v>57.968662562954677</v>
      </c>
      <c r="O332">
        <v>0.28270000000000001</v>
      </c>
      <c r="P332">
        <v>10</v>
      </c>
      <c r="Q332">
        <v>11</v>
      </c>
      <c r="R332" s="136">
        <f t="shared" si="43"/>
        <v>16.245454545454546</v>
      </c>
      <c r="S332" s="54">
        <f t="shared" si="39"/>
        <v>0.16734602356511166</v>
      </c>
      <c r="T332">
        <v>0.78180000000000005</v>
      </c>
      <c r="U332">
        <v>0.75280000000000002</v>
      </c>
      <c r="V332">
        <v>0.2742</v>
      </c>
      <c r="W332" s="134">
        <f t="shared" si="40"/>
        <v>1.0385228480340065</v>
      </c>
      <c r="X332" s="54">
        <f t="shared" si="41"/>
        <v>0.350729086722947</v>
      </c>
      <c r="Y332">
        <v>1252</v>
      </c>
      <c r="Z332">
        <v>985</v>
      </c>
      <c r="AA332">
        <v>1.2710659898477157</v>
      </c>
    </row>
    <row r="333" spans="1:27" x14ac:dyDescent="0.25">
      <c r="A333" t="s">
        <v>69</v>
      </c>
      <c r="B333">
        <v>320575</v>
      </c>
      <c r="C333" s="54" t="s">
        <v>80</v>
      </c>
      <c r="D333" t="s">
        <v>81</v>
      </c>
      <c r="E333" s="152">
        <v>3</v>
      </c>
      <c r="F333">
        <v>484</v>
      </c>
      <c r="G333">
        <v>327</v>
      </c>
      <c r="H333">
        <v>304</v>
      </c>
      <c r="I333">
        <v>292</v>
      </c>
      <c r="J333">
        <v>255</v>
      </c>
      <c r="K333" s="54">
        <f t="shared" si="38"/>
        <v>332.4</v>
      </c>
      <c r="L333">
        <v>0.44919999999999999</v>
      </c>
      <c r="M333">
        <v>77.61</v>
      </c>
      <c r="N333" s="135">
        <f t="shared" si="42"/>
        <v>57.879139286174464</v>
      </c>
      <c r="O333">
        <v>8.4199999999999997E-2</v>
      </c>
      <c r="P333">
        <v>10</v>
      </c>
      <c r="Q333">
        <v>10</v>
      </c>
      <c r="R333" s="136">
        <f t="shared" si="43"/>
        <v>7.7610000000000001</v>
      </c>
      <c r="S333" s="54">
        <f t="shared" si="39"/>
        <v>0.17412496776827457</v>
      </c>
      <c r="T333">
        <v>1.1513</v>
      </c>
      <c r="U333">
        <v>1.1003000000000001</v>
      </c>
      <c r="V333">
        <v>0.43209999999999998</v>
      </c>
      <c r="W333" s="134">
        <f t="shared" si="40"/>
        <v>1.0463509951831318</v>
      </c>
      <c r="X333" s="54">
        <f t="shared" si="41"/>
        <v>0.37531486146095716</v>
      </c>
      <c r="Y333">
        <v>1252</v>
      </c>
      <c r="Z333">
        <v>985</v>
      </c>
      <c r="AA333">
        <v>1.2710659898477157</v>
      </c>
    </row>
    <row r="334" spans="1:27" x14ac:dyDescent="0.25">
      <c r="A334" t="s">
        <v>69</v>
      </c>
      <c r="B334">
        <v>320575</v>
      </c>
      <c r="C334" s="54" t="s">
        <v>80</v>
      </c>
      <c r="D334" t="s">
        <v>81</v>
      </c>
      <c r="E334" s="152">
        <v>4</v>
      </c>
      <c r="F334">
        <v>434</v>
      </c>
      <c r="G334">
        <v>428</v>
      </c>
      <c r="H334">
        <v>258</v>
      </c>
      <c r="I334">
        <v>202</v>
      </c>
      <c r="J334">
        <v>266</v>
      </c>
      <c r="K334" s="54">
        <f t="shared" si="38"/>
        <v>317.60000000000002</v>
      </c>
      <c r="L334">
        <v>0.55320000000000003</v>
      </c>
      <c r="M334">
        <v>101.42</v>
      </c>
      <c r="N334" s="135">
        <f t="shared" si="42"/>
        <v>54.545454545454547</v>
      </c>
      <c r="O334">
        <v>0.1464</v>
      </c>
      <c r="P334">
        <v>10</v>
      </c>
      <c r="Q334">
        <v>7</v>
      </c>
      <c r="R334" s="136">
        <f t="shared" si="43"/>
        <v>14.488571428571429</v>
      </c>
      <c r="S334" s="54">
        <f t="shared" si="39"/>
        <v>0.17174261506755209</v>
      </c>
      <c r="T334">
        <v>0.31069999999999998</v>
      </c>
      <c r="U334">
        <v>0.27929999999999999</v>
      </c>
      <c r="V334">
        <v>0.1072</v>
      </c>
      <c r="W334" s="134">
        <f t="shared" si="40"/>
        <v>1.112423916935195</v>
      </c>
      <c r="X334" s="54">
        <f t="shared" si="41"/>
        <v>0.34502735757965886</v>
      </c>
      <c r="Y334">
        <v>1252</v>
      </c>
      <c r="Z334">
        <v>985</v>
      </c>
      <c r="AA334">
        <v>1.2710659898477157</v>
      </c>
    </row>
    <row r="335" spans="1:27" x14ac:dyDescent="0.25">
      <c r="A335" t="s">
        <v>120</v>
      </c>
      <c r="B335">
        <v>410162</v>
      </c>
      <c r="C335" s="54" t="s">
        <v>123</v>
      </c>
      <c r="D335" t="s">
        <v>124</v>
      </c>
      <c r="E335" s="152">
        <v>1</v>
      </c>
      <c r="F335">
        <v>328</v>
      </c>
      <c r="G335">
        <v>255</v>
      </c>
      <c r="H335">
        <v>228</v>
      </c>
      <c r="I335">
        <v>273</v>
      </c>
      <c r="J335">
        <v>351</v>
      </c>
      <c r="K335" s="54">
        <f t="shared" si="38"/>
        <v>287</v>
      </c>
      <c r="L335">
        <v>0.1082</v>
      </c>
      <c r="M335">
        <v>10.050000000000001</v>
      </c>
      <c r="N335" s="135">
        <f t="shared" si="42"/>
        <v>107.66169154228855</v>
      </c>
      <c r="Q335">
        <v>40</v>
      </c>
      <c r="R335" s="136">
        <f t="shared" si="43"/>
        <v>0.25125000000000003</v>
      </c>
      <c r="S335" s="54">
        <f t="shared" si="39"/>
        <v>0.37512784509508207</v>
      </c>
      <c r="T335">
        <v>0.4622</v>
      </c>
      <c r="U335">
        <v>0.44719999999999999</v>
      </c>
      <c r="V335">
        <v>0.25740000000000002</v>
      </c>
      <c r="W335" s="134">
        <f t="shared" si="40"/>
        <v>1.0335420393559929</v>
      </c>
      <c r="X335" s="54">
        <f t="shared" si="41"/>
        <v>0.55690177412375597</v>
      </c>
      <c r="Y335">
        <v>664</v>
      </c>
      <c r="Z335">
        <v>1245</v>
      </c>
      <c r="AA335">
        <v>0.53333333333333333</v>
      </c>
    </row>
    <row r="336" spans="1:27" x14ac:dyDescent="0.25">
      <c r="A336" t="s">
        <v>120</v>
      </c>
      <c r="B336">
        <v>410162</v>
      </c>
      <c r="C336" s="54" t="s">
        <v>123</v>
      </c>
      <c r="D336" t="s">
        <v>124</v>
      </c>
      <c r="E336" s="152">
        <v>2</v>
      </c>
      <c r="F336">
        <v>179</v>
      </c>
      <c r="G336">
        <v>373</v>
      </c>
      <c r="H336">
        <v>214</v>
      </c>
      <c r="I336">
        <v>272</v>
      </c>
      <c r="J336">
        <v>317</v>
      </c>
      <c r="K336" s="54">
        <f t="shared" si="38"/>
        <v>271</v>
      </c>
      <c r="L336">
        <v>7.1199999999999999E-2</v>
      </c>
      <c r="M336">
        <v>11.69</v>
      </c>
      <c r="N336" s="135">
        <f t="shared" si="42"/>
        <v>60.906757912745938</v>
      </c>
      <c r="Q336">
        <v>27</v>
      </c>
      <c r="R336" s="136">
        <f t="shared" si="43"/>
        <v>0.43296296296296294</v>
      </c>
      <c r="S336" s="54">
        <f t="shared" si="39"/>
        <v>0.2247481841798743</v>
      </c>
      <c r="T336">
        <v>0.20300000000000001</v>
      </c>
      <c r="U336">
        <v>0.29020000000000001</v>
      </c>
      <c r="V336">
        <v>9.4600000000000004E-2</v>
      </c>
      <c r="W336" s="134">
        <f t="shared" si="40"/>
        <v>0.69951757408683668</v>
      </c>
      <c r="X336" s="54">
        <f t="shared" si="41"/>
        <v>0.46600985221674873</v>
      </c>
      <c r="Y336">
        <v>664</v>
      </c>
      <c r="Z336">
        <v>1245</v>
      </c>
      <c r="AA336">
        <v>0.53333333333333333</v>
      </c>
    </row>
    <row r="337" spans="1:27" x14ac:dyDescent="0.25">
      <c r="A337" t="s">
        <v>120</v>
      </c>
      <c r="B337">
        <v>410162</v>
      </c>
      <c r="C337" s="54" t="s">
        <v>123</v>
      </c>
      <c r="D337" t="s">
        <v>124</v>
      </c>
      <c r="E337" s="152">
        <v>3</v>
      </c>
      <c r="F337">
        <v>389</v>
      </c>
      <c r="G337">
        <v>290</v>
      </c>
      <c r="H337">
        <v>384</v>
      </c>
      <c r="I337">
        <v>396</v>
      </c>
      <c r="J337">
        <v>246</v>
      </c>
      <c r="K337" s="54">
        <f t="shared" si="38"/>
        <v>341</v>
      </c>
      <c r="L337">
        <v>7.8200000000000006E-2</v>
      </c>
      <c r="M337">
        <v>8.41</v>
      </c>
      <c r="N337" s="135">
        <f t="shared" si="42"/>
        <v>92.984542211652794</v>
      </c>
      <c r="Q337">
        <v>28</v>
      </c>
      <c r="R337" s="136">
        <f t="shared" si="43"/>
        <v>0.30035714285714288</v>
      </c>
      <c r="S337" s="54">
        <f t="shared" si="39"/>
        <v>0.27268194196965628</v>
      </c>
      <c r="T337">
        <v>0.26479999999999998</v>
      </c>
      <c r="U337">
        <v>0.25109999999999999</v>
      </c>
      <c r="V337">
        <v>0.15640000000000001</v>
      </c>
      <c r="W337" s="134">
        <f t="shared" si="40"/>
        <v>1.0545599362803664</v>
      </c>
      <c r="X337" s="54">
        <f t="shared" si="41"/>
        <v>0.59063444108761343</v>
      </c>
      <c r="Y337">
        <v>664</v>
      </c>
      <c r="Z337">
        <v>1245</v>
      </c>
      <c r="AA337">
        <v>0.53333333333333333</v>
      </c>
    </row>
    <row r="338" spans="1:27" x14ac:dyDescent="0.25">
      <c r="A338" t="s">
        <v>120</v>
      </c>
      <c r="B338">
        <v>410162</v>
      </c>
      <c r="C338" s="54" t="s">
        <v>123</v>
      </c>
      <c r="D338" t="s">
        <v>124</v>
      </c>
      <c r="E338" s="152">
        <v>4</v>
      </c>
      <c r="F338">
        <v>422</v>
      </c>
      <c r="G338">
        <v>267</v>
      </c>
      <c r="H338">
        <v>356</v>
      </c>
      <c r="I338">
        <v>358</v>
      </c>
      <c r="J338">
        <v>370</v>
      </c>
      <c r="K338" s="54">
        <f t="shared" si="38"/>
        <v>354.6</v>
      </c>
      <c r="L338">
        <v>9.3299999999999994E-2</v>
      </c>
      <c r="M338">
        <v>14.01</v>
      </c>
      <c r="N338" s="135">
        <f t="shared" si="42"/>
        <v>66.595289079229119</v>
      </c>
      <c r="Q338">
        <v>34</v>
      </c>
      <c r="R338" s="136">
        <f t="shared" si="43"/>
        <v>0.41205882352941176</v>
      </c>
      <c r="S338" s="54">
        <f t="shared" si="39"/>
        <v>0.18780397371469013</v>
      </c>
      <c r="T338">
        <v>0.26579999999999998</v>
      </c>
      <c r="U338">
        <v>0.25850000000000001</v>
      </c>
      <c r="V338">
        <v>0.15490000000000001</v>
      </c>
      <c r="W338" s="134">
        <f t="shared" si="40"/>
        <v>1.0282398452611217</v>
      </c>
      <c r="X338" s="54">
        <f t="shared" si="41"/>
        <v>0.58276899924755465</v>
      </c>
      <c r="Y338">
        <v>664</v>
      </c>
      <c r="Z338">
        <v>1245</v>
      </c>
      <c r="AA338">
        <v>0.53333333333333333</v>
      </c>
    </row>
    <row r="339" spans="1:27" x14ac:dyDescent="0.25">
      <c r="A339" t="s">
        <v>131</v>
      </c>
      <c r="B339">
        <v>451383</v>
      </c>
      <c r="C339" s="54" t="s">
        <v>142</v>
      </c>
      <c r="D339" t="s">
        <v>143</v>
      </c>
      <c r="E339" s="152">
        <v>1</v>
      </c>
      <c r="F339">
        <v>186</v>
      </c>
      <c r="G339">
        <v>160</v>
      </c>
      <c r="H339">
        <v>158</v>
      </c>
      <c r="I339">
        <v>204</v>
      </c>
      <c r="J339">
        <v>149</v>
      </c>
      <c r="K339" s="54">
        <f t="shared" si="38"/>
        <v>171.4</v>
      </c>
      <c r="L339">
        <v>0.66379999999999995</v>
      </c>
      <c r="M339">
        <v>73.55</v>
      </c>
      <c r="N339" s="135">
        <f t="shared" si="42"/>
        <v>90.251529571719914</v>
      </c>
      <c r="O339">
        <v>1.6400000000000001E-2</v>
      </c>
      <c r="P339">
        <v>10</v>
      </c>
      <c r="Q339">
        <v>39</v>
      </c>
      <c r="R339" s="136">
        <f t="shared" si="43"/>
        <v>1.8858974358974359</v>
      </c>
      <c r="S339" s="54">
        <f t="shared" si="39"/>
        <v>0.52655501500420021</v>
      </c>
      <c r="T339">
        <v>1.3131999999999999</v>
      </c>
      <c r="U339">
        <v>1.3057000000000001</v>
      </c>
      <c r="V339">
        <v>0.79949999999999999</v>
      </c>
      <c r="W339" s="134">
        <f t="shared" si="40"/>
        <v>1.0057440453396644</v>
      </c>
      <c r="X339" s="54">
        <f t="shared" si="41"/>
        <v>0.60881815412732265</v>
      </c>
      <c r="Y339">
        <v>413</v>
      </c>
      <c r="Z339">
        <v>1197</v>
      </c>
      <c r="AA339">
        <v>0.34502923976608185</v>
      </c>
    </row>
    <row r="340" spans="1:27" x14ac:dyDescent="0.25">
      <c r="A340" t="s">
        <v>131</v>
      </c>
      <c r="B340">
        <v>451383</v>
      </c>
      <c r="C340" s="54" t="s">
        <v>142</v>
      </c>
      <c r="D340" t="s">
        <v>143</v>
      </c>
      <c r="E340" s="152">
        <v>2</v>
      </c>
      <c r="F340">
        <v>127</v>
      </c>
      <c r="G340">
        <v>136</v>
      </c>
      <c r="H340">
        <v>139</v>
      </c>
      <c r="I340">
        <v>141</v>
      </c>
      <c r="J340">
        <v>120</v>
      </c>
      <c r="K340" s="54">
        <f t="shared" si="38"/>
        <v>132.6</v>
      </c>
      <c r="L340">
        <v>0.18790000000000001</v>
      </c>
      <c r="M340">
        <v>31.04</v>
      </c>
      <c r="N340" s="135">
        <f t="shared" si="42"/>
        <v>60.534793814432994</v>
      </c>
      <c r="O340">
        <v>1.03E-2</v>
      </c>
      <c r="P340">
        <v>10</v>
      </c>
      <c r="Q340">
        <v>21</v>
      </c>
      <c r="R340" s="136">
        <f t="shared" si="43"/>
        <v>1.4780952380952381</v>
      </c>
      <c r="S340" s="54">
        <f t="shared" si="39"/>
        <v>0.45652182363825788</v>
      </c>
      <c r="T340">
        <v>0.69350000000000001</v>
      </c>
      <c r="U340">
        <v>0.6714</v>
      </c>
      <c r="V340">
        <v>0.36940000000000001</v>
      </c>
      <c r="W340" s="134">
        <f t="shared" si="40"/>
        <v>1.0329162943103962</v>
      </c>
      <c r="X340" s="54">
        <f t="shared" si="41"/>
        <v>0.53266041816870946</v>
      </c>
      <c r="Y340">
        <v>413</v>
      </c>
      <c r="Z340">
        <v>1197</v>
      </c>
      <c r="AA340">
        <v>0.34502923976608185</v>
      </c>
    </row>
    <row r="341" spans="1:27" x14ac:dyDescent="0.25">
      <c r="A341" t="s">
        <v>131</v>
      </c>
      <c r="B341">
        <v>451383</v>
      </c>
      <c r="C341" t="s">
        <v>142</v>
      </c>
      <c r="D341" t="s">
        <v>143</v>
      </c>
      <c r="E341" s="152">
        <v>3</v>
      </c>
      <c r="F341">
        <v>167</v>
      </c>
      <c r="G341">
        <v>168</v>
      </c>
      <c r="H341">
        <v>161</v>
      </c>
      <c r="I341">
        <v>185</v>
      </c>
      <c r="J341">
        <v>150</v>
      </c>
      <c r="K341" s="54">
        <f t="shared" si="38"/>
        <v>166.2</v>
      </c>
      <c r="L341">
        <v>0.1162</v>
      </c>
      <c r="M341">
        <v>51.55</v>
      </c>
      <c r="N341" s="135">
        <f t="shared" si="42"/>
        <v>22.541222114451987</v>
      </c>
      <c r="O341">
        <v>1.5699999999999999E-2</v>
      </c>
      <c r="P341">
        <v>10</v>
      </c>
      <c r="Q341">
        <v>29</v>
      </c>
      <c r="R341" s="136">
        <f t="shared" si="43"/>
        <v>1.7775862068965516</v>
      </c>
      <c r="S341" s="54">
        <f t="shared" si="39"/>
        <v>0.13562708853460884</v>
      </c>
      <c r="T341">
        <v>0.62670000000000003</v>
      </c>
      <c r="U341">
        <v>0.69589999999999996</v>
      </c>
      <c r="V341">
        <v>0.36370000000000002</v>
      </c>
      <c r="W341" s="134">
        <f t="shared" si="40"/>
        <v>0.9005604253484697</v>
      </c>
      <c r="X341" s="54">
        <f t="shared" si="41"/>
        <v>0.58034147119834056</v>
      </c>
      <c r="Y341">
        <v>413</v>
      </c>
      <c r="Z341">
        <v>1197</v>
      </c>
      <c r="AA341">
        <v>0.34502923976608185</v>
      </c>
    </row>
    <row r="342" spans="1:27" x14ac:dyDescent="0.25">
      <c r="A342" t="s">
        <v>131</v>
      </c>
      <c r="B342">
        <v>451383</v>
      </c>
      <c r="C342" t="s">
        <v>142</v>
      </c>
      <c r="D342" t="s">
        <v>143</v>
      </c>
      <c r="E342" s="152">
        <v>4</v>
      </c>
      <c r="F342">
        <v>176</v>
      </c>
      <c r="G342">
        <v>209</v>
      </c>
      <c r="H342">
        <v>162</v>
      </c>
      <c r="I342">
        <v>262</v>
      </c>
      <c r="J342">
        <v>185</v>
      </c>
      <c r="K342" s="54">
        <f t="shared" si="38"/>
        <v>198.8</v>
      </c>
      <c r="L342">
        <v>0.27860000000000001</v>
      </c>
      <c r="M342">
        <v>34.86</v>
      </c>
      <c r="N342" s="135">
        <f t="shared" si="42"/>
        <v>79.919678714859444</v>
      </c>
      <c r="O342">
        <v>9.5999999999999992E-3</v>
      </c>
      <c r="P342">
        <v>10</v>
      </c>
      <c r="Q342">
        <v>26</v>
      </c>
      <c r="R342" s="136">
        <f t="shared" si="43"/>
        <v>1.3407692307692307</v>
      </c>
      <c r="S342" s="54">
        <f t="shared" si="39"/>
        <v>0.40201045631217019</v>
      </c>
      <c r="T342">
        <v>0.55169999999999997</v>
      </c>
      <c r="U342">
        <v>0.54600000000000004</v>
      </c>
      <c r="V342">
        <v>0.32529999999999998</v>
      </c>
      <c r="W342" s="134">
        <f t="shared" si="40"/>
        <v>1.0104395604395604</v>
      </c>
      <c r="X342" s="54">
        <f t="shared" si="41"/>
        <v>0.58963204640203004</v>
      </c>
      <c r="Y342">
        <v>413</v>
      </c>
      <c r="Z342">
        <v>1197</v>
      </c>
      <c r="AA342">
        <v>0.34502923976608185</v>
      </c>
    </row>
    <row r="343" spans="1:27" x14ac:dyDescent="0.25">
      <c r="A343" t="s">
        <v>131</v>
      </c>
      <c r="B343">
        <v>450101</v>
      </c>
      <c r="C343" t="s">
        <v>261</v>
      </c>
      <c r="D343" t="s">
        <v>135</v>
      </c>
      <c r="E343" s="152">
        <v>1</v>
      </c>
      <c r="F343">
        <v>577</v>
      </c>
      <c r="G343">
        <v>472</v>
      </c>
      <c r="H343">
        <v>466</v>
      </c>
      <c r="I343">
        <v>475</v>
      </c>
      <c r="J343">
        <v>462</v>
      </c>
      <c r="K343" s="54">
        <f t="shared" si="38"/>
        <v>490.4</v>
      </c>
      <c r="L343">
        <v>0.38080000000000003</v>
      </c>
      <c r="M343">
        <v>22.71</v>
      </c>
      <c r="N343" s="135">
        <f t="shared" si="42"/>
        <v>167.67943637164245</v>
      </c>
      <c r="Q343">
        <v>85</v>
      </c>
      <c r="R343" s="136">
        <f t="shared" si="43"/>
        <v>0.26717647058823529</v>
      </c>
      <c r="S343" s="54">
        <f t="shared" si="39"/>
        <v>0.34192380989323501</v>
      </c>
      <c r="T343">
        <v>3.5910000000000002</v>
      </c>
      <c r="U343">
        <v>3.2201</v>
      </c>
      <c r="V343">
        <v>2.0506000000000002</v>
      </c>
      <c r="W343" s="134">
        <f t="shared" si="40"/>
        <v>1.1151827582994318</v>
      </c>
      <c r="X343" s="54">
        <f t="shared" si="41"/>
        <v>0.57103870788081312</v>
      </c>
      <c r="Y343">
        <v>360</v>
      </c>
      <c r="Z343">
        <v>1127</v>
      </c>
      <c r="AA343">
        <v>0.31943212067435672</v>
      </c>
    </row>
    <row r="344" spans="1:27" x14ac:dyDescent="0.25">
      <c r="A344" t="s">
        <v>131</v>
      </c>
      <c r="B344">
        <v>450101</v>
      </c>
      <c r="C344" t="s">
        <v>261</v>
      </c>
      <c r="D344" t="s">
        <v>135</v>
      </c>
      <c r="E344" s="152">
        <v>2</v>
      </c>
      <c r="F344">
        <v>342</v>
      </c>
      <c r="G344">
        <v>506</v>
      </c>
      <c r="H344">
        <v>478</v>
      </c>
      <c r="I344">
        <v>433</v>
      </c>
      <c r="J344">
        <v>502</v>
      </c>
      <c r="K344" s="54">
        <f t="shared" si="38"/>
        <v>452.2</v>
      </c>
      <c r="L344">
        <v>0.2873</v>
      </c>
      <c r="M344">
        <v>17.13</v>
      </c>
      <c r="N344" s="135">
        <f t="shared" si="42"/>
        <v>167.71745475773497</v>
      </c>
      <c r="Q344">
        <v>54</v>
      </c>
      <c r="R344" s="136">
        <f t="shared" si="43"/>
        <v>0.31722222222222218</v>
      </c>
      <c r="S344" s="54">
        <f t="shared" si="39"/>
        <v>0.37089220424089997</v>
      </c>
      <c r="T344">
        <v>2.8172000000000001</v>
      </c>
      <c r="U344">
        <v>2.4527000000000001</v>
      </c>
      <c r="V344">
        <v>1.6645000000000001</v>
      </c>
      <c r="W344" s="134">
        <f t="shared" si="40"/>
        <v>1.1486117340074204</v>
      </c>
      <c r="X344" s="54">
        <f t="shared" si="41"/>
        <v>0.59083487150362057</v>
      </c>
      <c r="Y344">
        <v>360</v>
      </c>
      <c r="Z344">
        <v>1127</v>
      </c>
      <c r="AA344">
        <v>0.31943212067435672</v>
      </c>
    </row>
    <row r="345" spans="1:27" x14ac:dyDescent="0.25">
      <c r="A345" t="s">
        <v>131</v>
      </c>
      <c r="B345">
        <v>450101</v>
      </c>
      <c r="C345" t="s">
        <v>261</v>
      </c>
      <c r="D345" t="s">
        <v>135</v>
      </c>
      <c r="E345" s="152">
        <v>3</v>
      </c>
      <c r="F345">
        <v>465</v>
      </c>
      <c r="G345">
        <v>526</v>
      </c>
      <c r="H345">
        <v>491</v>
      </c>
      <c r="I345">
        <v>487</v>
      </c>
      <c r="J345">
        <v>385</v>
      </c>
      <c r="K345" s="54">
        <f t="shared" si="38"/>
        <v>470.8</v>
      </c>
      <c r="L345">
        <v>0.1837</v>
      </c>
      <c r="M345">
        <v>12.45</v>
      </c>
      <c r="N345" s="135">
        <f t="shared" si="42"/>
        <v>147.55020080321285</v>
      </c>
      <c r="Q345">
        <v>41</v>
      </c>
      <c r="R345" s="136">
        <f t="shared" si="43"/>
        <v>0.30365853658536585</v>
      </c>
      <c r="S345" s="54">
        <f t="shared" si="39"/>
        <v>0.31340314529144614</v>
      </c>
      <c r="T345">
        <v>2.4942000000000002</v>
      </c>
      <c r="U345">
        <v>2.4679000000000002</v>
      </c>
      <c r="V345">
        <v>1.5697000000000001</v>
      </c>
      <c r="W345" s="134">
        <f t="shared" si="40"/>
        <v>1.0106568337452895</v>
      </c>
      <c r="X345" s="54">
        <f t="shared" si="41"/>
        <v>0.62934006895998718</v>
      </c>
      <c r="Y345">
        <v>360</v>
      </c>
      <c r="Z345">
        <v>1127</v>
      </c>
      <c r="AA345">
        <v>0.31943212067435672</v>
      </c>
    </row>
    <row r="346" spans="1:27" x14ac:dyDescent="0.25">
      <c r="A346" t="s">
        <v>131</v>
      </c>
      <c r="B346">
        <v>450101</v>
      </c>
      <c r="C346" t="s">
        <v>261</v>
      </c>
      <c r="D346" t="s">
        <v>135</v>
      </c>
      <c r="E346" s="152">
        <v>4</v>
      </c>
      <c r="F346">
        <v>413</v>
      </c>
      <c r="G346">
        <v>427</v>
      </c>
      <c r="H346">
        <v>379</v>
      </c>
      <c r="I346">
        <v>355</v>
      </c>
      <c r="J346">
        <v>420</v>
      </c>
      <c r="K346" s="54">
        <f t="shared" si="38"/>
        <v>398.8</v>
      </c>
      <c r="L346">
        <v>0.15790000000000001</v>
      </c>
      <c r="M346">
        <v>8.89</v>
      </c>
      <c r="N346" s="135">
        <f t="shared" si="42"/>
        <v>177.61529808773903</v>
      </c>
      <c r="Q346">
        <v>45</v>
      </c>
      <c r="R346" s="136">
        <f t="shared" si="43"/>
        <v>0.19755555555555557</v>
      </c>
      <c r="S346" s="54">
        <f t="shared" si="39"/>
        <v>0.44537436832432054</v>
      </c>
      <c r="T346">
        <v>2.1305999999999998</v>
      </c>
      <c r="U346">
        <v>1.9899</v>
      </c>
      <c r="V346">
        <v>1.3134999999999999</v>
      </c>
      <c r="W346" s="134">
        <f t="shared" si="40"/>
        <v>1.0707070707070707</v>
      </c>
      <c r="X346" s="54">
        <f t="shared" si="41"/>
        <v>0.61649300666478923</v>
      </c>
      <c r="Y346">
        <v>360</v>
      </c>
      <c r="Z346">
        <v>1127</v>
      </c>
      <c r="AA346">
        <v>0.31943212067435672</v>
      </c>
    </row>
    <row r="347" spans="1:27" x14ac:dyDescent="0.25">
      <c r="A347" t="s">
        <v>131</v>
      </c>
      <c r="B347">
        <v>450176</v>
      </c>
      <c r="C347" t="s">
        <v>261</v>
      </c>
      <c r="D347" t="s">
        <v>135</v>
      </c>
      <c r="E347" s="152">
        <v>1</v>
      </c>
      <c r="F347">
        <v>500</v>
      </c>
      <c r="G347">
        <v>523</v>
      </c>
      <c r="H347">
        <v>515</v>
      </c>
      <c r="I347">
        <v>568</v>
      </c>
      <c r="J347">
        <v>518</v>
      </c>
      <c r="K347" s="54">
        <f t="shared" si="38"/>
        <v>524.79999999999995</v>
      </c>
      <c r="L347">
        <v>0.38169999999999998</v>
      </c>
      <c r="M347">
        <v>20.51</v>
      </c>
      <c r="N347" s="135">
        <f t="shared" si="42"/>
        <v>186.10433934666014</v>
      </c>
      <c r="Q347">
        <v>90</v>
      </c>
      <c r="R347" s="136">
        <f t="shared" si="43"/>
        <v>0.22788888888888892</v>
      </c>
      <c r="S347" s="54">
        <f t="shared" si="39"/>
        <v>0.35461954905994697</v>
      </c>
      <c r="T347">
        <v>0.23430000000000001</v>
      </c>
      <c r="U347">
        <v>0.19639999999999999</v>
      </c>
      <c r="V347">
        <v>0.1351</v>
      </c>
      <c r="W347" s="134">
        <f t="shared" si="40"/>
        <v>1.1929735234215888</v>
      </c>
      <c r="X347" s="54">
        <f t="shared" si="41"/>
        <v>0.57661118224498509</v>
      </c>
      <c r="Y347">
        <v>321</v>
      </c>
      <c r="Z347">
        <v>1167</v>
      </c>
      <c r="AA347">
        <v>0.27506426735218509</v>
      </c>
    </row>
    <row r="348" spans="1:27" x14ac:dyDescent="0.25">
      <c r="A348" t="s">
        <v>131</v>
      </c>
      <c r="B348">
        <v>450176</v>
      </c>
      <c r="C348" t="s">
        <v>261</v>
      </c>
      <c r="D348" t="s">
        <v>135</v>
      </c>
      <c r="E348" s="152">
        <v>2</v>
      </c>
      <c r="F348">
        <v>560</v>
      </c>
      <c r="G348">
        <v>591</v>
      </c>
      <c r="H348">
        <v>503</v>
      </c>
      <c r="I348">
        <v>567</v>
      </c>
      <c r="J348">
        <v>500</v>
      </c>
      <c r="K348" s="54">
        <f t="shared" si="38"/>
        <v>544.20000000000005</v>
      </c>
      <c r="L348">
        <v>0.35859999999999997</v>
      </c>
      <c r="M348">
        <v>16.579999999999998</v>
      </c>
      <c r="N348" s="135">
        <f t="shared" si="42"/>
        <v>216.28468033775636</v>
      </c>
      <c r="Q348">
        <v>72</v>
      </c>
      <c r="R348" s="136">
        <f t="shared" si="43"/>
        <v>0.23027777777777775</v>
      </c>
      <c r="S348" s="54">
        <f t="shared" si="39"/>
        <v>0.39743601679117296</v>
      </c>
      <c r="T348">
        <v>0.5514</v>
      </c>
      <c r="U348">
        <v>0.48870000000000002</v>
      </c>
      <c r="V348">
        <v>0.3266</v>
      </c>
      <c r="W348" s="134">
        <f t="shared" si="40"/>
        <v>1.1282995702885206</v>
      </c>
      <c r="X348" s="54">
        <f t="shared" si="41"/>
        <v>0.592310482408415</v>
      </c>
      <c r="Y348">
        <v>321</v>
      </c>
      <c r="Z348">
        <v>1167</v>
      </c>
      <c r="AA348">
        <v>0.27506426735218509</v>
      </c>
    </row>
    <row r="349" spans="1:27" x14ac:dyDescent="0.25">
      <c r="A349" t="s">
        <v>131</v>
      </c>
      <c r="B349">
        <v>450176</v>
      </c>
      <c r="C349" t="s">
        <v>261</v>
      </c>
      <c r="D349" t="s">
        <v>135</v>
      </c>
      <c r="E349" s="152">
        <v>3</v>
      </c>
      <c r="F349">
        <v>563</v>
      </c>
      <c r="G349">
        <v>522</v>
      </c>
      <c r="H349">
        <v>555</v>
      </c>
      <c r="I349">
        <v>597</v>
      </c>
      <c r="J349">
        <v>531</v>
      </c>
      <c r="K349" s="54">
        <f t="shared" si="38"/>
        <v>553.6</v>
      </c>
      <c r="L349">
        <v>0.3836</v>
      </c>
      <c r="M349">
        <v>18.440000000000001</v>
      </c>
      <c r="N349" s="135">
        <f t="shared" si="42"/>
        <v>208.02603036876354</v>
      </c>
      <c r="Q349">
        <v>75</v>
      </c>
      <c r="R349" s="136">
        <f t="shared" si="43"/>
        <v>0.24586666666666668</v>
      </c>
      <c r="S349" s="54">
        <f t="shared" si="39"/>
        <v>0.37576956352739077</v>
      </c>
      <c r="T349">
        <v>0.89229999999999998</v>
      </c>
      <c r="U349">
        <v>0.78320000000000001</v>
      </c>
      <c r="V349">
        <v>0.52470000000000006</v>
      </c>
      <c r="W349" s="134">
        <f t="shared" si="40"/>
        <v>1.1393003064351379</v>
      </c>
      <c r="X349" s="54">
        <f t="shared" si="41"/>
        <v>0.58803093130113193</v>
      </c>
      <c r="Y349">
        <v>321</v>
      </c>
      <c r="Z349">
        <v>1167</v>
      </c>
      <c r="AA349">
        <v>0.27506426735218509</v>
      </c>
    </row>
    <row r="350" spans="1:27" x14ac:dyDescent="0.25">
      <c r="A350" t="s">
        <v>131</v>
      </c>
      <c r="B350">
        <v>450176</v>
      </c>
      <c r="C350" t="s">
        <v>261</v>
      </c>
      <c r="D350" t="s">
        <v>135</v>
      </c>
      <c r="E350" s="152">
        <v>4</v>
      </c>
      <c r="F350">
        <v>547</v>
      </c>
      <c r="G350">
        <v>437</v>
      </c>
      <c r="H350">
        <v>497</v>
      </c>
      <c r="I350">
        <v>525</v>
      </c>
      <c r="J350">
        <v>496</v>
      </c>
      <c r="K350" s="54">
        <f t="shared" si="38"/>
        <v>500.4</v>
      </c>
      <c r="L350">
        <v>0.34389999999999998</v>
      </c>
      <c r="M350">
        <v>18.21</v>
      </c>
      <c r="N350" s="135">
        <f t="shared" si="42"/>
        <v>188.8522789676002</v>
      </c>
      <c r="Q350">
        <v>83</v>
      </c>
      <c r="R350" s="136">
        <f t="shared" si="43"/>
        <v>0.21939759036144579</v>
      </c>
      <c r="S350" s="54">
        <f t="shared" si="39"/>
        <v>0.37740263582653916</v>
      </c>
      <c r="T350">
        <v>0.51080000000000003</v>
      </c>
      <c r="U350">
        <v>0.42770000000000002</v>
      </c>
      <c r="V350">
        <v>0.2949</v>
      </c>
      <c r="W350" s="134">
        <f t="shared" si="40"/>
        <v>1.1942950666354921</v>
      </c>
      <c r="X350" s="54">
        <f t="shared" si="41"/>
        <v>0.57732967893500386</v>
      </c>
      <c r="Y350">
        <v>321</v>
      </c>
      <c r="Z350">
        <v>1167</v>
      </c>
      <c r="AA350">
        <v>0.27506426735218509</v>
      </c>
    </row>
    <row r="351" spans="1:27" x14ac:dyDescent="0.25">
      <c r="A351" t="s">
        <v>144</v>
      </c>
      <c r="B351">
        <v>490813</v>
      </c>
      <c r="C351" t="s">
        <v>261</v>
      </c>
      <c r="D351" t="s">
        <v>135</v>
      </c>
      <c r="E351" s="152">
        <v>1</v>
      </c>
      <c r="F351">
        <v>499</v>
      </c>
      <c r="G351">
        <v>575</v>
      </c>
      <c r="H351">
        <v>570</v>
      </c>
      <c r="I351">
        <v>599</v>
      </c>
      <c r="J351">
        <v>607</v>
      </c>
      <c r="K351" s="54">
        <f t="shared" si="38"/>
        <v>570</v>
      </c>
      <c r="L351">
        <v>0.5</v>
      </c>
      <c r="M351">
        <v>26.36</v>
      </c>
      <c r="N351" s="135">
        <f t="shared" si="42"/>
        <v>189.68133535660093</v>
      </c>
      <c r="Q351">
        <v>21</v>
      </c>
      <c r="R351" s="136">
        <f t="shared" si="43"/>
        <v>1.2552380952380953</v>
      </c>
      <c r="S351" s="54">
        <f t="shared" si="39"/>
        <v>0.33277427255544023</v>
      </c>
      <c r="T351">
        <v>1.0325</v>
      </c>
      <c r="U351">
        <v>0.89200000000000002</v>
      </c>
      <c r="V351">
        <v>0.59019999999999995</v>
      </c>
      <c r="W351" s="134">
        <f t="shared" si="40"/>
        <v>1.1575112107623318</v>
      </c>
      <c r="X351" s="54">
        <f t="shared" si="41"/>
        <v>0.57162227602905569</v>
      </c>
      <c r="Y351">
        <v>867</v>
      </c>
      <c r="Z351">
        <v>1064</v>
      </c>
      <c r="AA351">
        <v>0.81484962406015038</v>
      </c>
    </row>
    <row r="352" spans="1:27" x14ac:dyDescent="0.25">
      <c r="A352" t="s">
        <v>144</v>
      </c>
      <c r="B352">
        <v>490813</v>
      </c>
      <c r="C352" t="s">
        <v>261</v>
      </c>
      <c r="D352" t="s">
        <v>135</v>
      </c>
      <c r="E352" s="152">
        <v>2</v>
      </c>
      <c r="F352">
        <v>745</v>
      </c>
      <c r="G352">
        <v>1035</v>
      </c>
      <c r="H352">
        <v>787</v>
      </c>
      <c r="I352">
        <v>1104</v>
      </c>
      <c r="J352">
        <v>783</v>
      </c>
      <c r="K352" s="54">
        <f t="shared" si="38"/>
        <v>890.8</v>
      </c>
      <c r="L352">
        <v>1.1638999999999999</v>
      </c>
      <c r="M352">
        <v>39.5</v>
      </c>
      <c r="N352" s="135">
        <f t="shared" si="42"/>
        <v>294.65822784810121</v>
      </c>
      <c r="Q352">
        <v>22</v>
      </c>
      <c r="R352" s="136">
        <f t="shared" si="43"/>
        <v>1.7954545454545454</v>
      </c>
      <c r="S352" s="54">
        <f t="shared" si="39"/>
        <v>0.33077933076796273</v>
      </c>
      <c r="T352">
        <v>1.0226</v>
      </c>
      <c r="U352">
        <v>0.90500000000000003</v>
      </c>
      <c r="V352">
        <v>0.56310000000000004</v>
      </c>
      <c r="W352" s="134">
        <f t="shared" si="40"/>
        <v>1.1299447513812153</v>
      </c>
      <c r="X352" s="54">
        <f t="shared" si="41"/>
        <v>0.550655192646196</v>
      </c>
      <c r="Y352">
        <v>867</v>
      </c>
      <c r="Z352">
        <v>1064</v>
      </c>
      <c r="AA352">
        <v>0.81484962406015038</v>
      </c>
    </row>
    <row r="353" spans="1:27" x14ac:dyDescent="0.25">
      <c r="A353" t="s">
        <v>144</v>
      </c>
      <c r="B353">
        <v>490813</v>
      </c>
      <c r="C353" t="s">
        <v>261</v>
      </c>
      <c r="D353" t="s">
        <v>135</v>
      </c>
      <c r="E353" s="152">
        <v>3</v>
      </c>
      <c r="F353">
        <v>856</v>
      </c>
      <c r="G353">
        <v>797</v>
      </c>
      <c r="H353">
        <v>817</v>
      </c>
      <c r="I353">
        <v>781</v>
      </c>
      <c r="J353">
        <v>912</v>
      </c>
      <c r="K353" s="54">
        <f t="shared" si="38"/>
        <v>832.6</v>
      </c>
      <c r="L353">
        <v>0.96940000000000004</v>
      </c>
      <c r="M353">
        <v>33.979999999999997</v>
      </c>
      <c r="N353" s="135">
        <f t="shared" si="42"/>
        <v>285.28546203649211</v>
      </c>
      <c r="Q353">
        <v>24</v>
      </c>
      <c r="R353" s="136">
        <f t="shared" si="43"/>
        <v>1.4158333333333333</v>
      </c>
      <c r="S353" s="54">
        <f t="shared" si="39"/>
        <v>0.34264408123527756</v>
      </c>
      <c r="T353">
        <v>0.72099999999999997</v>
      </c>
      <c r="U353">
        <v>0.65810000000000002</v>
      </c>
      <c r="V353">
        <v>0.36220000000000002</v>
      </c>
      <c r="W353" s="134">
        <f t="shared" si="40"/>
        <v>1.0955781796079622</v>
      </c>
      <c r="X353" s="54">
        <f t="shared" si="41"/>
        <v>0.50235783633841891</v>
      </c>
      <c r="Y353">
        <v>867</v>
      </c>
      <c r="Z353">
        <v>1064</v>
      </c>
      <c r="AA353">
        <v>0.81484962406015038</v>
      </c>
    </row>
    <row r="354" spans="1:27" x14ac:dyDescent="0.25">
      <c r="A354" t="s">
        <v>144</v>
      </c>
      <c r="B354">
        <v>490813</v>
      </c>
      <c r="C354" t="s">
        <v>261</v>
      </c>
      <c r="D354" t="s">
        <v>135</v>
      </c>
      <c r="E354" s="152">
        <v>4</v>
      </c>
      <c r="F354">
        <v>773</v>
      </c>
      <c r="G354">
        <v>768</v>
      </c>
      <c r="H354">
        <v>689</v>
      </c>
      <c r="I354">
        <v>915</v>
      </c>
      <c r="J354">
        <v>738</v>
      </c>
      <c r="K354" s="54">
        <f t="shared" si="38"/>
        <v>776.6</v>
      </c>
      <c r="L354">
        <v>0.6694</v>
      </c>
      <c r="M354">
        <v>29.08</v>
      </c>
      <c r="N354" s="135">
        <f t="shared" si="42"/>
        <v>230.19257221458048</v>
      </c>
      <c r="Q354">
        <v>22</v>
      </c>
      <c r="R354" s="136">
        <f t="shared" si="43"/>
        <v>1.3218181818181818</v>
      </c>
      <c r="S354" s="54">
        <f t="shared" si="39"/>
        <v>0.29641072909423188</v>
      </c>
      <c r="T354">
        <v>0.75249999999999995</v>
      </c>
      <c r="U354">
        <v>0.70479999999999998</v>
      </c>
      <c r="V354">
        <v>0.36030000000000001</v>
      </c>
      <c r="W354" s="134">
        <f t="shared" si="40"/>
        <v>1.0676787741203178</v>
      </c>
      <c r="X354" s="54">
        <f t="shared" si="41"/>
        <v>0.47880398671096353</v>
      </c>
      <c r="Y354">
        <v>867</v>
      </c>
      <c r="Z354">
        <v>1064</v>
      </c>
      <c r="AA354">
        <v>0.81484962406015038</v>
      </c>
    </row>
    <row r="355" spans="1:27" x14ac:dyDescent="0.25">
      <c r="A355" t="s">
        <v>55</v>
      </c>
      <c r="B355">
        <v>141353</v>
      </c>
      <c r="C355" t="s">
        <v>33</v>
      </c>
      <c r="D355" t="s">
        <v>336</v>
      </c>
      <c r="E355" s="152">
        <v>2</v>
      </c>
      <c r="F355">
        <v>446</v>
      </c>
      <c r="G355">
        <v>445</v>
      </c>
      <c r="H355">
        <v>380</v>
      </c>
      <c r="I355">
        <v>425</v>
      </c>
      <c r="J355">
        <v>482</v>
      </c>
      <c r="K355" s="54">
        <f t="shared" si="38"/>
        <v>435.6</v>
      </c>
      <c r="L355">
        <v>1.6531</v>
      </c>
      <c r="M355">
        <v>85.7</v>
      </c>
      <c r="N355" s="135">
        <f t="shared" si="42"/>
        <v>192.89381563593935</v>
      </c>
      <c r="O355">
        <v>2.4899999999999999E-2</v>
      </c>
      <c r="P355">
        <v>10</v>
      </c>
      <c r="Q355">
        <v>13</v>
      </c>
      <c r="R355" s="134">
        <f t="shared" si="43"/>
        <v>6.5923076923076929</v>
      </c>
      <c r="S355" s="54">
        <f t="shared" si="39"/>
        <v>0.44282326821840984</v>
      </c>
      <c r="T355">
        <v>0.60940000000000005</v>
      </c>
      <c r="U355">
        <v>0.47949999999999998</v>
      </c>
      <c r="V355">
        <v>0.36699999999999999</v>
      </c>
      <c r="W355" s="134">
        <f t="shared" si="40"/>
        <v>1.2709071949947863</v>
      </c>
      <c r="X355" s="54">
        <f t="shared" si="41"/>
        <v>0.60223170331473574</v>
      </c>
      <c r="Y355">
        <v>554</v>
      </c>
      <c r="Z355">
        <v>1317</v>
      </c>
      <c r="AA355">
        <v>0.42065299924069854</v>
      </c>
    </row>
    <row r="356" spans="1:27" x14ac:dyDescent="0.25">
      <c r="A356" t="s">
        <v>55</v>
      </c>
      <c r="B356">
        <v>141353</v>
      </c>
      <c r="C356" t="s">
        <v>33</v>
      </c>
      <c r="D356" t="s">
        <v>336</v>
      </c>
      <c r="E356" s="152">
        <v>3</v>
      </c>
      <c r="F356">
        <v>407</v>
      </c>
      <c r="G356">
        <v>376</v>
      </c>
      <c r="H356">
        <v>394</v>
      </c>
      <c r="I356">
        <v>413</v>
      </c>
      <c r="J356">
        <v>444</v>
      </c>
      <c r="K356" s="54">
        <f t="shared" si="38"/>
        <v>406.8</v>
      </c>
      <c r="L356">
        <v>0.59399999999999997</v>
      </c>
      <c r="M356">
        <v>30.35</v>
      </c>
      <c r="N356" s="135">
        <f t="shared" si="42"/>
        <v>195.71663920922569</v>
      </c>
      <c r="O356">
        <v>1.9199999999999998E-2</v>
      </c>
      <c r="P356">
        <v>10</v>
      </c>
      <c r="Q356">
        <v>10</v>
      </c>
      <c r="R356" s="134">
        <f t="shared" si="43"/>
        <v>3.0350000000000001</v>
      </c>
      <c r="S356" s="54">
        <f t="shared" si="39"/>
        <v>0.48111268242189204</v>
      </c>
      <c r="T356">
        <v>0.8518</v>
      </c>
      <c r="U356">
        <v>0.6835</v>
      </c>
      <c r="V356">
        <v>0.51190000000000002</v>
      </c>
      <c r="W356" s="134">
        <f t="shared" si="40"/>
        <v>1.2462326261887344</v>
      </c>
      <c r="X356" s="54">
        <f t="shared" si="41"/>
        <v>0.6009626672927918</v>
      </c>
      <c r="Y356">
        <v>554</v>
      </c>
      <c r="Z356">
        <v>1317</v>
      </c>
      <c r="AA356">
        <v>0.42065299924069854</v>
      </c>
    </row>
    <row r="357" spans="1:27" x14ac:dyDescent="0.25">
      <c r="A357" t="s">
        <v>55</v>
      </c>
      <c r="B357">
        <v>141353</v>
      </c>
      <c r="C357" t="s">
        <v>33</v>
      </c>
      <c r="D357" t="s">
        <v>336</v>
      </c>
      <c r="E357" s="152">
        <v>4</v>
      </c>
      <c r="F357">
        <v>327</v>
      </c>
      <c r="G357">
        <v>351</v>
      </c>
      <c r="H357">
        <v>386</v>
      </c>
      <c r="I357">
        <v>425</v>
      </c>
      <c r="J357">
        <v>337</v>
      </c>
      <c r="K357" s="54">
        <f t="shared" si="38"/>
        <v>365.2</v>
      </c>
      <c r="L357">
        <v>1.3233999999999999</v>
      </c>
      <c r="M357">
        <v>76.72</v>
      </c>
      <c r="N357" s="135">
        <f t="shared" si="42"/>
        <v>172.49739311783105</v>
      </c>
      <c r="O357">
        <v>1.8100000000000002E-2</v>
      </c>
      <c r="P357">
        <v>10</v>
      </c>
      <c r="Q357">
        <v>23</v>
      </c>
      <c r="R357" s="134">
        <f t="shared" si="43"/>
        <v>3.3356521739130436</v>
      </c>
      <c r="S357" s="54">
        <f t="shared" si="39"/>
        <v>0.472336782907533</v>
      </c>
      <c r="T357">
        <v>0.45479999999999998</v>
      </c>
      <c r="U357">
        <v>0.37009999999999998</v>
      </c>
      <c r="V357">
        <v>0.24879999999999999</v>
      </c>
      <c r="W357" s="134">
        <f t="shared" si="40"/>
        <v>1.2288570656579303</v>
      </c>
      <c r="X357" s="54">
        <f t="shared" si="41"/>
        <v>0.54705364995602468</v>
      </c>
      <c r="Y357">
        <v>554</v>
      </c>
      <c r="Z357">
        <v>1317</v>
      </c>
      <c r="AA357">
        <v>0.42065299924069854</v>
      </c>
    </row>
    <row r="358" spans="1:27" x14ac:dyDescent="0.25">
      <c r="A358" t="s">
        <v>55</v>
      </c>
      <c r="B358">
        <v>141353</v>
      </c>
      <c r="C358" t="s">
        <v>53</v>
      </c>
      <c r="D358" t="s">
        <v>54</v>
      </c>
      <c r="E358" s="152">
        <v>1</v>
      </c>
      <c r="F358">
        <v>231</v>
      </c>
      <c r="G358">
        <v>223</v>
      </c>
      <c r="H358">
        <v>215</v>
      </c>
      <c r="I358">
        <v>210</v>
      </c>
      <c r="J358">
        <v>215</v>
      </c>
      <c r="K358" s="54">
        <f t="shared" si="38"/>
        <v>218.8</v>
      </c>
      <c r="L358">
        <v>0.51690000000000003</v>
      </c>
      <c r="M358">
        <v>63.3</v>
      </c>
      <c r="N358" s="135">
        <f t="shared" si="42"/>
        <v>81.658767772511851</v>
      </c>
      <c r="Q358">
        <v>30</v>
      </c>
      <c r="R358" s="134">
        <f t="shared" si="43"/>
        <v>2.11</v>
      </c>
      <c r="S358" s="54">
        <f t="shared" si="39"/>
        <v>0.37321191852153496</v>
      </c>
      <c r="T358">
        <v>0.69299999999999995</v>
      </c>
      <c r="U358">
        <v>0.58440000000000003</v>
      </c>
      <c r="V358">
        <v>0.33710000000000001</v>
      </c>
      <c r="W358" s="134">
        <f t="shared" si="40"/>
        <v>1.1858316221765912</v>
      </c>
      <c r="X358" s="54">
        <f t="shared" si="41"/>
        <v>0.4864357864357865</v>
      </c>
      <c r="Y358">
        <v>554</v>
      </c>
      <c r="Z358">
        <v>1317</v>
      </c>
      <c r="AA358">
        <v>0.42065299924069854</v>
      </c>
    </row>
    <row r="359" spans="1:27" x14ac:dyDescent="0.25">
      <c r="A359" t="s">
        <v>55</v>
      </c>
      <c r="B359">
        <v>141353</v>
      </c>
      <c r="C359" t="s">
        <v>53</v>
      </c>
      <c r="D359" t="s">
        <v>54</v>
      </c>
      <c r="E359" s="152">
        <v>2</v>
      </c>
      <c r="F359">
        <v>194</v>
      </c>
      <c r="G359">
        <v>150</v>
      </c>
      <c r="H359">
        <v>176</v>
      </c>
      <c r="I359">
        <v>205</v>
      </c>
      <c r="J359">
        <v>202</v>
      </c>
      <c r="K359" s="54">
        <f t="shared" si="38"/>
        <v>185.4</v>
      </c>
      <c r="L359">
        <v>0.45129999999999998</v>
      </c>
      <c r="M359">
        <v>57.85</v>
      </c>
      <c r="N359" s="135">
        <f t="shared" si="42"/>
        <v>78.012100259291259</v>
      </c>
      <c r="Q359">
        <v>53</v>
      </c>
      <c r="R359" s="134">
        <f t="shared" si="43"/>
        <v>1.0915094339622642</v>
      </c>
      <c r="S359" s="54">
        <f t="shared" si="39"/>
        <v>0.42077723980200249</v>
      </c>
      <c r="T359">
        <v>0.64270000000000005</v>
      </c>
      <c r="U359">
        <v>0.50800000000000001</v>
      </c>
      <c r="V359">
        <v>0.34510000000000002</v>
      </c>
      <c r="W359" s="134">
        <f t="shared" si="40"/>
        <v>1.2651574803149608</v>
      </c>
      <c r="X359" s="54">
        <f t="shared" si="41"/>
        <v>0.53695347751672629</v>
      </c>
      <c r="Y359">
        <v>554</v>
      </c>
      <c r="Z359">
        <v>1317</v>
      </c>
      <c r="AA359">
        <v>0.42065299924069854</v>
      </c>
    </row>
    <row r="360" spans="1:27" x14ac:dyDescent="0.25">
      <c r="A360" t="s">
        <v>55</v>
      </c>
      <c r="B360">
        <v>141353</v>
      </c>
      <c r="C360" t="s">
        <v>53</v>
      </c>
      <c r="D360" t="s">
        <v>54</v>
      </c>
      <c r="E360" s="152">
        <v>3</v>
      </c>
      <c r="F360">
        <v>236</v>
      </c>
      <c r="G360">
        <v>231</v>
      </c>
      <c r="H360">
        <v>229</v>
      </c>
      <c r="I360">
        <v>227</v>
      </c>
      <c r="J360">
        <v>220</v>
      </c>
      <c r="K360" s="54">
        <f t="shared" si="38"/>
        <v>228.6</v>
      </c>
      <c r="L360">
        <v>0.40600000000000003</v>
      </c>
      <c r="M360">
        <v>46.39</v>
      </c>
      <c r="N360" s="135">
        <f t="shared" si="42"/>
        <v>87.5188618236689</v>
      </c>
      <c r="Q360">
        <v>31</v>
      </c>
      <c r="R360" s="134">
        <f t="shared" si="43"/>
        <v>1.4964516129032259</v>
      </c>
      <c r="S360" s="54">
        <f t="shared" si="39"/>
        <v>0.38284716458297857</v>
      </c>
      <c r="T360">
        <v>0.45400000000000001</v>
      </c>
      <c r="U360">
        <v>0.38009999999999999</v>
      </c>
      <c r="V360">
        <v>0.23050000000000001</v>
      </c>
      <c r="W360" s="134">
        <f t="shared" si="40"/>
        <v>1.1944225203893712</v>
      </c>
      <c r="X360" s="54">
        <f t="shared" si="41"/>
        <v>0.50770925110132159</v>
      </c>
      <c r="Y360">
        <v>554</v>
      </c>
      <c r="Z360">
        <v>1317</v>
      </c>
      <c r="AA360">
        <v>0.42065299924069854</v>
      </c>
    </row>
    <row r="361" spans="1:27" x14ac:dyDescent="0.25">
      <c r="A361" t="s">
        <v>55</v>
      </c>
      <c r="B361">
        <v>141353</v>
      </c>
      <c r="C361" t="s">
        <v>53</v>
      </c>
      <c r="D361" t="s">
        <v>54</v>
      </c>
      <c r="E361" s="152">
        <v>4</v>
      </c>
      <c r="F361">
        <v>212</v>
      </c>
      <c r="G361">
        <v>211</v>
      </c>
      <c r="H361">
        <v>205</v>
      </c>
      <c r="I361">
        <v>192</v>
      </c>
      <c r="J361">
        <v>191</v>
      </c>
      <c r="K361" s="54">
        <f t="shared" si="38"/>
        <v>202.2</v>
      </c>
      <c r="L361">
        <v>0.44779999999999998</v>
      </c>
      <c r="M361">
        <v>50.36</v>
      </c>
      <c r="N361" s="135">
        <f t="shared" si="42"/>
        <v>88.919777601270852</v>
      </c>
      <c r="O361">
        <v>6.4000000000000003E-3</v>
      </c>
      <c r="P361">
        <v>10</v>
      </c>
      <c r="Q361">
        <v>36</v>
      </c>
      <c r="R361" s="134">
        <f t="shared" si="43"/>
        <v>1.3988888888888888</v>
      </c>
      <c r="S361" s="54">
        <f t="shared" si="39"/>
        <v>0.43976151138116149</v>
      </c>
      <c r="T361">
        <v>0.34089999999999998</v>
      </c>
      <c r="U361">
        <v>0.26400000000000001</v>
      </c>
      <c r="V361">
        <v>0.18360000000000001</v>
      </c>
      <c r="W361" s="134">
        <f t="shared" si="40"/>
        <v>1.2912878787878788</v>
      </c>
      <c r="X361" s="54">
        <f t="shared" si="41"/>
        <v>0.53857436198298625</v>
      </c>
      <c r="Y361">
        <v>554</v>
      </c>
      <c r="Z361">
        <v>1317</v>
      </c>
      <c r="AA361">
        <v>0.42065299924069854</v>
      </c>
    </row>
    <row r="362" spans="1:27" x14ac:dyDescent="0.25">
      <c r="A362" t="s">
        <v>55</v>
      </c>
      <c r="B362">
        <v>141353</v>
      </c>
      <c r="C362" t="s">
        <v>296</v>
      </c>
      <c r="D362" t="s">
        <v>36</v>
      </c>
      <c r="E362" s="152">
        <v>1</v>
      </c>
      <c r="F362">
        <v>819</v>
      </c>
      <c r="G362">
        <v>827</v>
      </c>
      <c r="H362">
        <v>877</v>
      </c>
      <c r="I362">
        <v>894</v>
      </c>
      <c r="J362">
        <v>798</v>
      </c>
      <c r="K362" s="54">
        <f t="shared" si="38"/>
        <v>843</v>
      </c>
      <c r="L362">
        <v>0.46529999999999999</v>
      </c>
      <c r="M362">
        <v>17.309999999999999</v>
      </c>
      <c r="N362" s="135">
        <f t="shared" si="42"/>
        <v>268.80415944540727</v>
      </c>
      <c r="Q362">
        <v>52</v>
      </c>
      <c r="R362" s="134">
        <f t="shared" si="43"/>
        <v>0.33288461538461533</v>
      </c>
      <c r="S362" s="54">
        <f t="shared" si="39"/>
        <v>0.31886614406335384</v>
      </c>
      <c r="T362">
        <v>0.18440000000000001</v>
      </c>
      <c r="U362">
        <v>0.14180000000000001</v>
      </c>
      <c r="V362">
        <v>0.1013</v>
      </c>
      <c r="W362" s="134">
        <f t="shared" si="40"/>
        <v>1.3004231311706629</v>
      </c>
      <c r="X362" s="54">
        <f t="shared" si="41"/>
        <v>0.54934924078091107</v>
      </c>
      <c r="Y362">
        <v>554</v>
      </c>
      <c r="Z362">
        <v>1317</v>
      </c>
      <c r="AA362">
        <v>0.42065299924069854</v>
      </c>
    </row>
    <row r="363" spans="1:27" x14ac:dyDescent="0.25">
      <c r="A363" t="s">
        <v>55</v>
      </c>
      <c r="B363">
        <v>141353</v>
      </c>
      <c r="C363" t="s">
        <v>296</v>
      </c>
      <c r="D363" t="s">
        <v>36</v>
      </c>
      <c r="E363" s="152">
        <v>2</v>
      </c>
      <c r="F363">
        <v>981</v>
      </c>
      <c r="G363">
        <v>1146</v>
      </c>
      <c r="H363">
        <v>839</v>
      </c>
      <c r="I363">
        <v>681</v>
      </c>
      <c r="J363">
        <v>693</v>
      </c>
      <c r="K363" s="54">
        <f t="shared" si="38"/>
        <v>868</v>
      </c>
      <c r="L363">
        <v>0.48830000000000001</v>
      </c>
      <c r="M363">
        <v>18.62</v>
      </c>
      <c r="N363" s="135">
        <f t="shared" si="42"/>
        <v>262.24489795918367</v>
      </c>
      <c r="Q363">
        <v>67</v>
      </c>
      <c r="R363" s="134">
        <f t="shared" si="43"/>
        <v>0.27791044776119406</v>
      </c>
      <c r="S363" s="54">
        <f t="shared" si="39"/>
        <v>0.30212545847832223</v>
      </c>
      <c r="T363">
        <v>0.41720000000000002</v>
      </c>
      <c r="U363">
        <v>0.31240000000000001</v>
      </c>
      <c r="V363">
        <v>0.2074</v>
      </c>
      <c r="W363" s="134">
        <f t="shared" si="40"/>
        <v>1.3354673495518565</v>
      </c>
      <c r="X363" s="54">
        <f t="shared" si="41"/>
        <v>0.49712368168744003</v>
      </c>
      <c r="Y363">
        <v>554</v>
      </c>
      <c r="Z363">
        <v>1317</v>
      </c>
      <c r="AA363">
        <v>0.42065299924069854</v>
      </c>
    </row>
    <row r="364" spans="1:27" x14ac:dyDescent="0.25">
      <c r="A364" t="s">
        <v>55</v>
      </c>
      <c r="B364">
        <v>141353</v>
      </c>
      <c r="C364" t="s">
        <v>296</v>
      </c>
      <c r="D364" t="s">
        <v>36</v>
      </c>
      <c r="E364" s="152">
        <v>3</v>
      </c>
      <c r="F364">
        <v>923</v>
      </c>
      <c r="G364">
        <v>928</v>
      </c>
      <c r="H364">
        <v>1026</v>
      </c>
      <c r="I364">
        <v>882</v>
      </c>
      <c r="J364">
        <v>883</v>
      </c>
      <c r="K364" s="54">
        <f t="shared" si="38"/>
        <v>928.4</v>
      </c>
      <c r="L364">
        <v>0.45129999999999998</v>
      </c>
      <c r="M364">
        <v>17.899999999999999</v>
      </c>
      <c r="N364" s="135">
        <f t="shared" si="42"/>
        <v>252.12290502793297</v>
      </c>
      <c r="Q364">
        <v>39</v>
      </c>
      <c r="R364" s="134">
        <f t="shared" si="43"/>
        <v>0.45897435897435895</v>
      </c>
      <c r="S364" s="54">
        <f t="shared" si="39"/>
        <v>0.27156711011194851</v>
      </c>
      <c r="T364">
        <v>0.2051</v>
      </c>
      <c r="U364">
        <v>0.15</v>
      </c>
      <c r="V364">
        <v>0.109</v>
      </c>
      <c r="W364" s="134">
        <f t="shared" si="40"/>
        <v>1.3673333333333335</v>
      </c>
      <c r="X364" s="54">
        <f t="shared" si="41"/>
        <v>0.53144807411019013</v>
      </c>
      <c r="Y364">
        <v>554</v>
      </c>
      <c r="Z364">
        <v>1317</v>
      </c>
      <c r="AA364">
        <v>0.42065299924069854</v>
      </c>
    </row>
    <row r="365" spans="1:27" x14ac:dyDescent="0.25">
      <c r="A365" t="s">
        <v>55</v>
      </c>
      <c r="B365">
        <v>141353</v>
      </c>
      <c r="C365" t="s">
        <v>296</v>
      </c>
      <c r="D365" t="s">
        <v>36</v>
      </c>
      <c r="E365" s="152">
        <v>4</v>
      </c>
      <c r="F365">
        <v>854</v>
      </c>
      <c r="G365">
        <v>906</v>
      </c>
      <c r="H365">
        <v>839</v>
      </c>
      <c r="I365">
        <v>900</v>
      </c>
      <c r="J365">
        <v>782</v>
      </c>
      <c r="K365" s="54">
        <f t="shared" si="38"/>
        <v>856.2</v>
      </c>
      <c r="L365">
        <v>0.29599999999999999</v>
      </c>
      <c r="M365">
        <v>13.16</v>
      </c>
      <c r="N365" s="135">
        <f t="shared" si="42"/>
        <v>224.92401215805469</v>
      </c>
      <c r="Q365">
        <v>38</v>
      </c>
      <c r="R365" s="134">
        <f t="shared" si="43"/>
        <v>0.34631578947368419</v>
      </c>
      <c r="S365" s="54">
        <f t="shared" si="39"/>
        <v>0.26270031786738457</v>
      </c>
      <c r="T365">
        <v>0.27289999999999998</v>
      </c>
      <c r="U365">
        <v>0.1764</v>
      </c>
      <c r="V365">
        <v>0.12570000000000001</v>
      </c>
      <c r="W365" s="134">
        <f t="shared" si="40"/>
        <v>1.5470521541950113</v>
      </c>
      <c r="X365" s="54">
        <f t="shared" si="41"/>
        <v>0.4606082814217663</v>
      </c>
      <c r="Y365">
        <v>554</v>
      </c>
      <c r="Z365">
        <v>1317</v>
      </c>
      <c r="AA365">
        <v>0.42065299924069854</v>
      </c>
    </row>
    <row r="366" spans="1:27" x14ac:dyDescent="0.25">
      <c r="A366" t="s">
        <v>55</v>
      </c>
      <c r="B366">
        <v>141364</v>
      </c>
      <c r="C366" t="s">
        <v>27</v>
      </c>
      <c r="D366" t="s">
        <v>28</v>
      </c>
      <c r="E366" s="152">
        <v>1</v>
      </c>
      <c r="F366">
        <v>375</v>
      </c>
      <c r="G366">
        <v>493</v>
      </c>
      <c r="H366">
        <v>412</v>
      </c>
      <c r="I366">
        <v>290</v>
      </c>
      <c r="J366">
        <v>438</v>
      </c>
      <c r="K366" s="54">
        <f t="shared" si="38"/>
        <v>401.6</v>
      </c>
      <c r="L366">
        <v>0.84319999999999995</v>
      </c>
      <c r="M366">
        <v>73.88</v>
      </c>
      <c r="N366" s="135">
        <f t="shared" si="42"/>
        <v>114.1310232809962</v>
      </c>
      <c r="Q366">
        <v>16</v>
      </c>
      <c r="R366" s="134">
        <f t="shared" si="43"/>
        <v>4.6174999999999997</v>
      </c>
      <c r="S366" s="54">
        <f t="shared" si="39"/>
        <v>0.28419079502240091</v>
      </c>
      <c r="T366">
        <v>0.59160000000000001</v>
      </c>
      <c r="U366">
        <v>0.52470000000000006</v>
      </c>
      <c r="V366">
        <v>0.32750000000000001</v>
      </c>
      <c r="W366" s="134">
        <f t="shared" si="40"/>
        <v>1.1275014293882217</v>
      </c>
      <c r="X366" s="54">
        <f t="shared" si="41"/>
        <v>0.55358350236646381</v>
      </c>
      <c r="Y366">
        <v>549</v>
      </c>
      <c r="Z366">
        <v>1320</v>
      </c>
      <c r="AA366">
        <v>0.41590909090909089</v>
      </c>
    </row>
    <row r="367" spans="1:27" x14ac:dyDescent="0.25">
      <c r="A367" t="s">
        <v>69</v>
      </c>
      <c r="B367">
        <v>272850</v>
      </c>
      <c r="C367" t="s">
        <v>61</v>
      </c>
      <c r="D367" t="s">
        <v>62</v>
      </c>
      <c r="E367" s="152">
        <v>1</v>
      </c>
      <c r="F367">
        <v>275</v>
      </c>
      <c r="G367">
        <v>292</v>
      </c>
      <c r="H367">
        <v>349</v>
      </c>
      <c r="I367">
        <v>273</v>
      </c>
      <c r="J367">
        <v>265</v>
      </c>
      <c r="K367" s="54">
        <f t="shared" si="38"/>
        <v>290.8</v>
      </c>
      <c r="L367">
        <v>7.0999999999999994E-2</v>
      </c>
      <c r="M367">
        <v>7.07</v>
      </c>
      <c r="N367" s="135">
        <f t="shared" si="42"/>
        <v>100.42432814710041</v>
      </c>
      <c r="Q367">
        <v>43</v>
      </c>
      <c r="R367" s="136">
        <f t="shared" si="43"/>
        <v>0.16441860465116279</v>
      </c>
      <c r="S367" s="54">
        <f t="shared" si="39"/>
        <v>0.34533812980433426</v>
      </c>
      <c r="T367">
        <v>0.2838</v>
      </c>
      <c r="U367">
        <v>0.23930000000000001</v>
      </c>
      <c r="V367">
        <v>0.13600000000000001</v>
      </c>
      <c r="W367" s="134">
        <f t="shared" si="40"/>
        <v>1.1859590472210613</v>
      </c>
      <c r="X367" s="54">
        <f t="shared" si="41"/>
        <v>0.47921071176885133</v>
      </c>
      <c r="Y367">
        <v>1582</v>
      </c>
      <c r="Z367">
        <v>978</v>
      </c>
      <c r="AA367">
        <v>1.6175869120654396</v>
      </c>
    </row>
    <row r="368" spans="1:27" x14ac:dyDescent="0.25">
      <c r="A368" t="s">
        <v>69</v>
      </c>
      <c r="B368">
        <v>272850</v>
      </c>
      <c r="C368" t="s">
        <v>61</v>
      </c>
      <c r="D368" t="s">
        <v>62</v>
      </c>
      <c r="E368" s="152">
        <v>2</v>
      </c>
      <c r="F368">
        <v>343</v>
      </c>
      <c r="G368">
        <v>372</v>
      </c>
      <c r="H368">
        <v>329</v>
      </c>
      <c r="I368">
        <v>409</v>
      </c>
      <c r="J368">
        <v>376</v>
      </c>
      <c r="K368" s="54">
        <f t="shared" si="38"/>
        <v>365.8</v>
      </c>
      <c r="L368">
        <v>7.9200000000000007E-2</v>
      </c>
      <c r="M368">
        <v>6.23</v>
      </c>
      <c r="N368" s="135">
        <f t="shared" si="42"/>
        <v>127.12680577849116</v>
      </c>
      <c r="Q368">
        <v>41</v>
      </c>
      <c r="R368" s="136">
        <f t="shared" si="43"/>
        <v>0.15195121951219515</v>
      </c>
      <c r="S368" s="54">
        <f t="shared" si="39"/>
        <v>0.347530906994235</v>
      </c>
      <c r="T368">
        <v>0.40989999999999999</v>
      </c>
      <c r="U368">
        <v>0.3846</v>
      </c>
      <c r="V368">
        <v>0.21260000000000001</v>
      </c>
      <c r="W368" s="134">
        <f t="shared" si="40"/>
        <v>1.0657826313052521</v>
      </c>
      <c r="X368" s="54">
        <f t="shared" si="41"/>
        <v>0.51866308855818499</v>
      </c>
      <c r="Y368">
        <v>1582</v>
      </c>
      <c r="Z368">
        <v>978</v>
      </c>
      <c r="AA368">
        <v>1.6175869120654396</v>
      </c>
    </row>
    <row r="369" spans="1:27" x14ac:dyDescent="0.25">
      <c r="A369" t="s">
        <v>69</v>
      </c>
      <c r="B369">
        <v>272850</v>
      </c>
      <c r="C369" t="s">
        <v>61</v>
      </c>
      <c r="D369" t="s">
        <v>62</v>
      </c>
      <c r="E369" s="152">
        <v>3</v>
      </c>
      <c r="F369">
        <v>367</v>
      </c>
      <c r="G369">
        <v>403</v>
      </c>
      <c r="H369">
        <v>423</v>
      </c>
      <c r="I369">
        <v>335</v>
      </c>
      <c r="J369">
        <v>349</v>
      </c>
      <c r="K369" s="54">
        <f t="shared" si="38"/>
        <v>375.4</v>
      </c>
      <c r="L369">
        <v>0.1176</v>
      </c>
      <c r="M369">
        <v>11.41</v>
      </c>
      <c r="N369" s="135">
        <f t="shared" si="42"/>
        <v>103.06748466257667</v>
      </c>
      <c r="Q369">
        <v>52</v>
      </c>
      <c r="R369" s="136">
        <f t="shared" si="43"/>
        <v>0.21942307692307692</v>
      </c>
      <c r="S369" s="54">
        <f t="shared" si="39"/>
        <v>0.27455376841389634</v>
      </c>
      <c r="T369">
        <v>1.0399</v>
      </c>
      <c r="U369">
        <v>1.0355000000000001</v>
      </c>
      <c r="V369">
        <v>0.52580000000000005</v>
      </c>
      <c r="W369" s="134">
        <f t="shared" si="40"/>
        <v>1.0042491549975856</v>
      </c>
      <c r="X369" s="54">
        <f t="shared" si="41"/>
        <v>0.50562554091739598</v>
      </c>
      <c r="Y369">
        <v>1582</v>
      </c>
      <c r="Z369">
        <v>978</v>
      </c>
      <c r="AA369">
        <v>1.6175869120654396</v>
      </c>
    </row>
    <row r="370" spans="1:27" x14ac:dyDescent="0.25">
      <c r="A370" t="s">
        <v>69</v>
      </c>
      <c r="B370">
        <v>272850</v>
      </c>
      <c r="C370" t="s">
        <v>61</v>
      </c>
      <c r="D370" t="s">
        <v>62</v>
      </c>
      <c r="E370" s="152">
        <v>4</v>
      </c>
      <c r="F370">
        <v>315</v>
      </c>
      <c r="G370">
        <v>291</v>
      </c>
      <c r="H370">
        <v>423</v>
      </c>
      <c r="I370">
        <v>446</v>
      </c>
      <c r="J370">
        <v>464</v>
      </c>
      <c r="K370" s="54">
        <f t="shared" si="38"/>
        <v>387.8</v>
      </c>
      <c r="L370">
        <v>0.15529999999999999</v>
      </c>
      <c r="M370">
        <v>11.89</v>
      </c>
      <c r="N370" s="135">
        <f t="shared" si="42"/>
        <v>130.6139613120269</v>
      </c>
      <c r="Q370">
        <v>60</v>
      </c>
      <c r="R370" s="136">
        <f t="shared" si="43"/>
        <v>0.19816666666666669</v>
      </c>
      <c r="S370" s="54">
        <f t="shared" si="39"/>
        <v>0.33680753303771765</v>
      </c>
      <c r="T370">
        <v>0.78690000000000004</v>
      </c>
      <c r="U370">
        <v>0.73750000000000004</v>
      </c>
      <c r="V370">
        <v>0.40110000000000001</v>
      </c>
      <c r="W370" s="134">
        <f t="shared" si="40"/>
        <v>1.0669830508474576</v>
      </c>
      <c r="X370" s="54">
        <f t="shared" si="41"/>
        <v>0.50972169271826151</v>
      </c>
      <c r="Y370">
        <v>1582</v>
      </c>
      <c r="Z370">
        <v>978</v>
      </c>
      <c r="AA370">
        <v>1.6175869120654396</v>
      </c>
    </row>
    <row r="371" spans="1:27" x14ac:dyDescent="0.25">
      <c r="A371" t="s">
        <v>69</v>
      </c>
      <c r="B371">
        <v>320580</v>
      </c>
      <c r="C371" t="s">
        <v>61</v>
      </c>
      <c r="D371" t="s">
        <v>62</v>
      </c>
      <c r="E371" s="152">
        <v>1</v>
      </c>
      <c r="F371">
        <v>314</v>
      </c>
      <c r="G371">
        <v>424</v>
      </c>
      <c r="H371">
        <v>331</v>
      </c>
      <c r="I371">
        <v>476</v>
      </c>
      <c r="J371">
        <v>366</v>
      </c>
      <c r="K371" s="54">
        <f t="shared" si="38"/>
        <v>382.2</v>
      </c>
      <c r="L371">
        <v>0.2366</v>
      </c>
      <c r="M371">
        <v>17.14</v>
      </c>
      <c r="N371" s="135">
        <f t="shared" si="42"/>
        <v>138.0396732788798</v>
      </c>
      <c r="Q371">
        <v>95</v>
      </c>
      <c r="R371" s="136">
        <f t="shared" si="43"/>
        <v>0.18042105263157895</v>
      </c>
      <c r="S371" s="54">
        <f t="shared" si="39"/>
        <v>0.36117130632883254</v>
      </c>
      <c r="T371">
        <v>0.55700000000000005</v>
      </c>
      <c r="U371">
        <v>0.42409999999999998</v>
      </c>
      <c r="V371">
        <v>0.2555</v>
      </c>
      <c r="W371" s="134">
        <f t="shared" si="40"/>
        <v>1.3133694883282248</v>
      </c>
      <c r="X371" s="54">
        <f t="shared" si="41"/>
        <v>0.45870736086175939</v>
      </c>
      <c r="Y371">
        <v>1470</v>
      </c>
      <c r="Z371">
        <v>992</v>
      </c>
      <c r="AA371">
        <v>1.4818548387096775</v>
      </c>
    </row>
    <row r="372" spans="1:27" x14ac:dyDescent="0.25">
      <c r="A372" t="s">
        <v>69</v>
      </c>
      <c r="B372">
        <v>320580</v>
      </c>
      <c r="C372" t="s">
        <v>61</v>
      </c>
      <c r="D372" t="s">
        <v>62</v>
      </c>
      <c r="E372" s="152">
        <v>2</v>
      </c>
      <c r="F372">
        <v>568</v>
      </c>
      <c r="G372">
        <v>343</v>
      </c>
      <c r="H372">
        <v>365</v>
      </c>
      <c r="I372">
        <v>383</v>
      </c>
      <c r="J372">
        <v>392</v>
      </c>
      <c r="K372" s="54">
        <f t="shared" si="38"/>
        <v>410.2</v>
      </c>
      <c r="L372">
        <v>0.21579999999999999</v>
      </c>
      <c r="M372">
        <v>17.23</v>
      </c>
      <c r="N372" s="135">
        <f t="shared" si="42"/>
        <v>125.24666279744631</v>
      </c>
      <c r="Q372">
        <v>85</v>
      </c>
      <c r="R372" s="136">
        <f t="shared" si="43"/>
        <v>0.20270588235294118</v>
      </c>
      <c r="S372" s="54">
        <f t="shared" si="39"/>
        <v>0.30533072354326257</v>
      </c>
      <c r="T372">
        <v>1.3216000000000001</v>
      </c>
      <c r="U372">
        <v>1.1089</v>
      </c>
      <c r="V372">
        <v>0.60609999999999997</v>
      </c>
      <c r="W372" s="134">
        <f t="shared" si="40"/>
        <v>1.1918117052935342</v>
      </c>
      <c r="X372" s="54">
        <f t="shared" si="41"/>
        <v>0.4586107748184019</v>
      </c>
      <c r="Y372">
        <v>1470</v>
      </c>
      <c r="Z372">
        <v>992</v>
      </c>
      <c r="AA372">
        <v>1.4818548387096775</v>
      </c>
    </row>
    <row r="373" spans="1:27" x14ac:dyDescent="0.25">
      <c r="A373" t="s">
        <v>69</v>
      </c>
      <c r="B373">
        <v>320580</v>
      </c>
      <c r="C373" t="s">
        <v>61</v>
      </c>
      <c r="D373" t="s">
        <v>62</v>
      </c>
      <c r="E373" s="152">
        <v>3</v>
      </c>
      <c r="F373">
        <v>249</v>
      </c>
      <c r="G373">
        <v>294</v>
      </c>
      <c r="H373">
        <v>273</v>
      </c>
      <c r="I373">
        <v>212</v>
      </c>
      <c r="J373">
        <v>278</v>
      </c>
      <c r="K373" s="54">
        <f t="shared" si="38"/>
        <v>261.2</v>
      </c>
      <c r="L373">
        <v>0.25359999999999999</v>
      </c>
      <c r="M373">
        <v>20.170000000000002</v>
      </c>
      <c r="N373" s="135">
        <f t="shared" si="42"/>
        <v>125.73128408527515</v>
      </c>
      <c r="Q373">
        <v>109</v>
      </c>
      <c r="R373" s="136">
        <f t="shared" si="43"/>
        <v>0.18504587155963304</v>
      </c>
      <c r="S373" s="54">
        <f t="shared" si="39"/>
        <v>0.48136019940763841</v>
      </c>
      <c r="T373">
        <v>0.79320000000000002</v>
      </c>
      <c r="U373">
        <v>0.63929999999999998</v>
      </c>
      <c r="V373">
        <v>0.3584</v>
      </c>
      <c r="W373" s="134">
        <f t="shared" si="40"/>
        <v>1.2407320506804318</v>
      </c>
      <c r="X373" s="54">
        <f t="shared" si="41"/>
        <v>0.45184064548663638</v>
      </c>
      <c r="Y373">
        <v>1470</v>
      </c>
      <c r="Z373">
        <v>992</v>
      </c>
      <c r="AA373">
        <v>1.4818548387096775</v>
      </c>
    </row>
    <row r="374" spans="1:27" x14ac:dyDescent="0.25">
      <c r="A374" t="s">
        <v>69</v>
      </c>
      <c r="B374">
        <v>320580</v>
      </c>
      <c r="C374" t="s">
        <v>61</v>
      </c>
      <c r="D374" t="s">
        <v>62</v>
      </c>
      <c r="E374" s="152">
        <v>4</v>
      </c>
      <c r="F374">
        <v>205</v>
      </c>
      <c r="G374">
        <v>245</v>
      </c>
      <c r="H374">
        <v>244</v>
      </c>
      <c r="I374">
        <v>227</v>
      </c>
      <c r="J374">
        <v>246</v>
      </c>
      <c r="K374" s="54">
        <f t="shared" si="38"/>
        <v>233.4</v>
      </c>
      <c r="L374">
        <v>0.11550000000000001</v>
      </c>
      <c r="M374">
        <v>10.220000000000001</v>
      </c>
      <c r="N374" s="135">
        <f t="shared" si="42"/>
        <v>113.01369863013697</v>
      </c>
      <c r="Q374">
        <v>50</v>
      </c>
      <c r="R374" s="136">
        <f t="shared" si="43"/>
        <v>0.20440000000000003</v>
      </c>
      <c r="S374" s="54">
        <f t="shared" si="39"/>
        <v>0.48420607810684219</v>
      </c>
      <c r="T374">
        <v>0.53539999999999999</v>
      </c>
      <c r="U374">
        <v>0.44740000000000002</v>
      </c>
      <c r="V374">
        <v>0.23430000000000001</v>
      </c>
      <c r="W374" s="134">
        <f t="shared" si="40"/>
        <v>1.1966919982118909</v>
      </c>
      <c r="X374" s="54">
        <f t="shared" si="41"/>
        <v>0.43761673515128879</v>
      </c>
      <c r="Y374">
        <v>1470</v>
      </c>
      <c r="Z374">
        <v>992</v>
      </c>
      <c r="AA374">
        <v>1.4818548387096775</v>
      </c>
    </row>
    <row r="375" spans="1:27" x14ac:dyDescent="0.25">
      <c r="A375" t="s">
        <v>69</v>
      </c>
      <c r="B375">
        <v>320602</v>
      </c>
      <c r="C375" t="s">
        <v>61</v>
      </c>
      <c r="D375" t="s">
        <v>62</v>
      </c>
      <c r="E375" s="152">
        <v>1</v>
      </c>
      <c r="F375">
        <v>330</v>
      </c>
      <c r="G375">
        <v>343</v>
      </c>
      <c r="H375">
        <v>285</v>
      </c>
      <c r="I375">
        <v>292</v>
      </c>
      <c r="J375">
        <v>316</v>
      </c>
      <c r="K375" s="54">
        <f t="shared" si="38"/>
        <v>313.2</v>
      </c>
      <c r="L375">
        <v>0.1138</v>
      </c>
      <c r="M375">
        <v>12.34</v>
      </c>
      <c r="N375" s="135">
        <f t="shared" si="42"/>
        <v>92.220421393841164</v>
      </c>
      <c r="Q375">
        <v>58</v>
      </c>
      <c r="R375" s="136">
        <f t="shared" si="43"/>
        <v>0.21275862068965518</v>
      </c>
      <c r="S375" s="54">
        <f t="shared" si="39"/>
        <v>0.29444578989093606</v>
      </c>
      <c r="T375">
        <v>0.78639999999999999</v>
      </c>
      <c r="U375">
        <v>0.78200000000000003</v>
      </c>
      <c r="V375">
        <v>0.41909999999999997</v>
      </c>
      <c r="W375" s="134">
        <f t="shared" si="40"/>
        <v>1.0056265984654731</v>
      </c>
      <c r="X375" s="54">
        <f t="shared" si="41"/>
        <v>0.53293489318413023</v>
      </c>
      <c r="Y375">
        <v>1475</v>
      </c>
      <c r="Z375">
        <v>1003</v>
      </c>
      <c r="AA375">
        <v>1.4705882352941178</v>
      </c>
    </row>
    <row r="376" spans="1:27" x14ac:dyDescent="0.25">
      <c r="A376" t="s">
        <v>69</v>
      </c>
      <c r="B376">
        <v>320602</v>
      </c>
      <c r="C376" t="s">
        <v>61</v>
      </c>
      <c r="D376" t="s">
        <v>62</v>
      </c>
      <c r="E376" s="152">
        <v>2</v>
      </c>
      <c r="F376">
        <v>241</v>
      </c>
      <c r="G376">
        <v>276</v>
      </c>
      <c r="H376">
        <v>197</v>
      </c>
      <c r="I376">
        <v>247</v>
      </c>
      <c r="J376">
        <v>272</v>
      </c>
      <c r="K376" s="54">
        <f t="shared" si="38"/>
        <v>246.6</v>
      </c>
      <c r="L376">
        <v>8.77E-2</v>
      </c>
      <c r="M376">
        <v>8.02</v>
      </c>
      <c r="N376" s="135">
        <f t="shared" si="42"/>
        <v>109.35162094763092</v>
      </c>
      <c r="Q376">
        <v>58</v>
      </c>
      <c r="R376" s="136">
        <f t="shared" si="43"/>
        <v>0.1382758620689655</v>
      </c>
      <c r="S376" s="54">
        <f t="shared" si="39"/>
        <v>0.44343723012015784</v>
      </c>
      <c r="T376">
        <v>1.1987000000000001</v>
      </c>
      <c r="U376">
        <v>1.0927</v>
      </c>
      <c r="V376">
        <v>0.61229999999999996</v>
      </c>
      <c r="W376" s="134">
        <f t="shared" si="40"/>
        <v>1.0970074128306031</v>
      </c>
      <c r="X376" s="54">
        <f t="shared" si="41"/>
        <v>0.51080337031784429</v>
      </c>
      <c r="Y376">
        <v>1475</v>
      </c>
      <c r="Z376">
        <v>1003</v>
      </c>
      <c r="AA376">
        <v>1.4705882352941178</v>
      </c>
    </row>
    <row r="377" spans="1:27" x14ac:dyDescent="0.25">
      <c r="A377" t="s">
        <v>69</v>
      </c>
      <c r="B377">
        <v>320602</v>
      </c>
      <c r="C377" t="s">
        <v>61</v>
      </c>
      <c r="D377" t="s">
        <v>62</v>
      </c>
      <c r="E377" s="152">
        <v>3</v>
      </c>
      <c r="F377">
        <v>226</v>
      </c>
      <c r="G377">
        <v>267</v>
      </c>
      <c r="H377">
        <v>293</v>
      </c>
      <c r="I377">
        <v>296</v>
      </c>
      <c r="J377">
        <v>251</v>
      </c>
      <c r="K377" s="54">
        <f t="shared" si="38"/>
        <v>266.60000000000002</v>
      </c>
      <c r="L377">
        <v>7.4200000000000002E-2</v>
      </c>
      <c r="M377">
        <v>10.029999999999999</v>
      </c>
      <c r="N377" s="135">
        <f t="shared" si="42"/>
        <v>73.978065802592226</v>
      </c>
      <c r="Q377">
        <v>54</v>
      </c>
      <c r="R377" s="136">
        <f t="shared" si="43"/>
        <v>0.18574074074074073</v>
      </c>
      <c r="S377" s="54">
        <f t="shared" si="39"/>
        <v>0.27748711853935565</v>
      </c>
      <c r="T377">
        <v>0.89600000000000002</v>
      </c>
      <c r="U377">
        <v>0.81620000000000004</v>
      </c>
      <c r="V377">
        <v>0.47410000000000002</v>
      </c>
      <c r="W377" s="134">
        <f t="shared" si="40"/>
        <v>1.097770154373928</v>
      </c>
      <c r="X377" s="54">
        <f t="shared" si="41"/>
        <v>0.52912946428571428</v>
      </c>
      <c r="Y377">
        <v>1475</v>
      </c>
      <c r="Z377">
        <v>1003</v>
      </c>
      <c r="AA377">
        <v>1.4705882352941178</v>
      </c>
    </row>
    <row r="378" spans="1:27" x14ac:dyDescent="0.25">
      <c r="A378" t="s">
        <v>69</v>
      </c>
      <c r="B378">
        <v>320602</v>
      </c>
      <c r="C378" t="s">
        <v>61</v>
      </c>
      <c r="D378" t="s">
        <v>62</v>
      </c>
      <c r="E378" s="152">
        <v>4</v>
      </c>
      <c r="F378">
        <v>432</v>
      </c>
      <c r="G378">
        <v>384</v>
      </c>
      <c r="H378">
        <v>346</v>
      </c>
      <c r="I378">
        <v>358</v>
      </c>
      <c r="J378">
        <v>325</v>
      </c>
      <c r="K378" s="54">
        <f t="shared" ref="K378:K441" si="44">AVERAGE(F378:J378)</f>
        <v>369</v>
      </c>
      <c r="L378">
        <v>0.1144</v>
      </c>
      <c r="M378">
        <v>18.760000000000002</v>
      </c>
      <c r="N378" s="135">
        <f t="shared" si="42"/>
        <v>60.980810234541579</v>
      </c>
      <c r="Q378">
        <v>49</v>
      </c>
      <c r="R378" s="136">
        <f t="shared" si="43"/>
        <v>0.3828571428571429</v>
      </c>
      <c r="S378" s="54">
        <f t="shared" ref="S378:S441" si="45">N378/K378</f>
        <v>0.165259648332091</v>
      </c>
      <c r="T378">
        <v>0.89359999999999995</v>
      </c>
      <c r="U378">
        <v>0.74860000000000004</v>
      </c>
      <c r="V378">
        <v>0.42059999999999997</v>
      </c>
      <c r="W378" s="134">
        <f t="shared" si="40"/>
        <v>1.1936948971413304</v>
      </c>
      <c r="X378" s="54">
        <f t="shared" si="41"/>
        <v>0.47068039391226502</v>
      </c>
      <c r="Y378">
        <v>1475</v>
      </c>
      <c r="Z378">
        <v>1003</v>
      </c>
      <c r="AA378">
        <v>1.4705882352941178</v>
      </c>
    </row>
    <row r="379" spans="1:27" x14ac:dyDescent="0.25">
      <c r="A379" t="s">
        <v>120</v>
      </c>
      <c r="B379">
        <v>410143</v>
      </c>
      <c r="C379" t="s">
        <v>61</v>
      </c>
      <c r="D379" t="s">
        <v>62</v>
      </c>
      <c r="E379" s="152">
        <v>1</v>
      </c>
      <c r="F379">
        <v>204</v>
      </c>
      <c r="G379">
        <v>206</v>
      </c>
      <c r="H379">
        <v>207</v>
      </c>
      <c r="I379">
        <v>234</v>
      </c>
      <c r="J379">
        <v>207</v>
      </c>
      <c r="K379" s="54">
        <f t="shared" si="44"/>
        <v>211.6</v>
      </c>
      <c r="L379">
        <v>0.15440000000000001</v>
      </c>
      <c r="M379">
        <v>22.76</v>
      </c>
      <c r="N379" s="135">
        <f t="shared" si="42"/>
        <v>67.838312829525478</v>
      </c>
      <c r="Q379">
        <v>44</v>
      </c>
      <c r="R379" s="136">
        <f t="shared" si="43"/>
        <v>0.51727272727272733</v>
      </c>
      <c r="S379" s="54">
        <f t="shared" si="45"/>
        <v>0.32059694153840018</v>
      </c>
      <c r="T379">
        <v>0.66720000000000002</v>
      </c>
      <c r="U379">
        <v>0.61980000000000002</v>
      </c>
      <c r="V379">
        <v>0.32179999999999997</v>
      </c>
      <c r="W379" s="134">
        <f t="shared" si="40"/>
        <v>1.0764762826718297</v>
      </c>
      <c r="X379" s="54">
        <f t="shared" si="41"/>
        <v>0.4823141486810551</v>
      </c>
      <c r="Y379">
        <v>662</v>
      </c>
      <c r="Z379">
        <v>1251</v>
      </c>
      <c r="AA379">
        <v>0.52917665867306152</v>
      </c>
    </row>
    <row r="380" spans="1:27" x14ac:dyDescent="0.25">
      <c r="A380" t="s">
        <v>120</v>
      </c>
      <c r="B380">
        <v>410143</v>
      </c>
      <c r="C380" t="s">
        <v>61</v>
      </c>
      <c r="D380" t="s">
        <v>62</v>
      </c>
      <c r="E380" s="152">
        <v>2</v>
      </c>
      <c r="F380">
        <v>158</v>
      </c>
      <c r="G380">
        <v>194</v>
      </c>
      <c r="H380">
        <v>240</v>
      </c>
      <c r="I380">
        <v>270</v>
      </c>
      <c r="J380">
        <v>250</v>
      </c>
      <c r="K380" s="54">
        <f t="shared" si="44"/>
        <v>222.4</v>
      </c>
      <c r="L380">
        <v>7.0599999999999996E-2</v>
      </c>
      <c r="M380">
        <v>9.15</v>
      </c>
      <c r="N380" s="135">
        <f t="shared" si="42"/>
        <v>77.158469945355179</v>
      </c>
      <c r="Q380">
        <v>28</v>
      </c>
      <c r="R380" s="136">
        <f t="shared" si="43"/>
        <v>0.32678571428571429</v>
      </c>
      <c r="S380" s="54">
        <f t="shared" si="45"/>
        <v>0.34693556630105743</v>
      </c>
      <c r="T380">
        <v>0.32290000000000002</v>
      </c>
      <c r="U380">
        <v>0.28539999999999999</v>
      </c>
      <c r="V380">
        <v>0.1691</v>
      </c>
      <c r="W380" s="134">
        <f t="shared" si="40"/>
        <v>1.1313945339873863</v>
      </c>
      <c r="X380" s="54">
        <f t="shared" si="41"/>
        <v>0.52369154537008356</v>
      </c>
      <c r="Y380">
        <v>662</v>
      </c>
      <c r="Z380">
        <v>1251</v>
      </c>
      <c r="AA380">
        <v>0.52917665867306152</v>
      </c>
    </row>
    <row r="381" spans="1:27" x14ac:dyDescent="0.25">
      <c r="A381" t="s">
        <v>120</v>
      </c>
      <c r="B381">
        <v>410143</v>
      </c>
      <c r="C381" t="s">
        <v>61</v>
      </c>
      <c r="D381" t="s">
        <v>62</v>
      </c>
      <c r="E381" s="152">
        <v>3</v>
      </c>
      <c r="F381">
        <v>204</v>
      </c>
      <c r="G381">
        <v>209</v>
      </c>
      <c r="H381">
        <v>178</v>
      </c>
      <c r="I381">
        <v>243</v>
      </c>
      <c r="J381">
        <v>207</v>
      </c>
      <c r="K381" s="54">
        <f t="shared" si="44"/>
        <v>208.2</v>
      </c>
      <c r="L381">
        <v>0.1147</v>
      </c>
      <c r="M381">
        <v>21.24</v>
      </c>
      <c r="N381" s="135">
        <f t="shared" si="42"/>
        <v>54.00188323917137</v>
      </c>
      <c r="Q381">
        <v>32</v>
      </c>
      <c r="R381" s="136">
        <f t="shared" si="43"/>
        <v>0.66374999999999995</v>
      </c>
      <c r="S381" s="54">
        <f t="shared" si="45"/>
        <v>0.25937503957334951</v>
      </c>
      <c r="T381">
        <v>0.28939999999999999</v>
      </c>
      <c r="U381">
        <v>0.23050000000000001</v>
      </c>
      <c r="V381">
        <v>0.13689999999999999</v>
      </c>
      <c r="W381" s="134">
        <f t="shared" si="40"/>
        <v>1.2555314533622559</v>
      </c>
      <c r="X381" s="54">
        <f t="shared" si="41"/>
        <v>0.4730476848652384</v>
      </c>
      <c r="Y381">
        <v>662</v>
      </c>
      <c r="Z381">
        <v>1251</v>
      </c>
      <c r="AA381">
        <v>0.52917665867306152</v>
      </c>
    </row>
    <row r="382" spans="1:27" x14ac:dyDescent="0.25">
      <c r="A382" t="s">
        <v>120</v>
      </c>
      <c r="B382">
        <v>410143</v>
      </c>
      <c r="C382" t="s">
        <v>61</v>
      </c>
      <c r="D382" t="s">
        <v>62</v>
      </c>
      <c r="E382" s="152">
        <v>4</v>
      </c>
      <c r="F382">
        <v>193</v>
      </c>
      <c r="G382">
        <v>235</v>
      </c>
      <c r="H382">
        <v>249</v>
      </c>
      <c r="I382">
        <v>288</v>
      </c>
      <c r="J382">
        <v>258</v>
      </c>
      <c r="K382" s="54">
        <f t="shared" si="44"/>
        <v>244.6</v>
      </c>
      <c r="L382">
        <v>0.19969999999999999</v>
      </c>
      <c r="M382">
        <v>35.06</v>
      </c>
      <c r="N382" s="135">
        <f t="shared" si="42"/>
        <v>56.959498003422695</v>
      </c>
      <c r="Q382">
        <v>36</v>
      </c>
      <c r="R382" s="136">
        <f t="shared" si="43"/>
        <v>0.97388888888888892</v>
      </c>
      <c r="S382" s="54">
        <f t="shared" si="45"/>
        <v>0.2328679395070429</v>
      </c>
      <c r="T382">
        <v>1.0374000000000001</v>
      </c>
      <c r="U382">
        <v>0.98199999999999998</v>
      </c>
      <c r="V382">
        <v>0.52310000000000001</v>
      </c>
      <c r="W382" s="134">
        <f t="shared" si="40"/>
        <v>1.0564154786150715</v>
      </c>
      <c r="X382" s="54">
        <f t="shared" si="41"/>
        <v>0.5042413726624253</v>
      </c>
      <c r="Y382">
        <v>662</v>
      </c>
      <c r="Z382">
        <v>1251</v>
      </c>
      <c r="AA382">
        <v>0.52917665867306152</v>
      </c>
    </row>
    <row r="383" spans="1:27" x14ac:dyDescent="0.25">
      <c r="A383" t="s">
        <v>120</v>
      </c>
      <c r="B383">
        <v>410273</v>
      </c>
      <c r="C383" t="s">
        <v>61</v>
      </c>
      <c r="D383" t="s">
        <v>62</v>
      </c>
      <c r="E383" s="152">
        <v>1</v>
      </c>
      <c r="F383">
        <v>167</v>
      </c>
      <c r="G383">
        <v>142</v>
      </c>
      <c r="H383">
        <v>123</v>
      </c>
      <c r="I383">
        <v>194</v>
      </c>
      <c r="J383">
        <v>261</v>
      </c>
      <c r="K383" s="54">
        <f t="shared" si="44"/>
        <v>177.4</v>
      </c>
      <c r="L383">
        <v>8.0699999999999994E-2</v>
      </c>
      <c r="M383">
        <v>11.15</v>
      </c>
      <c r="N383" s="135">
        <f t="shared" si="42"/>
        <v>72.376681614349764</v>
      </c>
      <c r="Q383">
        <v>42</v>
      </c>
      <c r="R383" s="136">
        <f t="shared" si="43"/>
        <v>0.26547619047619048</v>
      </c>
      <c r="S383" s="54">
        <f t="shared" si="45"/>
        <v>0.40798580391403472</v>
      </c>
      <c r="T383">
        <v>1.8771</v>
      </c>
      <c r="U383">
        <v>1.9033</v>
      </c>
      <c r="V383">
        <v>0.96489999999999998</v>
      </c>
      <c r="W383" s="134">
        <f t="shared" si="40"/>
        <v>0.98623443492880791</v>
      </c>
      <c r="X383" s="54">
        <f t="shared" si="41"/>
        <v>0.51403761120877944</v>
      </c>
      <c r="Y383">
        <v>654</v>
      </c>
      <c r="Z383">
        <v>1280</v>
      </c>
      <c r="AA383">
        <v>0.51093750000000004</v>
      </c>
    </row>
    <row r="384" spans="1:27" x14ac:dyDescent="0.25">
      <c r="A384" t="s">
        <v>120</v>
      </c>
      <c r="B384">
        <v>410273</v>
      </c>
      <c r="C384" t="s">
        <v>61</v>
      </c>
      <c r="D384" t="s">
        <v>62</v>
      </c>
      <c r="E384" s="152">
        <v>2</v>
      </c>
      <c r="F384">
        <v>264</v>
      </c>
      <c r="G384">
        <v>196</v>
      </c>
      <c r="H384">
        <v>155</v>
      </c>
      <c r="I384">
        <v>185</v>
      </c>
      <c r="J384">
        <v>284</v>
      </c>
      <c r="K384" s="54">
        <f t="shared" si="44"/>
        <v>216.8</v>
      </c>
      <c r="L384">
        <v>3.5400000000000001E-2</v>
      </c>
      <c r="M384">
        <v>5.14</v>
      </c>
      <c r="N384" s="135">
        <f t="shared" si="42"/>
        <v>68.871595330739311</v>
      </c>
      <c r="Q384">
        <v>35</v>
      </c>
      <c r="R384" s="136">
        <f t="shared" si="43"/>
        <v>0.14685714285714285</v>
      </c>
      <c r="S384" s="54">
        <f t="shared" si="45"/>
        <v>0.31767341019713702</v>
      </c>
      <c r="T384">
        <v>1.0678000000000001</v>
      </c>
      <c r="U384">
        <v>1.0463</v>
      </c>
      <c r="V384">
        <v>0.63009999999999999</v>
      </c>
      <c r="W384" s="134">
        <f t="shared" si="40"/>
        <v>1.0205485998279653</v>
      </c>
      <c r="X384" s="54">
        <f t="shared" si="41"/>
        <v>0.59009177748642061</v>
      </c>
      <c r="Y384">
        <v>654</v>
      </c>
      <c r="Z384">
        <v>1280</v>
      </c>
      <c r="AA384">
        <v>0.51093750000000004</v>
      </c>
    </row>
    <row r="385" spans="1:27" x14ac:dyDescent="0.25">
      <c r="A385" t="s">
        <v>120</v>
      </c>
      <c r="B385">
        <v>410273</v>
      </c>
      <c r="C385" t="s">
        <v>61</v>
      </c>
      <c r="D385" t="s">
        <v>62</v>
      </c>
      <c r="E385" s="152">
        <v>3</v>
      </c>
      <c r="F385">
        <v>326</v>
      </c>
      <c r="G385">
        <v>264</v>
      </c>
      <c r="H385">
        <v>344</v>
      </c>
      <c r="I385">
        <v>401</v>
      </c>
      <c r="J385">
        <v>192</v>
      </c>
      <c r="K385" s="54">
        <f t="shared" si="44"/>
        <v>305.39999999999998</v>
      </c>
      <c r="L385">
        <v>7.5399999999999995E-2</v>
      </c>
      <c r="M385">
        <v>7.73</v>
      </c>
      <c r="N385" s="135">
        <f t="shared" si="42"/>
        <v>97.542043984476052</v>
      </c>
      <c r="Q385">
        <v>32</v>
      </c>
      <c r="R385" s="136">
        <f t="shared" si="43"/>
        <v>0.24156250000000001</v>
      </c>
      <c r="S385" s="54">
        <f t="shared" si="45"/>
        <v>0.31939110669442061</v>
      </c>
      <c r="T385">
        <v>1.0852999999999999</v>
      </c>
      <c r="U385">
        <v>1.1495</v>
      </c>
      <c r="V385">
        <v>0.66849999999999998</v>
      </c>
      <c r="W385" s="134">
        <f t="shared" si="40"/>
        <v>0.9441496302740322</v>
      </c>
      <c r="X385" s="54">
        <f t="shared" si="41"/>
        <v>0.61595872109094263</v>
      </c>
      <c r="Y385">
        <v>654</v>
      </c>
      <c r="Z385">
        <v>1280</v>
      </c>
      <c r="AA385">
        <v>0.51093750000000004</v>
      </c>
    </row>
    <row r="386" spans="1:27" x14ac:dyDescent="0.25">
      <c r="A386" t="s">
        <v>120</v>
      </c>
      <c r="B386">
        <v>410273</v>
      </c>
      <c r="C386" t="s">
        <v>61</v>
      </c>
      <c r="D386" t="s">
        <v>62</v>
      </c>
      <c r="E386" s="152">
        <v>4</v>
      </c>
      <c r="F386">
        <v>266</v>
      </c>
      <c r="G386">
        <v>269</v>
      </c>
      <c r="H386">
        <v>103</v>
      </c>
      <c r="I386">
        <v>157</v>
      </c>
      <c r="J386">
        <v>208</v>
      </c>
      <c r="K386" s="54">
        <f t="shared" si="44"/>
        <v>200.6</v>
      </c>
      <c r="L386">
        <v>3.7199999999999997E-2</v>
      </c>
      <c r="M386">
        <v>5.27</v>
      </c>
      <c r="N386" s="135">
        <f t="shared" si="42"/>
        <v>70.588235294117652</v>
      </c>
      <c r="Q386">
        <v>22</v>
      </c>
      <c r="R386" s="136">
        <f t="shared" si="43"/>
        <v>0.23954545454545453</v>
      </c>
      <c r="S386" s="54">
        <f t="shared" si="45"/>
        <v>0.3518855199108557</v>
      </c>
      <c r="T386">
        <v>1.0085999999999999</v>
      </c>
      <c r="U386">
        <v>0.96550000000000002</v>
      </c>
      <c r="V386">
        <v>0.52900000000000003</v>
      </c>
      <c r="W386" s="134">
        <f t="shared" ref="W386:W449" si="46">T386/U386</f>
        <v>1.0446400828586224</v>
      </c>
      <c r="X386" s="54">
        <f t="shared" ref="X386:X449" si="47">V386/T386</f>
        <v>0.52448939123537586</v>
      </c>
      <c r="Y386">
        <v>654</v>
      </c>
      <c r="Z386">
        <v>1280</v>
      </c>
      <c r="AA386">
        <v>0.51093750000000004</v>
      </c>
    </row>
    <row r="387" spans="1:27" x14ac:dyDescent="0.25">
      <c r="A387" t="s">
        <v>131</v>
      </c>
      <c r="B387">
        <v>450101</v>
      </c>
      <c r="C387" t="s">
        <v>61</v>
      </c>
      <c r="D387" t="s">
        <v>62</v>
      </c>
      <c r="E387" s="152">
        <v>1</v>
      </c>
      <c r="F387">
        <v>353</v>
      </c>
      <c r="G387">
        <v>417</v>
      </c>
      <c r="H387">
        <v>350</v>
      </c>
      <c r="I387">
        <v>341</v>
      </c>
      <c r="J387">
        <v>502</v>
      </c>
      <c r="K387" s="54">
        <f t="shared" si="44"/>
        <v>392.6</v>
      </c>
      <c r="L387">
        <v>0.1714</v>
      </c>
      <c r="M387">
        <v>17.91</v>
      </c>
      <c r="N387" s="135">
        <f t="shared" si="42"/>
        <v>95.700725851479618</v>
      </c>
      <c r="Q387">
        <v>121</v>
      </c>
      <c r="R387" s="136">
        <f t="shared" si="43"/>
        <v>0.14801652892561984</v>
      </c>
      <c r="S387" s="54">
        <f t="shared" si="45"/>
        <v>0.24376140053866432</v>
      </c>
      <c r="T387">
        <v>0.56320000000000003</v>
      </c>
      <c r="U387">
        <v>0.51160000000000005</v>
      </c>
      <c r="V387">
        <v>0.36349999999999999</v>
      </c>
      <c r="W387" s="134">
        <f t="shared" si="46"/>
        <v>1.1008600469116496</v>
      </c>
      <c r="X387" s="54">
        <f t="shared" si="47"/>
        <v>0.64541903409090906</v>
      </c>
      <c r="Y387">
        <v>360</v>
      </c>
      <c r="Z387">
        <v>1127</v>
      </c>
      <c r="AA387">
        <v>0.31943212067435672</v>
      </c>
    </row>
    <row r="388" spans="1:27" x14ac:dyDescent="0.25">
      <c r="A388" t="s">
        <v>131</v>
      </c>
      <c r="B388">
        <v>450101</v>
      </c>
      <c r="C388" t="s">
        <v>61</v>
      </c>
      <c r="D388" t="s">
        <v>62</v>
      </c>
      <c r="E388" s="152">
        <v>2</v>
      </c>
      <c r="F388">
        <v>316</v>
      </c>
      <c r="G388">
        <v>361</v>
      </c>
      <c r="H388">
        <v>409</v>
      </c>
      <c r="I388">
        <v>410</v>
      </c>
      <c r="J388">
        <v>334</v>
      </c>
      <c r="K388" s="54">
        <f t="shared" si="44"/>
        <v>366</v>
      </c>
      <c r="L388">
        <v>0.1212</v>
      </c>
      <c r="M388">
        <v>15.45</v>
      </c>
      <c r="N388" s="135">
        <f t="shared" si="42"/>
        <v>78.446601941747574</v>
      </c>
      <c r="Q388">
        <v>110</v>
      </c>
      <c r="R388" s="136">
        <f t="shared" si="43"/>
        <v>0.14045454545454544</v>
      </c>
      <c r="S388" s="54">
        <f t="shared" si="45"/>
        <v>0.21433497798291687</v>
      </c>
      <c r="T388">
        <v>0.77039999999999997</v>
      </c>
      <c r="U388">
        <v>0.71319999999999995</v>
      </c>
      <c r="V388">
        <v>0.52049999999999996</v>
      </c>
      <c r="W388" s="134">
        <f t="shared" si="46"/>
        <v>1.0802019068984858</v>
      </c>
      <c r="X388" s="54">
        <f t="shared" si="47"/>
        <v>0.67562305295950154</v>
      </c>
      <c r="Y388">
        <v>360</v>
      </c>
      <c r="Z388">
        <v>1127</v>
      </c>
      <c r="AA388">
        <v>0.31943212067435672</v>
      </c>
    </row>
    <row r="389" spans="1:27" x14ac:dyDescent="0.25">
      <c r="A389" t="s">
        <v>131</v>
      </c>
      <c r="B389">
        <v>450101</v>
      </c>
      <c r="C389" t="s">
        <v>61</v>
      </c>
      <c r="D389" t="s">
        <v>62</v>
      </c>
      <c r="E389" s="152">
        <v>3</v>
      </c>
      <c r="F389">
        <v>377</v>
      </c>
      <c r="G389">
        <v>392</v>
      </c>
      <c r="H389">
        <v>361</v>
      </c>
      <c r="I389">
        <v>452</v>
      </c>
      <c r="J389">
        <v>406</v>
      </c>
      <c r="K389" s="54">
        <f t="shared" si="44"/>
        <v>397.6</v>
      </c>
      <c r="L389">
        <v>0.16239999999999999</v>
      </c>
      <c r="M389">
        <v>10.67</v>
      </c>
      <c r="N389" s="135">
        <f t="shared" si="42"/>
        <v>152.2024367385192</v>
      </c>
      <c r="Q389">
        <v>102</v>
      </c>
      <c r="R389" s="136">
        <f t="shared" si="43"/>
        <v>0.10460784313725491</v>
      </c>
      <c r="S389" s="54">
        <f t="shared" si="45"/>
        <v>0.38280290930211064</v>
      </c>
      <c r="T389">
        <v>0.60799999999999998</v>
      </c>
      <c r="U389">
        <v>0.55559999999999998</v>
      </c>
      <c r="V389">
        <v>0.41339999999999999</v>
      </c>
      <c r="W389" s="134">
        <f t="shared" si="46"/>
        <v>1.0943124550035996</v>
      </c>
      <c r="X389" s="54">
        <f t="shared" si="47"/>
        <v>0.67993421052631575</v>
      </c>
      <c r="Y389">
        <v>360</v>
      </c>
      <c r="Z389">
        <v>1127</v>
      </c>
      <c r="AA389">
        <v>0.31943212067435672</v>
      </c>
    </row>
    <row r="390" spans="1:27" x14ac:dyDescent="0.25">
      <c r="A390" t="s">
        <v>131</v>
      </c>
      <c r="B390">
        <v>450101</v>
      </c>
      <c r="C390" t="s">
        <v>61</v>
      </c>
      <c r="D390" t="s">
        <v>62</v>
      </c>
      <c r="E390" s="152">
        <v>4</v>
      </c>
      <c r="F390">
        <v>364</v>
      </c>
      <c r="G390">
        <v>402</v>
      </c>
      <c r="H390">
        <v>413</v>
      </c>
      <c r="I390">
        <v>428</v>
      </c>
      <c r="J390">
        <v>387</v>
      </c>
      <c r="K390" s="54">
        <f t="shared" si="44"/>
        <v>398.8</v>
      </c>
      <c r="L390">
        <v>0.2044</v>
      </c>
      <c r="M390">
        <v>14.43</v>
      </c>
      <c r="N390" s="135">
        <f t="shared" si="42"/>
        <v>141.64934164934164</v>
      </c>
      <c r="Q390">
        <v>120</v>
      </c>
      <c r="R390" s="136">
        <f t="shared" si="43"/>
        <v>0.12025</v>
      </c>
      <c r="S390" s="54">
        <f t="shared" si="45"/>
        <v>0.35518892088601212</v>
      </c>
      <c r="T390">
        <v>1.0097</v>
      </c>
      <c r="U390">
        <v>0.97689999999999999</v>
      </c>
      <c r="V390">
        <v>0.68559999999999999</v>
      </c>
      <c r="W390" s="134">
        <f t="shared" si="46"/>
        <v>1.0335755962739277</v>
      </c>
      <c r="X390" s="54">
        <f t="shared" si="47"/>
        <v>0.6790135683866495</v>
      </c>
      <c r="Y390">
        <v>360</v>
      </c>
      <c r="Z390">
        <v>1127</v>
      </c>
      <c r="AA390">
        <v>0.31943212067435672</v>
      </c>
    </row>
    <row r="391" spans="1:27" x14ac:dyDescent="0.25">
      <c r="A391" t="s">
        <v>131</v>
      </c>
      <c r="B391">
        <v>450176</v>
      </c>
      <c r="C391" t="s">
        <v>61</v>
      </c>
      <c r="D391" t="s">
        <v>62</v>
      </c>
      <c r="E391" s="152">
        <v>1</v>
      </c>
      <c r="F391">
        <v>363</v>
      </c>
      <c r="G391">
        <v>236</v>
      </c>
      <c r="H391">
        <v>337</v>
      </c>
      <c r="I391">
        <v>384</v>
      </c>
      <c r="J391">
        <v>340</v>
      </c>
      <c r="K391" s="54">
        <f t="shared" si="44"/>
        <v>332</v>
      </c>
      <c r="L391">
        <v>0.12970000000000001</v>
      </c>
      <c r="M391">
        <v>13.12</v>
      </c>
      <c r="N391" s="135">
        <f t="shared" si="42"/>
        <v>98.856707317073173</v>
      </c>
      <c r="Q391">
        <v>107</v>
      </c>
      <c r="R391" s="136">
        <f t="shared" si="43"/>
        <v>0.12261682242990654</v>
      </c>
      <c r="S391" s="54">
        <f t="shared" si="45"/>
        <v>0.29776116661769025</v>
      </c>
      <c r="T391">
        <v>0.32290000000000002</v>
      </c>
      <c r="U391">
        <v>0.30380000000000001</v>
      </c>
      <c r="V391">
        <v>0.1847</v>
      </c>
      <c r="W391" s="134">
        <f t="shared" si="46"/>
        <v>1.0628703094140883</v>
      </c>
      <c r="X391" s="54">
        <f t="shared" si="47"/>
        <v>0.57200371632084235</v>
      </c>
      <c r="Y391">
        <v>321</v>
      </c>
      <c r="Z391">
        <v>1167</v>
      </c>
      <c r="AA391">
        <v>0.27506426735218509</v>
      </c>
    </row>
    <row r="392" spans="1:27" x14ac:dyDescent="0.25">
      <c r="A392" t="s">
        <v>131</v>
      </c>
      <c r="B392">
        <v>450176</v>
      </c>
      <c r="C392" t="s">
        <v>61</v>
      </c>
      <c r="D392" t="s">
        <v>62</v>
      </c>
      <c r="E392" s="152">
        <v>2</v>
      </c>
      <c r="F392">
        <v>218</v>
      </c>
      <c r="G392">
        <v>294</v>
      </c>
      <c r="H392">
        <v>251</v>
      </c>
      <c r="I392">
        <v>293</v>
      </c>
      <c r="J392">
        <v>313</v>
      </c>
      <c r="K392" s="54">
        <f t="shared" si="44"/>
        <v>273.8</v>
      </c>
      <c r="L392">
        <v>5.4300000000000001E-2</v>
      </c>
      <c r="M392">
        <v>4.99</v>
      </c>
      <c r="N392" s="135">
        <f t="shared" si="42"/>
        <v>108.81763527054109</v>
      </c>
      <c r="Q392">
        <v>70</v>
      </c>
      <c r="R392" s="136">
        <f t="shared" si="43"/>
        <v>7.1285714285714286E-2</v>
      </c>
      <c r="S392" s="54">
        <f t="shared" si="45"/>
        <v>0.39743475263163291</v>
      </c>
      <c r="T392">
        <v>0.1361</v>
      </c>
      <c r="U392">
        <v>0.13220000000000001</v>
      </c>
      <c r="V392">
        <v>8.0399999999999999E-2</v>
      </c>
      <c r="W392" s="134">
        <f t="shared" si="46"/>
        <v>1.0295007564296519</v>
      </c>
      <c r="X392" s="54">
        <f t="shared" si="47"/>
        <v>0.59074210139603234</v>
      </c>
      <c r="Y392">
        <v>321</v>
      </c>
      <c r="Z392">
        <v>1167</v>
      </c>
      <c r="AA392">
        <v>0.27506426735218509</v>
      </c>
    </row>
    <row r="393" spans="1:27" x14ac:dyDescent="0.25">
      <c r="A393" t="s">
        <v>131</v>
      </c>
      <c r="B393">
        <v>450176</v>
      </c>
      <c r="C393" t="s">
        <v>61</v>
      </c>
      <c r="D393" t="s">
        <v>62</v>
      </c>
      <c r="E393" s="152">
        <v>3</v>
      </c>
      <c r="F393">
        <v>381</v>
      </c>
      <c r="G393">
        <v>429</v>
      </c>
      <c r="H393">
        <v>409</v>
      </c>
      <c r="I393">
        <v>382</v>
      </c>
      <c r="J393">
        <v>373</v>
      </c>
      <c r="K393" s="54">
        <f t="shared" si="44"/>
        <v>394.8</v>
      </c>
      <c r="L393">
        <v>8.9800000000000005E-2</v>
      </c>
      <c r="M393">
        <v>8.86</v>
      </c>
      <c r="N393" s="135">
        <f t="shared" si="42"/>
        <v>101.35440180586909</v>
      </c>
      <c r="Q393">
        <v>109</v>
      </c>
      <c r="R393" s="136">
        <f t="shared" si="43"/>
        <v>8.1284403669724767E-2</v>
      </c>
      <c r="S393" s="54">
        <f t="shared" si="45"/>
        <v>0.25672340882945566</v>
      </c>
      <c r="T393">
        <v>0.37469999999999998</v>
      </c>
      <c r="U393">
        <v>0.35420000000000001</v>
      </c>
      <c r="V393">
        <v>0.21809999999999999</v>
      </c>
      <c r="W393" s="134">
        <f t="shared" si="46"/>
        <v>1.0578769057029926</v>
      </c>
      <c r="X393" s="54">
        <f t="shared" si="47"/>
        <v>0.58206565252201758</v>
      </c>
      <c r="Y393">
        <v>321</v>
      </c>
      <c r="Z393">
        <v>1167</v>
      </c>
      <c r="AA393">
        <v>0.27506426735218509</v>
      </c>
    </row>
    <row r="394" spans="1:27" x14ac:dyDescent="0.25">
      <c r="A394" t="s">
        <v>131</v>
      </c>
      <c r="B394">
        <v>450176</v>
      </c>
      <c r="C394" t="s">
        <v>61</v>
      </c>
      <c r="D394" t="s">
        <v>62</v>
      </c>
      <c r="E394" s="152">
        <v>4</v>
      </c>
      <c r="F394">
        <v>373</v>
      </c>
      <c r="G394">
        <v>402</v>
      </c>
      <c r="H394">
        <v>394</v>
      </c>
      <c r="I394">
        <v>319</v>
      </c>
      <c r="J394">
        <v>389</v>
      </c>
      <c r="K394" s="54">
        <f t="shared" si="44"/>
        <v>375.4</v>
      </c>
      <c r="L394">
        <v>5.7700000000000001E-2</v>
      </c>
      <c r="M394">
        <v>5.67</v>
      </c>
      <c r="N394" s="135">
        <f t="shared" ref="N394:N457" si="48">L394/(M394/10000)</f>
        <v>101.7636684303351</v>
      </c>
      <c r="Q394">
        <v>86</v>
      </c>
      <c r="R394" s="136">
        <f t="shared" ref="R394:R457" si="49">M394/Q394</f>
        <v>6.593023255813954E-2</v>
      </c>
      <c r="S394" s="54">
        <f t="shared" si="45"/>
        <v>0.27108062980909725</v>
      </c>
      <c r="T394">
        <v>0.1239</v>
      </c>
      <c r="U394">
        <v>0.1245</v>
      </c>
      <c r="V394">
        <v>7.3899999999999993E-2</v>
      </c>
      <c r="W394" s="134">
        <f t="shared" si="46"/>
        <v>0.99518072289156623</v>
      </c>
      <c r="X394" s="54">
        <f t="shared" si="47"/>
        <v>0.59644874899112188</v>
      </c>
      <c r="Y394">
        <v>321</v>
      </c>
      <c r="Z394">
        <v>1167</v>
      </c>
      <c r="AA394">
        <v>0.27506426735218509</v>
      </c>
    </row>
    <row r="395" spans="1:27" x14ac:dyDescent="0.25">
      <c r="A395" t="s">
        <v>131</v>
      </c>
      <c r="B395">
        <v>450265</v>
      </c>
      <c r="C395" t="s">
        <v>61</v>
      </c>
      <c r="D395" t="s">
        <v>62</v>
      </c>
      <c r="E395" s="152">
        <v>1</v>
      </c>
      <c r="F395">
        <v>318</v>
      </c>
      <c r="G395">
        <v>414</v>
      </c>
      <c r="H395">
        <v>333</v>
      </c>
      <c r="I395">
        <v>386</v>
      </c>
      <c r="J395">
        <v>412</v>
      </c>
      <c r="K395" s="54">
        <f t="shared" si="44"/>
        <v>372.6</v>
      </c>
      <c r="L395">
        <v>0.26169999999999999</v>
      </c>
      <c r="M395">
        <v>20.3</v>
      </c>
      <c r="N395" s="135">
        <f t="shared" si="48"/>
        <v>128.91625615763544</v>
      </c>
      <c r="Q395">
        <v>152</v>
      </c>
      <c r="R395" s="136">
        <f t="shared" si="49"/>
        <v>0.13355263157894737</v>
      </c>
      <c r="S395" s="54">
        <f t="shared" si="45"/>
        <v>0.34599102565119549</v>
      </c>
      <c r="T395">
        <v>1.04</v>
      </c>
      <c r="U395">
        <v>1.0905</v>
      </c>
      <c r="V395">
        <v>0.65649999999999997</v>
      </c>
      <c r="W395" s="134">
        <f t="shared" si="46"/>
        <v>0.95369096744612569</v>
      </c>
      <c r="X395" s="54">
        <f t="shared" si="47"/>
        <v>0.63124999999999998</v>
      </c>
      <c r="Y395">
        <v>370</v>
      </c>
      <c r="Z395">
        <v>1167</v>
      </c>
      <c r="AA395">
        <v>0.31705227077977721</v>
      </c>
    </row>
    <row r="396" spans="1:27" x14ac:dyDescent="0.25">
      <c r="A396" t="s">
        <v>131</v>
      </c>
      <c r="B396">
        <v>450265</v>
      </c>
      <c r="C396" t="s">
        <v>61</v>
      </c>
      <c r="D396" t="s">
        <v>62</v>
      </c>
      <c r="E396" s="152">
        <v>2</v>
      </c>
      <c r="F396">
        <v>260</v>
      </c>
      <c r="G396">
        <v>302</v>
      </c>
      <c r="H396">
        <v>286</v>
      </c>
      <c r="I396">
        <v>173</v>
      </c>
      <c r="J396">
        <v>279</v>
      </c>
      <c r="K396" s="54">
        <f t="shared" si="44"/>
        <v>260</v>
      </c>
      <c r="L396">
        <v>0.19570000000000001</v>
      </c>
      <c r="M396">
        <v>12.95</v>
      </c>
      <c r="N396" s="135">
        <f t="shared" si="48"/>
        <v>151.11969111969114</v>
      </c>
      <c r="Q396">
        <v>155</v>
      </c>
      <c r="R396" s="136">
        <f t="shared" si="49"/>
        <v>8.3548387096774188E-2</v>
      </c>
      <c r="S396" s="54">
        <f t="shared" si="45"/>
        <v>0.58122958122958135</v>
      </c>
      <c r="T396">
        <v>0.85519999999999996</v>
      </c>
      <c r="U396">
        <v>0.74609999999999999</v>
      </c>
      <c r="V396">
        <v>0.53869999999999996</v>
      </c>
      <c r="W396" s="134">
        <f t="shared" si="46"/>
        <v>1.1462270473126925</v>
      </c>
      <c r="X396" s="54">
        <f t="shared" si="47"/>
        <v>0.62991113189897097</v>
      </c>
      <c r="Y396">
        <v>370</v>
      </c>
      <c r="Z396">
        <v>1167</v>
      </c>
      <c r="AA396">
        <v>0.31705227077977721</v>
      </c>
    </row>
    <row r="397" spans="1:27" x14ac:dyDescent="0.25">
      <c r="A397" t="s">
        <v>131</v>
      </c>
      <c r="B397">
        <v>450265</v>
      </c>
      <c r="C397" t="s">
        <v>61</v>
      </c>
      <c r="D397" t="s">
        <v>62</v>
      </c>
      <c r="E397" s="152">
        <v>3</v>
      </c>
      <c r="F397">
        <v>316</v>
      </c>
      <c r="G397">
        <v>325</v>
      </c>
      <c r="H397">
        <v>339</v>
      </c>
      <c r="I397">
        <v>344</v>
      </c>
      <c r="J397">
        <v>325</v>
      </c>
      <c r="K397" s="54">
        <f t="shared" si="44"/>
        <v>329.8</v>
      </c>
      <c r="L397">
        <v>0.23960000000000001</v>
      </c>
      <c r="M397">
        <v>20.9</v>
      </c>
      <c r="N397" s="135">
        <f t="shared" si="48"/>
        <v>114.64114832535887</v>
      </c>
      <c r="Q397">
        <v>75</v>
      </c>
      <c r="R397" s="136">
        <f t="shared" si="49"/>
        <v>0.27866666666666667</v>
      </c>
      <c r="S397" s="54">
        <f t="shared" si="45"/>
        <v>0.34760809073789833</v>
      </c>
      <c r="T397">
        <v>0.76519999999999999</v>
      </c>
      <c r="U397">
        <v>0.65010000000000001</v>
      </c>
      <c r="V397">
        <v>0.4763</v>
      </c>
      <c r="W397" s="134">
        <f t="shared" si="46"/>
        <v>1.1770496846638978</v>
      </c>
      <c r="X397" s="54">
        <f t="shared" si="47"/>
        <v>0.62245164662833252</v>
      </c>
      <c r="Y397">
        <v>370</v>
      </c>
      <c r="Z397">
        <v>1167</v>
      </c>
      <c r="AA397">
        <v>0.31705227077977721</v>
      </c>
    </row>
    <row r="398" spans="1:27" x14ac:dyDescent="0.25">
      <c r="A398" t="s">
        <v>131</v>
      </c>
      <c r="B398">
        <v>450265</v>
      </c>
      <c r="C398" t="s">
        <v>61</v>
      </c>
      <c r="D398" t="s">
        <v>62</v>
      </c>
      <c r="E398" s="152">
        <v>4</v>
      </c>
      <c r="F398">
        <v>261</v>
      </c>
      <c r="G398">
        <v>420</v>
      </c>
      <c r="H398">
        <v>314</v>
      </c>
      <c r="I398">
        <v>384</v>
      </c>
      <c r="J398">
        <v>369</v>
      </c>
      <c r="K398" s="54">
        <f t="shared" si="44"/>
        <v>349.6</v>
      </c>
      <c r="L398">
        <v>0.21990000000000001</v>
      </c>
      <c r="M398">
        <v>15.37</v>
      </c>
      <c r="N398" s="135">
        <f t="shared" si="48"/>
        <v>143.07091737150293</v>
      </c>
      <c r="Q398">
        <v>140</v>
      </c>
      <c r="R398" s="136">
        <f t="shared" si="49"/>
        <v>0.10978571428571428</v>
      </c>
      <c r="S398" s="54">
        <f t="shared" si="45"/>
        <v>0.40924175449514566</v>
      </c>
      <c r="T398">
        <v>0.76149999999999995</v>
      </c>
      <c r="U398">
        <v>0.6855</v>
      </c>
      <c r="V398">
        <v>0.48370000000000002</v>
      </c>
      <c r="W398" s="134">
        <f t="shared" si="46"/>
        <v>1.1108679795769512</v>
      </c>
      <c r="X398" s="54">
        <f t="shared" si="47"/>
        <v>0.63519369665134606</v>
      </c>
      <c r="Y398">
        <v>370</v>
      </c>
      <c r="Z398">
        <v>1167</v>
      </c>
      <c r="AA398">
        <v>0.31705227077977721</v>
      </c>
    </row>
    <row r="399" spans="1:27" x14ac:dyDescent="0.25">
      <c r="A399" t="s">
        <v>144</v>
      </c>
      <c r="B399">
        <v>490125</v>
      </c>
      <c r="C399" t="s">
        <v>61</v>
      </c>
      <c r="D399" t="s">
        <v>62</v>
      </c>
      <c r="E399" s="152">
        <v>1</v>
      </c>
      <c r="F399">
        <v>183</v>
      </c>
      <c r="G399">
        <v>227</v>
      </c>
      <c r="H399">
        <v>161</v>
      </c>
      <c r="I399">
        <v>208</v>
      </c>
      <c r="J399">
        <v>194</v>
      </c>
      <c r="K399" s="54">
        <f t="shared" si="44"/>
        <v>194.6</v>
      </c>
      <c r="L399">
        <v>9.2399999999999996E-2</v>
      </c>
      <c r="M399">
        <v>9.14</v>
      </c>
      <c r="N399" s="135">
        <f t="shared" si="48"/>
        <v>101.0940919037199</v>
      </c>
      <c r="Q399">
        <v>52</v>
      </c>
      <c r="R399" s="136">
        <f t="shared" si="49"/>
        <v>0.17576923076923079</v>
      </c>
      <c r="S399" s="54">
        <f t="shared" si="45"/>
        <v>0.51949687514758425</v>
      </c>
      <c r="T399">
        <v>1.5920000000000001</v>
      </c>
      <c r="U399">
        <v>1.6385000000000001</v>
      </c>
      <c r="V399">
        <v>0.92730000000000001</v>
      </c>
      <c r="W399" s="134">
        <f t="shared" si="46"/>
        <v>0.97162038449801647</v>
      </c>
      <c r="X399" s="54">
        <f t="shared" si="47"/>
        <v>0.5824748743718593</v>
      </c>
      <c r="Y399">
        <v>812</v>
      </c>
      <c r="Z399">
        <v>1016</v>
      </c>
      <c r="AA399">
        <v>0.79921259842519687</v>
      </c>
    </row>
    <row r="400" spans="1:27" x14ac:dyDescent="0.25">
      <c r="A400" t="s">
        <v>144</v>
      </c>
      <c r="B400">
        <v>490125</v>
      </c>
      <c r="C400" t="s">
        <v>61</v>
      </c>
      <c r="D400" t="s">
        <v>62</v>
      </c>
      <c r="E400" s="152">
        <v>2</v>
      </c>
      <c r="F400">
        <v>271</v>
      </c>
      <c r="G400">
        <v>257</v>
      </c>
      <c r="H400">
        <v>280</v>
      </c>
      <c r="I400">
        <v>256</v>
      </c>
      <c r="J400">
        <v>355</v>
      </c>
      <c r="K400" s="54">
        <f t="shared" si="44"/>
        <v>283.8</v>
      </c>
      <c r="L400">
        <v>9.0899999999999995E-2</v>
      </c>
      <c r="M400">
        <v>9.7899999999999991</v>
      </c>
      <c r="N400" s="135">
        <f t="shared" si="48"/>
        <v>92.849846782431058</v>
      </c>
      <c r="Q400">
        <v>65</v>
      </c>
      <c r="R400" s="136">
        <f t="shared" si="49"/>
        <v>0.1506153846153846</v>
      </c>
      <c r="S400" s="54">
        <f t="shared" si="45"/>
        <v>0.3271664791488057</v>
      </c>
      <c r="T400">
        <v>0.53979999999999995</v>
      </c>
      <c r="U400">
        <v>0.46889999999999998</v>
      </c>
      <c r="V400">
        <v>0.2843</v>
      </c>
      <c r="W400" s="134">
        <f t="shared" si="46"/>
        <v>1.1512049477500532</v>
      </c>
      <c r="X400" s="54">
        <f t="shared" si="47"/>
        <v>0.52667654686921084</v>
      </c>
      <c r="Y400">
        <v>812</v>
      </c>
      <c r="Z400">
        <v>1016</v>
      </c>
      <c r="AA400">
        <v>0.79921259842519687</v>
      </c>
    </row>
    <row r="401" spans="1:27" x14ac:dyDescent="0.25">
      <c r="A401" t="s">
        <v>144</v>
      </c>
      <c r="B401">
        <v>490125</v>
      </c>
      <c r="C401" t="s">
        <v>61</v>
      </c>
      <c r="D401" t="s">
        <v>62</v>
      </c>
      <c r="E401" s="152">
        <v>3</v>
      </c>
      <c r="F401">
        <v>265</v>
      </c>
      <c r="G401">
        <v>312</v>
      </c>
      <c r="H401">
        <v>295</v>
      </c>
      <c r="I401">
        <v>326</v>
      </c>
      <c r="J401">
        <v>339</v>
      </c>
      <c r="K401" s="54">
        <f t="shared" si="44"/>
        <v>307.39999999999998</v>
      </c>
      <c r="L401">
        <v>0.13389999999999999</v>
      </c>
      <c r="M401">
        <v>12.91</v>
      </c>
      <c r="N401" s="135">
        <f t="shared" si="48"/>
        <v>103.71804802478698</v>
      </c>
      <c r="Q401">
        <v>78</v>
      </c>
      <c r="R401" s="136">
        <f t="shared" si="49"/>
        <v>0.16551282051282051</v>
      </c>
      <c r="S401" s="54">
        <f t="shared" si="45"/>
        <v>0.33740419006111577</v>
      </c>
      <c r="T401">
        <v>1.607</v>
      </c>
      <c r="U401">
        <v>1.4476</v>
      </c>
      <c r="V401">
        <v>0.87980000000000003</v>
      </c>
      <c r="W401" s="134">
        <f t="shared" si="46"/>
        <v>1.1101132909643547</v>
      </c>
      <c r="X401" s="54">
        <f t="shared" si="47"/>
        <v>0.54747977598008712</v>
      </c>
      <c r="Y401">
        <v>812</v>
      </c>
      <c r="Z401">
        <v>1016</v>
      </c>
      <c r="AA401">
        <v>0.79921259842519687</v>
      </c>
    </row>
    <row r="402" spans="1:27" x14ac:dyDescent="0.25">
      <c r="A402" t="s">
        <v>144</v>
      </c>
      <c r="B402">
        <v>490125</v>
      </c>
      <c r="C402" t="s">
        <v>61</v>
      </c>
      <c r="D402" t="s">
        <v>62</v>
      </c>
      <c r="E402" s="152">
        <v>4</v>
      </c>
      <c r="F402">
        <v>387</v>
      </c>
      <c r="G402">
        <v>372</v>
      </c>
      <c r="H402">
        <v>351</v>
      </c>
      <c r="I402">
        <v>322</v>
      </c>
      <c r="J402">
        <v>375</v>
      </c>
      <c r="K402" s="54">
        <f t="shared" si="44"/>
        <v>361.4</v>
      </c>
      <c r="L402">
        <v>0.12559999999999999</v>
      </c>
      <c r="M402">
        <v>11.69</v>
      </c>
      <c r="N402" s="135">
        <f t="shared" si="48"/>
        <v>107.44225834046193</v>
      </c>
      <c r="Q402">
        <v>61</v>
      </c>
      <c r="R402" s="136">
        <f t="shared" si="49"/>
        <v>0.19163934426229506</v>
      </c>
      <c r="S402" s="54">
        <f t="shared" si="45"/>
        <v>0.2972945720544049</v>
      </c>
      <c r="T402">
        <v>1.3352999999999999</v>
      </c>
      <c r="U402">
        <v>1.153</v>
      </c>
      <c r="V402">
        <v>0.72519999999999996</v>
      </c>
      <c r="W402" s="134">
        <f t="shared" si="46"/>
        <v>1.1581092801387682</v>
      </c>
      <c r="X402" s="54">
        <f t="shared" si="47"/>
        <v>0.54309892907960755</v>
      </c>
      <c r="Y402">
        <v>812</v>
      </c>
      <c r="Z402">
        <v>1016</v>
      </c>
      <c r="AA402">
        <v>0.79921259842519687</v>
      </c>
    </row>
    <row r="403" spans="1:27" x14ac:dyDescent="0.25">
      <c r="A403" t="s">
        <v>144</v>
      </c>
      <c r="B403">
        <v>490299</v>
      </c>
      <c r="C403" t="s">
        <v>61</v>
      </c>
      <c r="D403" t="s">
        <v>62</v>
      </c>
      <c r="E403" s="152">
        <v>1</v>
      </c>
      <c r="F403">
        <v>334</v>
      </c>
      <c r="G403">
        <v>297</v>
      </c>
      <c r="H403">
        <v>387</v>
      </c>
      <c r="I403">
        <v>350</v>
      </c>
      <c r="J403">
        <v>342</v>
      </c>
      <c r="K403" s="54">
        <f t="shared" si="44"/>
        <v>342</v>
      </c>
      <c r="L403">
        <v>7.4499999999999997E-2</v>
      </c>
      <c r="M403">
        <v>7.51</v>
      </c>
      <c r="N403" s="135">
        <f t="shared" si="48"/>
        <v>99.201065246338217</v>
      </c>
      <c r="Q403">
        <v>56</v>
      </c>
      <c r="R403" s="136">
        <f t="shared" si="49"/>
        <v>0.13410714285714284</v>
      </c>
      <c r="S403" s="54">
        <f t="shared" si="45"/>
        <v>0.29006159428753864</v>
      </c>
      <c r="T403">
        <v>0.75729999999999997</v>
      </c>
      <c r="U403">
        <v>0.70499999999999996</v>
      </c>
      <c r="V403">
        <v>0.38769999999999999</v>
      </c>
      <c r="W403" s="134">
        <f t="shared" si="46"/>
        <v>1.0741843971631206</v>
      </c>
      <c r="X403" s="54">
        <f t="shared" si="47"/>
        <v>0.51195034992737354</v>
      </c>
      <c r="Y403">
        <v>768</v>
      </c>
      <c r="Z403">
        <v>1038</v>
      </c>
      <c r="AA403">
        <v>0.73988439306358378</v>
      </c>
    </row>
    <row r="404" spans="1:27" x14ac:dyDescent="0.25">
      <c r="A404" t="s">
        <v>144</v>
      </c>
      <c r="B404">
        <v>490299</v>
      </c>
      <c r="C404" t="s">
        <v>61</v>
      </c>
      <c r="D404" t="s">
        <v>62</v>
      </c>
      <c r="E404" s="152">
        <v>2</v>
      </c>
      <c r="F404">
        <v>340</v>
      </c>
      <c r="G404">
        <v>318</v>
      </c>
      <c r="H404">
        <v>384</v>
      </c>
      <c r="I404">
        <v>415</v>
      </c>
      <c r="J404">
        <v>412</v>
      </c>
      <c r="K404" s="54">
        <f t="shared" si="44"/>
        <v>373.8</v>
      </c>
      <c r="L404">
        <v>0.1265</v>
      </c>
      <c r="M404">
        <v>9.4600000000000009</v>
      </c>
      <c r="N404" s="135">
        <f t="shared" si="48"/>
        <v>133.72093023255812</v>
      </c>
      <c r="Q404">
        <v>72</v>
      </c>
      <c r="R404" s="136">
        <f t="shared" si="49"/>
        <v>0.13138888888888889</v>
      </c>
      <c r="S404" s="54">
        <f t="shared" si="45"/>
        <v>0.357733895753232</v>
      </c>
      <c r="T404">
        <v>1.2349000000000001</v>
      </c>
      <c r="U404">
        <v>1.1936</v>
      </c>
      <c r="V404">
        <v>0.65239999999999998</v>
      </c>
      <c r="W404" s="134">
        <f t="shared" si="46"/>
        <v>1.0346012064343164</v>
      </c>
      <c r="X404" s="54">
        <f t="shared" si="47"/>
        <v>0.52830188679245271</v>
      </c>
      <c r="Y404">
        <v>768</v>
      </c>
      <c r="Z404">
        <v>1038</v>
      </c>
      <c r="AA404">
        <v>0.73988439306358378</v>
      </c>
    </row>
    <row r="405" spans="1:27" x14ac:dyDescent="0.25">
      <c r="A405" t="s">
        <v>144</v>
      </c>
      <c r="B405">
        <v>490299</v>
      </c>
      <c r="C405" t="s">
        <v>61</v>
      </c>
      <c r="D405" t="s">
        <v>62</v>
      </c>
      <c r="E405" s="152">
        <v>3</v>
      </c>
      <c r="F405">
        <v>404</v>
      </c>
      <c r="G405">
        <v>345</v>
      </c>
      <c r="H405">
        <v>368</v>
      </c>
      <c r="I405">
        <v>361</v>
      </c>
      <c r="J405">
        <v>400</v>
      </c>
      <c r="K405" s="54">
        <f t="shared" si="44"/>
        <v>375.6</v>
      </c>
      <c r="L405">
        <v>7.3899999999999993E-2</v>
      </c>
      <c r="M405">
        <v>7.63</v>
      </c>
      <c r="N405" s="135">
        <f t="shared" si="48"/>
        <v>96.854521625163812</v>
      </c>
      <c r="Q405">
        <v>65</v>
      </c>
      <c r="R405" s="136">
        <f t="shared" si="49"/>
        <v>0.11738461538461538</v>
      </c>
      <c r="S405" s="54">
        <f t="shared" si="45"/>
        <v>0.25786613851215073</v>
      </c>
      <c r="T405">
        <v>0.59050000000000002</v>
      </c>
      <c r="U405">
        <v>0.5585</v>
      </c>
      <c r="V405">
        <v>0.31440000000000001</v>
      </c>
      <c r="W405" s="134">
        <f t="shared" si="46"/>
        <v>1.0572963294538944</v>
      </c>
      <c r="X405" s="54">
        <f t="shared" si="47"/>
        <v>0.53243014394580868</v>
      </c>
      <c r="Y405">
        <v>768</v>
      </c>
      <c r="Z405">
        <v>1038</v>
      </c>
      <c r="AA405">
        <v>0.73988439306358378</v>
      </c>
    </row>
    <row r="406" spans="1:27" x14ac:dyDescent="0.25">
      <c r="A406" t="s">
        <v>144</v>
      </c>
      <c r="B406">
        <v>490299</v>
      </c>
      <c r="C406" t="s">
        <v>61</v>
      </c>
      <c r="D406" t="s">
        <v>62</v>
      </c>
      <c r="E406" s="152">
        <v>4</v>
      </c>
      <c r="F406">
        <v>391</v>
      </c>
      <c r="G406">
        <v>334</v>
      </c>
      <c r="H406">
        <v>409</v>
      </c>
      <c r="I406">
        <v>362</v>
      </c>
      <c r="J406">
        <v>376</v>
      </c>
      <c r="K406" s="54">
        <f t="shared" si="44"/>
        <v>374.4</v>
      </c>
      <c r="L406">
        <v>0.18540000000000001</v>
      </c>
      <c r="M406">
        <v>14.52</v>
      </c>
      <c r="N406" s="135">
        <f t="shared" si="48"/>
        <v>127.68595041322315</v>
      </c>
      <c r="Q406">
        <v>74</v>
      </c>
      <c r="R406" s="136">
        <f t="shared" si="49"/>
        <v>0.19621621621621621</v>
      </c>
      <c r="S406" s="54">
        <f t="shared" si="45"/>
        <v>0.34104153422335248</v>
      </c>
      <c r="T406">
        <v>0.64870000000000005</v>
      </c>
      <c r="U406">
        <v>0.57699999999999996</v>
      </c>
      <c r="V406">
        <v>0.34389999999999998</v>
      </c>
      <c r="W406" s="134">
        <f t="shared" si="46"/>
        <v>1.1242634315424611</v>
      </c>
      <c r="X406" s="54">
        <f t="shared" si="47"/>
        <v>0.53013719747186672</v>
      </c>
      <c r="Y406">
        <v>768</v>
      </c>
      <c r="Z406">
        <v>1038</v>
      </c>
      <c r="AA406">
        <v>0.73988439306358378</v>
      </c>
    </row>
    <row r="407" spans="1:27" x14ac:dyDescent="0.25">
      <c r="A407" t="s">
        <v>144</v>
      </c>
      <c r="B407">
        <v>490813</v>
      </c>
      <c r="C407" t="s">
        <v>61</v>
      </c>
      <c r="D407" t="s">
        <v>62</v>
      </c>
      <c r="E407" s="152">
        <v>1</v>
      </c>
      <c r="F407">
        <v>358</v>
      </c>
      <c r="G407">
        <v>301</v>
      </c>
      <c r="H407">
        <v>311</v>
      </c>
      <c r="I407">
        <v>364</v>
      </c>
      <c r="J407">
        <v>370</v>
      </c>
      <c r="K407" s="54">
        <f t="shared" si="44"/>
        <v>340.8</v>
      </c>
      <c r="L407">
        <v>9.4299999999999995E-2</v>
      </c>
      <c r="M407">
        <v>10.75</v>
      </c>
      <c r="N407" s="135">
        <f t="shared" si="48"/>
        <v>87.720930232558132</v>
      </c>
      <c r="Q407">
        <v>82</v>
      </c>
      <c r="R407" s="136">
        <f t="shared" si="49"/>
        <v>0.13109756097560976</v>
      </c>
      <c r="S407" s="54">
        <f t="shared" si="45"/>
        <v>0.25739709575281139</v>
      </c>
      <c r="T407">
        <v>1.1126</v>
      </c>
      <c r="U407">
        <v>1.091</v>
      </c>
      <c r="V407">
        <v>0.59099999999999997</v>
      </c>
      <c r="W407" s="134">
        <f t="shared" si="46"/>
        <v>1.0197983501374885</v>
      </c>
      <c r="X407" s="54">
        <f t="shared" si="47"/>
        <v>0.53118820780154585</v>
      </c>
      <c r="Y407">
        <v>867</v>
      </c>
      <c r="Z407">
        <v>1064</v>
      </c>
      <c r="AA407">
        <v>0.81484962406015038</v>
      </c>
    </row>
    <row r="408" spans="1:27" x14ac:dyDescent="0.25">
      <c r="A408" t="s">
        <v>144</v>
      </c>
      <c r="B408">
        <v>490813</v>
      </c>
      <c r="C408" t="s">
        <v>61</v>
      </c>
      <c r="D408" t="s">
        <v>62</v>
      </c>
      <c r="E408" s="152">
        <v>2</v>
      </c>
      <c r="F408">
        <v>454</v>
      </c>
      <c r="G408">
        <v>396</v>
      </c>
      <c r="H408">
        <v>338</v>
      </c>
      <c r="I408">
        <v>360</v>
      </c>
      <c r="J408">
        <v>377</v>
      </c>
      <c r="K408" s="54">
        <f t="shared" si="44"/>
        <v>385</v>
      </c>
      <c r="L408">
        <v>0.13739999999999999</v>
      </c>
      <c r="M408">
        <v>11.42</v>
      </c>
      <c r="N408" s="135">
        <f t="shared" si="48"/>
        <v>120.31523642732049</v>
      </c>
      <c r="Q408">
        <v>66</v>
      </c>
      <c r="R408" s="136">
        <f t="shared" si="49"/>
        <v>0.17303030303030303</v>
      </c>
      <c r="S408" s="54">
        <f t="shared" si="45"/>
        <v>0.31250710760342981</v>
      </c>
      <c r="T408">
        <v>0.44390000000000002</v>
      </c>
      <c r="U408">
        <v>0.3846</v>
      </c>
      <c r="V408">
        <v>0.21809999999999999</v>
      </c>
      <c r="W408" s="134">
        <f t="shared" si="46"/>
        <v>1.154186167446698</v>
      </c>
      <c r="X408" s="54">
        <f t="shared" si="47"/>
        <v>0.4913268754223924</v>
      </c>
      <c r="Y408">
        <v>867</v>
      </c>
      <c r="Z408">
        <v>1064</v>
      </c>
      <c r="AA408">
        <v>0.81484962406015038</v>
      </c>
    </row>
    <row r="409" spans="1:27" x14ac:dyDescent="0.25">
      <c r="A409" t="s">
        <v>144</v>
      </c>
      <c r="B409">
        <v>490813</v>
      </c>
      <c r="C409" t="s">
        <v>61</v>
      </c>
      <c r="D409" t="s">
        <v>62</v>
      </c>
      <c r="E409" s="152">
        <v>3</v>
      </c>
      <c r="F409">
        <v>347</v>
      </c>
      <c r="G409">
        <v>360</v>
      </c>
      <c r="H409">
        <v>368</v>
      </c>
      <c r="I409">
        <v>322</v>
      </c>
      <c r="J409">
        <v>379</v>
      </c>
      <c r="K409" s="54">
        <f t="shared" si="44"/>
        <v>355.2</v>
      </c>
      <c r="L409">
        <v>0.15720000000000001</v>
      </c>
      <c r="M409">
        <v>13.74</v>
      </c>
      <c r="N409" s="135">
        <f t="shared" si="48"/>
        <v>114.41048034934498</v>
      </c>
      <c r="Q409">
        <v>63</v>
      </c>
      <c r="R409" s="136">
        <f t="shared" si="49"/>
        <v>0.21809523809523809</v>
      </c>
      <c r="S409" s="54">
        <f t="shared" si="45"/>
        <v>0.32210157756009283</v>
      </c>
      <c r="T409">
        <v>0.72070000000000001</v>
      </c>
      <c r="U409">
        <v>0.64239999999999997</v>
      </c>
      <c r="V409">
        <v>0.36220000000000002</v>
      </c>
      <c r="W409" s="134">
        <f t="shared" si="46"/>
        <v>1.1218866749688667</v>
      </c>
      <c r="X409" s="54">
        <f t="shared" si="47"/>
        <v>0.50256694879977803</v>
      </c>
      <c r="Y409">
        <v>867</v>
      </c>
      <c r="Z409">
        <v>1064</v>
      </c>
      <c r="AA409">
        <v>0.81484962406015038</v>
      </c>
    </row>
    <row r="410" spans="1:27" x14ac:dyDescent="0.25">
      <c r="A410" t="s">
        <v>144</v>
      </c>
      <c r="B410">
        <v>490813</v>
      </c>
      <c r="C410" t="s">
        <v>61</v>
      </c>
      <c r="D410" t="s">
        <v>62</v>
      </c>
      <c r="E410" s="152">
        <v>4</v>
      </c>
      <c r="F410">
        <v>302</v>
      </c>
      <c r="G410">
        <v>339</v>
      </c>
      <c r="H410">
        <v>363</v>
      </c>
      <c r="I410">
        <v>348</v>
      </c>
      <c r="J410">
        <v>293</v>
      </c>
      <c r="K410" s="54">
        <f t="shared" si="44"/>
        <v>329</v>
      </c>
      <c r="L410">
        <v>0.1032</v>
      </c>
      <c r="M410">
        <v>10.84</v>
      </c>
      <c r="N410" s="135">
        <f t="shared" si="48"/>
        <v>95.202952029520304</v>
      </c>
      <c r="Q410">
        <v>70</v>
      </c>
      <c r="R410" s="136">
        <f t="shared" si="49"/>
        <v>0.15485714285714286</v>
      </c>
      <c r="S410" s="54">
        <f t="shared" si="45"/>
        <v>0.28937067486176382</v>
      </c>
      <c r="T410">
        <v>0.55889999999999995</v>
      </c>
      <c r="U410">
        <v>0.49109999999999998</v>
      </c>
      <c r="V410">
        <v>0.27089999999999997</v>
      </c>
      <c r="W410" s="134">
        <f t="shared" si="46"/>
        <v>1.1380574221136224</v>
      </c>
      <c r="X410" s="54">
        <f t="shared" si="47"/>
        <v>0.48470209339774556</v>
      </c>
      <c r="Y410">
        <v>867</v>
      </c>
      <c r="Z410">
        <v>1064</v>
      </c>
      <c r="AA410">
        <v>0.81484962406015038</v>
      </c>
    </row>
    <row r="411" spans="1:27" x14ac:dyDescent="0.25">
      <c r="A411" t="s">
        <v>55</v>
      </c>
      <c r="B411">
        <v>141364</v>
      </c>
      <c r="C411" t="s">
        <v>27</v>
      </c>
      <c r="D411" t="s">
        <v>28</v>
      </c>
      <c r="E411" s="152">
        <v>2</v>
      </c>
      <c r="F411">
        <v>265</v>
      </c>
      <c r="G411">
        <v>331</v>
      </c>
      <c r="H411">
        <v>386</v>
      </c>
      <c r="I411">
        <v>220</v>
      </c>
      <c r="J411">
        <v>284</v>
      </c>
      <c r="K411" s="54">
        <f t="shared" si="44"/>
        <v>297.2</v>
      </c>
      <c r="L411">
        <v>0.63119999999999998</v>
      </c>
      <c r="M411">
        <v>71.790000000000006</v>
      </c>
      <c r="N411" s="135">
        <f t="shared" si="48"/>
        <v>87.923109068115323</v>
      </c>
      <c r="Q411">
        <v>17</v>
      </c>
      <c r="R411" s="134">
        <f t="shared" si="49"/>
        <v>4.2229411764705889</v>
      </c>
      <c r="S411" s="54">
        <f t="shared" si="45"/>
        <v>0.29583818663565048</v>
      </c>
      <c r="T411">
        <v>0.84099999999999997</v>
      </c>
      <c r="U411">
        <v>0.72960000000000003</v>
      </c>
      <c r="V411">
        <v>0.497</v>
      </c>
      <c r="W411" s="134">
        <f t="shared" si="46"/>
        <v>1.1526864035087718</v>
      </c>
      <c r="X411" s="54">
        <f t="shared" si="47"/>
        <v>0.59096313912009513</v>
      </c>
      <c r="Y411">
        <v>549</v>
      </c>
      <c r="Z411">
        <v>1320</v>
      </c>
      <c r="AA411">
        <v>0.41590909090909089</v>
      </c>
    </row>
    <row r="412" spans="1:27" x14ac:dyDescent="0.25">
      <c r="A412" t="s">
        <v>55</v>
      </c>
      <c r="B412">
        <v>141364</v>
      </c>
      <c r="C412" t="s">
        <v>27</v>
      </c>
      <c r="D412" t="s">
        <v>28</v>
      </c>
      <c r="E412" s="152">
        <v>3</v>
      </c>
      <c r="F412">
        <v>342</v>
      </c>
      <c r="G412">
        <v>255</v>
      </c>
      <c r="H412">
        <v>336</v>
      </c>
      <c r="I412">
        <v>320</v>
      </c>
      <c r="J412">
        <v>333</v>
      </c>
      <c r="K412" s="54">
        <f t="shared" si="44"/>
        <v>317.2</v>
      </c>
      <c r="L412">
        <v>1.1025</v>
      </c>
      <c r="M412">
        <v>100.75</v>
      </c>
      <c r="N412" s="135">
        <f t="shared" si="48"/>
        <v>109.42928039702232</v>
      </c>
      <c r="Q412">
        <v>12</v>
      </c>
      <c r="R412" s="134">
        <f t="shared" si="49"/>
        <v>8.3958333333333339</v>
      </c>
      <c r="S412" s="54">
        <f t="shared" si="45"/>
        <v>0.34498512104988122</v>
      </c>
      <c r="T412">
        <v>0.70799999999999996</v>
      </c>
      <c r="U412">
        <v>0.59350000000000003</v>
      </c>
      <c r="V412">
        <v>0.36559999999999998</v>
      </c>
      <c r="W412" s="134">
        <f t="shared" si="46"/>
        <v>1.1929233361415332</v>
      </c>
      <c r="X412" s="54">
        <f t="shared" si="47"/>
        <v>0.51638418079096049</v>
      </c>
      <c r="Y412">
        <v>549</v>
      </c>
      <c r="Z412">
        <v>1320</v>
      </c>
      <c r="AA412">
        <v>0.41590909090909089</v>
      </c>
    </row>
    <row r="413" spans="1:27" x14ac:dyDescent="0.25">
      <c r="A413" t="s">
        <v>55</v>
      </c>
      <c r="B413">
        <v>141364</v>
      </c>
      <c r="C413" t="s">
        <v>27</v>
      </c>
      <c r="D413" t="s">
        <v>28</v>
      </c>
      <c r="E413" s="152">
        <v>4</v>
      </c>
      <c r="F413">
        <v>288</v>
      </c>
      <c r="G413">
        <v>503</v>
      </c>
      <c r="H413">
        <v>290</v>
      </c>
      <c r="I413">
        <v>559</v>
      </c>
      <c r="J413">
        <v>459</v>
      </c>
      <c r="K413" s="54">
        <f t="shared" si="44"/>
        <v>419.8</v>
      </c>
      <c r="L413">
        <v>0.4798</v>
      </c>
      <c r="M413">
        <v>44.37</v>
      </c>
      <c r="N413" s="135">
        <f t="shared" si="48"/>
        <v>108.13612801442416</v>
      </c>
      <c r="Q413">
        <v>13</v>
      </c>
      <c r="R413" s="134">
        <f t="shared" si="49"/>
        <v>3.4130769230769227</v>
      </c>
      <c r="S413" s="54">
        <f t="shared" si="45"/>
        <v>0.25758963319300654</v>
      </c>
      <c r="T413">
        <v>0.79559999999999997</v>
      </c>
      <c r="U413">
        <v>0.69259999999999999</v>
      </c>
      <c r="V413">
        <v>0.48020000000000002</v>
      </c>
      <c r="W413" s="134">
        <f t="shared" si="46"/>
        <v>1.1487149870054865</v>
      </c>
      <c r="X413" s="54">
        <f t="shared" si="47"/>
        <v>0.60356963298139776</v>
      </c>
      <c r="Y413">
        <v>549</v>
      </c>
      <c r="Z413">
        <v>1320</v>
      </c>
      <c r="AA413">
        <v>0.41590909090909089</v>
      </c>
    </row>
    <row r="414" spans="1:27" x14ac:dyDescent="0.25">
      <c r="A414" t="s">
        <v>55</v>
      </c>
      <c r="B414">
        <v>141364</v>
      </c>
      <c r="C414" t="s">
        <v>56</v>
      </c>
      <c r="D414" t="s">
        <v>57</v>
      </c>
      <c r="E414" s="152">
        <v>1</v>
      </c>
      <c r="F414">
        <v>283</v>
      </c>
      <c r="G414">
        <v>327</v>
      </c>
      <c r="H414">
        <v>352</v>
      </c>
      <c r="I414">
        <v>382</v>
      </c>
      <c r="J414">
        <v>482</v>
      </c>
      <c r="K414" s="54">
        <f t="shared" si="44"/>
        <v>365.2</v>
      </c>
      <c r="L414">
        <v>0.22009999999999999</v>
      </c>
      <c r="M414">
        <v>24.59</v>
      </c>
      <c r="N414" s="135">
        <f t="shared" si="48"/>
        <v>89.507930052867025</v>
      </c>
      <c r="Q414">
        <v>17</v>
      </c>
      <c r="R414" s="134">
        <f t="shared" si="49"/>
        <v>1.4464705882352942</v>
      </c>
      <c r="S414" s="54">
        <f t="shared" si="45"/>
        <v>0.24509290814038068</v>
      </c>
      <c r="T414">
        <v>0.27300000000000002</v>
      </c>
      <c r="U414">
        <v>0.245</v>
      </c>
      <c r="V414">
        <v>0.14050000000000001</v>
      </c>
      <c r="W414" s="134">
        <f t="shared" si="46"/>
        <v>1.1142857142857143</v>
      </c>
      <c r="X414" s="54">
        <f t="shared" si="47"/>
        <v>0.51465201465201471</v>
      </c>
      <c r="Y414">
        <v>549</v>
      </c>
      <c r="Z414">
        <v>1320</v>
      </c>
      <c r="AA414">
        <v>0.41590909090909089</v>
      </c>
    </row>
    <row r="415" spans="1:27" x14ac:dyDescent="0.25">
      <c r="A415" t="s">
        <v>55</v>
      </c>
      <c r="B415">
        <v>141364</v>
      </c>
      <c r="C415" t="s">
        <v>56</v>
      </c>
      <c r="D415" t="s">
        <v>57</v>
      </c>
      <c r="E415" s="152">
        <v>2</v>
      </c>
      <c r="F415">
        <v>207</v>
      </c>
      <c r="G415">
        <v>365</v>
      </c>
      <c r="H415">
        <v>152</v>
      </c>
      <c r="I415">
        <v>306</v>
      </c>
      <c r="J415">
        <v>310</v>
      </c>
      <c r="K415" s="54">
        <f t="shared" si="44"/>
        <v>268</v>
      </c>
      <c r="L415">
        <v>0.1842</v>
      </c>
      <c r="M415">
        <v>18.18</v>
      </c>
      <c r="N415" s="135">
        <f t="shared" si="48"/>
        <v>101.32013201320133</v>
      </c>
      <c r="Q415">
        <v>18</v>
      </c>
      <c r="R415" s="134">
        <f t="shared" si="49"/>
        <v>1.01</v>
      </c>
      <c r="S415" s="54">
        <f t="shared" si="45"/>
        <v>0.37806019407910946</v>
      </c>
      <c r="T415">
        <v>0.15429999999999999</v>
      </c>
      <c r="U415">
        <v>0.11360000000000001</v>
      </c>
      <c r="V415">
        <v>8.8800000000000004E-2</v>
      </c>
      <c r="W415" s="134">
        <f t="shared" si="46"/>
        <v>1.3582746478873238</v>
      </c>
      <c r="X415" s="54">
        <f t="shared" si="47"/>
        <v>0.57550226830849005</v>
      </c>
      <c r="Y415">
        <v>549</v>
      </c>
      <c r="Z415">
        <v>1320</v>
      </c>
      <c r="AA415">
        <v>0.41590909090909089</v>
      </c>
    </row>
    <row r="416" spans="1:27" x14ac:dyDescent="0.25">
      <c r="A416" t="s">
        <v>55</v>
      </c>
      <c r="B416">
        <v>141364</v>
      </c>
      <c r="C416" s="54" t="s">
        <v>56</v>
      </c>
      <c r="D416" t="s">
        <v>57</v>
      </c>
      <c r="E416" s="152">
        <v>3</v>
      </c>
      <c r="F416">
        <v>429</v>
      </c>
      <c r="G416">
        <v>573</v>
      </c>
      <c r="H416">
        <v>551</v>
      </c>
      <c r="I416">
        <v>586</v>
      </c>
      <c r="J416">
        <v>554</v>
      </c>
      <c r="K416" s="54">
        <f t="shared" si="44"/>
        <v>538.6</v>
      </c>
      <c r="L416">
        <v>0.41010000000000002</v>
      </c>
      <c r="M416">
        <v>31.76</v>
      </c>
      <c r="N416" s="135">
        <f t="shared" si="48"/>
        <v>129.12468513853904</v>
      </c>
      <c r="Q416">
        <v>18</v>
      </c>
      <c r="R416" s="134">
        <f t="shared" si="49"/>
        <v>1.7644444444444445</v>
      </c>
      <c r="S416" s="54">
        <f t="shared" si="45"/>
        <v>0.23974133891299484</v>
      </c>
      <c r="T416">
        <v>0.37640000000000001</v>
      </c>
      <c r="U416">
        <v>0.38240000000000002</v>
      </c>
      <c r="V416">
        <v>0.17929999999999999</v>
      </c>
      <c r="W416" s="134">
        <f t="shared" si="46"/>
        <v>0.98430962343096229</v>
      </c>
      <c r="X416" s="54">
        <f t="shared" si="47"/>
        <v>0.47635494155154084</v>
      </c>
      <c r="Y416">
        <v>549</v>
      </c>
      <c r="Z416">
        <v>1320</v>
      </c>
      <c r="AA416">
        <v>0.41590909090909089</v>
      </c>
    </row>
    <row r="417" spans="1:27" x14ac:dyDescent="0.25">
      <c r="A417" t="s">
        <v>55</v>
      </c>
      <c r="B417">
        <v>141364</v>
      </c>
      <c r="C417" s="54" t="s">
        <v>56</v>
      </c>
      <c r="D417" t="s">
        <v>57</v>
      </c>
      <c r="E417" s="152">
        <v>4</v>
      </c>
      <c r="F417">
        <v>395</v>
      </c>
      <c r="G417">
        <v>298</v>
      </c>
      <c r="H417">
        <v>409</v>
      </c>
      <c r="I417">
        <v>343</v>
      </c>
      <c r="J417">
        <v>366</v>
      </c>
      <c r="K417" s="54">
        <f t="shared" si="44"/>
        <v>362.2</v>
      </c>
      <c r="L417">
        <v>0.2268</v>
      </c>
      <c r="M417">
        <v>19.61</v>
      </c>
      <c r="N417" s="135">
        <f t="shared" si="48"/>
        <v>115.65527791942885</v>
      </c>
      <c r="Q417">
        <v>20</v>
      </c>
      <c r="R417" s="134">
        <f t="shared" si="49"/>
        <v>0.98049999999999993</v>
      </c>
      <c r="S417" s="54">
        <f t="shared" si="45"/>
        <v>0.31931330182062079</v>
      </c>
      <c r="T417">
        <v>0.2422</v>
      </c>
      <c r="U417">
        <v>0.25829999999999997</v>
      </c>
      <c r="V417">
        <v>0.13059999999999999</v>
      </c>
      <c r="W417" s="134">
        <f t="shared" si="46"/>
        <v>0.93766937669376704</v>
      </c>
      <c r="X417" s="54">
        <f t="shared" si="47"/>
        <v>0.53922378199834842</v>
      </c>
      <c r="Y417">
        <v>549</v>
      </c>
      <c r="Z417">
        <v>1320</v>
      </c>
      <c r="AA417">
        <v>0.41590909090909089</v>
      </c>
    </row>
    <row r="418" spans="1:27" x14ac:dyDescent="0.25">
      <c r="A418" t="s">
        <v>55</v>
      </c>
      <c r="B418">
        <v>141364</v>
      </c>
      <c r="C418" s="54" t="s">
        <v>59</v>
      </c>
      <c r="D418" t="s">
        <v>60</v>
      </c>
      <c r="E418" s="152">
        <v>1</v>
      </c>
      <c r="F418">
        <v>275</v>
      </c>
      <c r="G418">
        <v>306</v>
      </c>
      <c r="H418">
        <v>267</v>
      </c>
      <c r="I418">
        <v>224</v>
      </c>
      <c r="J418">
        <v>175</v>
      </c>
      <c r="K418" s="54">
        <f t="shared" si="44"/>
        <v>249.4</v>
      </c>
      <c r="L418">
        <v>0.3236</v>
      </c>
      <c r="M418">
        <v>30.69</v>
      </c>
      <c r="N418" s="135">
        <f t="shared" si="48"/>
        <v>105.4415118931248</v>
      </c>
      <c r="O418">
        <v>8.3999999999999995E-3</v>
      </c>
      <c r="P418">
        <v>10</v>
      </c>
      <c r="Q418">
        <v>33</v>
      </c>
      <c r="R418" s="134">
        <f t="shared" si="49"/>
        <v>0.93</v>
      </c>
      <c r="S418" s="54">
        <f t="shared" si="45"/>
        <v>0.42278072130362787</v>
      </c>
      <c r="T418">
        <v>0.35720000000000002</v>
      </c>
      <c r="U418">
        <v>0.3211</v>
      </c>
      <c r="V418">
        <v>0.2326</v>
      </c>
      <c r="W418" s="134">
        <f t="shared" si="46"/>
        <v>1.1124260355029587</v>
      </c>
      <c r="X418" s="54">
        <f t="shared" si="47"/>
        <v>0.65117581187010076</v>
      </c>
      <c r="Y418">
        <v>549</v>
      </c>
      <c r="Z418">
        <v>1320</v>
      </c>
      <c r="AA418">
        <v>0.41590909090909089</v>
      </c>
    </row>
    <row r="419" spans="1:27" x14ac:dyDescent="0.25">
      <c r="A419" t="s">
        <v>55</v>
      </c>
      <c r="B419">
        <v>141364</v>
      </c>
      <c r="C419" s="54" t="s">
        <v>59</v>
      </c>
      <c r="D419" t="s">
        <v>60</v>
      </c>
      <c r="E419" s="152">
        <v>2</v>
      </c>
      <c r="F419">
        <v>212</v>
      </c>
      <c r="G419">
        <v>361</v>
      </c>
      <c r="H419">
        <v>404</v>
      </c>
      <c r="I419">
        <v>478</v>
      </c>
      <c r="J419">
        <v>420</v>
      </c>
      <c r="K419" s="54">
        <f t="shared" si="44"/>
        <v>375</v>
      </c>
      <c r="L419">
        <v>0.51629999999999998</v>
      </c>
      <c r="M419">
        <v>39.36</v>
      </c>
      <c r="N419" s="135">
        <f t="shared" si="48"/>
        <v>131.17378048780486</v>
      </c>
      <c r="O419">
        <v>2.0899999999999998E-2</v>
      </c>
      <c r="P419">
        <v>10</v>
      </c>
      <c r="Q419">
        <v>22</v>
      </c>
      <c r="R419" s="134">
        <f t="shared" si="49"/>
        <v>1.7890909090909091</v>
      </c>
      <c r="S419" s="54">
        <f t="shared" si="45"/>
        <v>0.34979674796747962</v>
      </c>
      <c r="T419">
        <v>0.40899999999999997</v>
      </c>
      <c r="U419">
        <v>0.33650000000000002</v>
      </c>
      <c r="V419">
        <v>0.1983</v>
      </c>
      <c r="W419" s="134">
        <f t="shared" si="46"/>
        <v>1.2154531946508171</v>
      </c>
      <c r="X419" s="54">
        <f t="shared" si="47"/>
        <v>0.48484107579462105</v>
      </c>
      <c r="Y419">
        <v>549</v>
      </c>
      <c r="Z419">
        <v>1320</v>
      </c>
      <c r="AA419">
        <v>0.41590909090909089</v>
      </c>
    </row>
    <row r="420" spans="1:27" x14ac:dyDescent="0.25">
      <c r="A420" t="s">
        <v>55</v>
      </c>
      <c r="B420">
        <v>141364</v>
      </c>
      <c r="C420" t="s">
        <v>59</v>
      </c>
      <c r="D420" t="s">
        <v>60</v>
      </c>
      <c r="E420" s="152">
        <v>3</v>
      </c>
      <c r="F420">
        <v>407</v>
      </c>
      <c r="G420">
        <v>410</v>
      </c>
      <c r="H420">
        <v>502</v>
      </c>
      <c r="I420">
        <v>462</v>
      </c>
      <c r="J420">
        <v>221</v>
      </c>
      <c r="K420" s="54">
        <f t="shared" si="44"/>
        <v>400.4</v>
      </c>
      <c r="L420">
        <v>0.27429999999999999</v>
      </c>
      <c r="M420">
        <v>24.96</v>
      </c>
      <c r="N420" s="135">
        <f t="shared" si="48"/>
        <v>109.89583333333333</v>
      </c>
      <c r="O420">
        <v>9.1999999999999998E-3</v>
      </c>
      <c r="P420">
        <v>10</v>
      </c>
      <c r="Q420">
        <v>17</v>
      </c>
      <c r="R420" s="134">
        <f t="shared" si="49"/>
        <v>1.4682352941176471</v>
      </c>
      <c r="S420" s="54">
        <f t="shared" si="45"/>
        <v>0.27446511821511821</v>
      </c>
      <c r="T420">
        <v>0.1913</v>
      </c>
      <c r="U420">
        <v>0.12920000000000001</v>
      </c>
      <c r="V420">
        <v>8.5900000000000004E-2</v>
      </c>
      <c r="W420" s="134">
        <f t="shared" si="46"/>
        <v>1.4806501547987614</v>
      </c>
      <c r="X420" s="54">
        <f t="shared" si="47"/>
        <v>0.44903293256664928</v>
      </c>
      <c r="Y420">
        <v>549</v>
      </c>
      <c r="Z420">
        <v>1320</v>
      </c>
      <c r="AA420">
        <v>0.41590909090909089</v>
      </c>
    </row>
    <row r="421" spans="1:27" x14ac:dyDescent="0.25">
      <c r="A421" t="s">
        <v>55</v>
      </c>
      <c r="B421">
        <v>141364</v>
      </c>
      <c r="C421" t="s">
        <v>59</v>
      </c>
      <c r="D421" t="s">
        <v>60</v>
      </c>
      <c r="E421" s="152">
        <v>4</v>
      </c>
      <c r="F421">
        <v>264</v>
      </c>
      <c r="G421">
        <v>241</v>
      </c>
      <c r="H421">
        <v>255</v>
      </c>
      <c r="I421">
        <v>266</v>
      </c>
      <c r="J421">
        <v>252</v>
      </c>
      <c r="K421" s="54">
        <f t="shared" si="44"/>
        <v>255.6</v>
      </c>
      <c r="L421">
        <v>0.17730000000000001</v>
      </c>
      <c r="M421">
        <v>24.43</v>
      </c>
      <c r="N421" s="135">
        <f t="shared" si="48"/>
        <v>72.574703233729025</v>
      </c>
      <c r="O421">
        <v>7.0000000000000001E-3</v>
      </c>
      <c r="P421">
        <v>10</v>
      </c>
      <c r="Q421">
        <v>22</v>
      </c>
      <c r="R421" s="134">
        <f t="shared" si="49"/>
        <v>1.1104545454545454</v>
      </c>
      <c r="S421" s="54">
        <f t="shared" si="45"/>
        <v>0.2839385885513655</v>
      </c>
      <c r="T421">
        <v>0.17330000000000001</v>
      </c>
      <c r="U421">
        <v>0.1366</v>
      </c>
      <c r="V421">
        <v>0.1057</v>
      </c>
      <c r="W421" s="134">
        <f t="shared" si="46"/>
        <v>1.2686676427525623</v>
      </c>
      <c r="X421" s="54">
        <f t="shared" si="47"/>
        <v>0.60992498557414887</v>
      </c>
      <c r="Y421">
        <v>549</v>
      </c>
      <c r="Z421">
        <v>1320</v>
      </c>
      <c r="AA421">
        <v>0.41590909090909089</v>
      </c>
    </row>
    <row r="422" spans="1:27" x14ac:dyDescent="0.25">
      <c r="A422" t="s">
        <v>55</v>
      </c>
      <c r="B422">
        <v>141364</v>
      </c>
      <c r="C422" t="s">
        <v>61</v>
      </c>
      <c r="D422" t="s">
        <v>62</v>
      </c>
      <c r="E422" s="152">
        <v>1</v>
      </c>
      <c r="F422">
        <v>280</v>
      </c>
      <c r="G422">
        <v>277</v>
      </c>
      <c r="H422">
        <v>219</v>
      </c>
      <c r="I422">
        <v>242</v>
      </c>
      <c r="J422">
        <v>261</v>
      </c>
      <c r="K422" s="54">
        <f t="shared" si="44"/>
        <v>255.8</v>
      </c>
      <c r="L422">
        <v>9.9900000000000003E-2</v>
      </c>
      <c r="M422">
        <v>16.14</v>
      </c>
      <c r="N422" s="135">
        <f t="shared" si="48"/>
        <v>61.895910780669148</v>
      </c>
      <c r="Q422">
        <v>14</v>
      </c>
      <c r="R422" s="134">
        <f t="shared" si="49"/>
        <v>1.1528571428571428</v>
      </c>
      <c r="S422" s="54">
        <f t="shared" si="45"/>
        <v>0.24196994050300683</v>
      </c>
      <c r="T422">
        <v>0.27329999999999999</v>
      </c>
      <c r="U422">
        <v>0.21</v>
      </c>
      <c r="V422">
        <v>0.13400000000000001</v>
      </c>
      <c r="W422" s="134">
        <f t="shared" si="46"/>
        <v>1.3014285714285714</v>
      </c>
      <c r="X422" s="54">
        <f t="shared" si="47"/>
        <v>0.49030369557263087</v>
      </c>
      <c r="Y422">
        <v>549</v>
      </c>
      <c r="Z422">
        <v>1320</v>
      </c>
      <c r="AA422">
        <v>0.41590909090909089</v>
      </c>
    </row>
    <row r="423" spans="1:27" x14ac:dyDescent="0.25">
      <c r="A423" t="s">
        <v>69</v>
      </c>
      <c r="B423">
        <v>320580</v>
      </c>
      <c r="C423" t="s">
        <v>115</v>
      </c>
      <c r="D423" t="s">
        <v>116</v>
      </c>
      <c r="E423" s="152">
        <v>1</v>
      </c>
      <c r="F423">
        <v>90</v>
      </c>
      <c r="G423">
        <v>98</v>
      </c>
      <c r="H423">
        <v>109</v>
      </c>
      <c r="I423">
        <v>99</v>
      </c>
      <c r="J423">
        <v>96</v>
      </c>
      <c r="K423" s="54">
        <f t="shared" si="44"/>
        <v>98.4</v>
      </c>
      <c r="L423">
        <v>0.1091</v>
      </c>
      <c r="M423">
        <v>19.079999999999998</v>
      </c>
      <c r="N423" s="135">
        <f t="shared" si="48"/>
        <v>57.180293501048226</v>
      </c>
      <c r="O423">
        <v>5.1999999999999998E-3</v>
      </c>
      <c r="P423">
        <v>10</v>
      </c>
      <c r="Q423">
        <v>21</v>
      </c>
      <c r="R423" s="136">
        <f t="shared" si="49"/>
        <v>0.90857142857142847</v>
      </c>
      <c r="S423" s="54">
        <f t="shared" si="45"/>
        <v>0.58110054370983966</v>
      </c>
      <c r="T423">
        <v>0.1226</v>
      </c>
      <c r="U423">
        <v>0.15859999999999999</v>
      </c>
      <c r="V423">
        <v>6.0999999999999999E-2</v>
      </c>
      <c r="W423" s="134">
        <f t="shared" si="46"/>
        <v>0.77301387137452715</v>
      </c>
      <c r="X423" s="54">
        <f t="shared" si="47"/>
        <v>0.49755301794453505</v>
      </c>
      <c r="Y423">
        <v>1470</v>
      </c>
      <c r="Z423">
        <v>992</v>
      </c>
      <c r="AA423">
        <v>1.4818548387096775</v>
      </c>
    </row>
    <row r="424" spans="1:27" x14ac:dyDescent="0.25">
      <c r="A424" t="s">
        <v>69</v>
      </c>
      <c r="B424">
        <v>320580</v>
      </c>
      <c r="C424" t="s">
        <v>115</v>
      </c>
      <c r="D424" t="s">
        <v>116</v>
      </c>
      <c r="E424" s="152">
        <v>2</v>
      </c>
      <c r="F424">
        <v>105</v>
      </c>
      <c r="G424">
        <v>87</v>
      </c>
      <c r="H424">
        <v>103</v>
      </c>
      <c r="I424">
        <v>86</v>
      </c>
      <c r="J424">
        <v>100</v>
      </c>
      <c r="K424" s="54">
        <f t="shared" si="44"/>
        <v>96.2</v>
      </c>
      <c r="L424">
        <v>0.17100000000000001</v>
      </c>
      <c r="M424">
        <v>28.09</v>
      </c>
      <c r="N424" s="135">
        <f t="shared" si="48"/>
        <v>60.87575649697402</v>
      </c>
      <c r="O424">
        <v>4.8999999999999998E-3</v>
      </c>
      <c r="P424">
        <v>10</v>
      </c>
      <c r="Q424">
        <v>20</v>
      </c>
      <c r="R424" s="136">
        <f t="shared" si="49"/>
        <v>1.4045000000000001</v>
      </c>
      <c r="S424" s="54">
        <f t="shared" si="45"/>
        <v>0.63280412159016652</v>
      </c>
      <c r="T424">
        <v>9.98E-2</v>
      </c>
      <c r="U424">
        <v>0.14630000000000001</v>
      </c>
      <c r="V424">
        <v>5.3900000000000003E-2</v>
      </c>
      <c r="W424" s="134">
        <f t="shared" si="46"/>
        <v>0.68215994531783997</v>
      </c>
      <c r="X424" s="54">
        <f t="shared" si="47"/>
        <v>0.54008016032064132</v>
      </c>
      <c r="Y424">
        <v>1470</v>
      </c>
      <c r="Z424">
        <v>992</v>
      </c>
      <c r="AA424">
        <v>1.4818548387096775</v>
      </c>
    </row>
    <row r="425" spans="1:27" x14ac:dyDescent="0.25">
      <c r="A425" t="s">
        <v>69</v>
      </c>
      <c r="B425">
        <v>320580</v>
      </c>
      <c r="C425" t="s">
        <v>115</v>
      </c>
      <c r="D425" t="s">
        <v>116</v>
      </c>
      <c r="E425" s="152">
        <v>3</v>
      </c>
      <c r="F425">
        <v>94</v>
      </c>
      <c r="G425">
        <v>95</v>
      </c>
      <c r="H425">
        <v>94</v>
      </c>
      <c r="I425">
        <v>130</v>
      </c>
      <c r="J425">
        <v>85</v>
      </c>
      <c r="K425" s="54">
        <f t="shared" si="44"/>
        <v>99.6</v>
      </c>
      <c r="L425">
        <v>0.16750000000000001</v>
      </c>
      <c r="M425">
        <v>32.9</v>
      </c>
      <c r="N425" s="135">
        <f t="shared" si="48"/>
        <v>50.911854103343465</v>
      </c>
      <c r="O425">
        <v>3.5000000000000001E-3</v>
      </c>
      <c r="P425">
        <v>10</v>
      </c>
      <c r="Q425">
        <v>27</v>
      </c>
      <c r="R425" s="136">
        <f t="shared" si="49"/>
        <v>1.2185185185185186</v>
      </c>
      <c r="S425" s="54">
        <f t="shared" si="45"/>
        <v>0.51116319380866937</v>
      </c>
      <c r="T425">
        <v>0.19600000000000001</v>
      </c>
      <c r="U425">
        <v>0.2424</v>
      </c>
      <c r="V425">
        <v>0.10050000000000001</v>
      </c>
      <c r="W425" s="134">
        <f t="shared" si="46"/>
        <v>0.8085808580858086</v>
      </c>
      <c r="X425" s="54">
        <f t="shared" si="47"/>
        <v>0.51275510204081631</v>
      </c>
      <c r="Y425">
        <v>1470</v>
      </c>
      <c r="Z425">
        <v>992</v>
      </c>
      <c r="AA425">
        <v>1.4818548387096775</v>
      </c>
    </row>
    <row r="426" spans="1:27" x14ac:dyDescent="0.25">
      <c r="A426" t="s">
        <v>69</v>
      </c>
      <c r="B426">
        <v>320580</v>
      </c>
      <c r="C426" t="s">
        <v>115</v>
      </c>
      <c r="D426" t="s">
        <v>116</v>
      </c>
      <c r="E426" s="152">
        <v>4</v>
      </c>
      <c r="F426">
        <v>86</v>
      </c>
      <c r="G426">
        <v>84</v>
      </c>
      <c r="H426">
        <v>86</v>
      </c>
      <c r="I426">
        <v>112</v>
      </c>
      <c r="J426">
        <v>121</v>
      </c>
      <c r="K426" s="54">
        <f t="shared" si="44"/>
        <v>97.8</v>
      </c>
      <c r="L426">
        <v>0.14130000000000001</v>
      </c>
      <c r="M426">
        <v>24.1</v>
      </c>
      <c r="N426" s="135">
        <f t="shared" si="48"/>
        <v>58.630705394190869</v>
      </c>
      <c r="O426">
        <v>4.7000000000000002E-3</v>
      </c>
      <c r="P426">
        <v>10</v>
      </c>
      <c r="Q426">
        <v>17</v>
      </c>
      <c r="R426" s="136">
        <f t="shared" si="49"/>
        <v>1.4176470588235295</v>
      </c>
      <c r="S426" s="54">
        <f t="shared" si="45"/>
        <v>0.59949596517577575</v>
      </c>
      <c r="T426">
        <v>0.11559999999999999</v>
      </c>
      <c r="U426">
        <v>0.1595</v>
      </c>
      <c r="V426">
        <v>6.25E-2</v>
      </c>
      <c r="W426" s="134">
        <f t="shared" si="46"/>
        <v>0.72476489028213165</v>
      </c>
      <c r="X426" s="54">
        <f t="shared" si="47"/>
        <v>0.54065743944636679</v>
      </c>
      <c r="Y426">
        <v>1470</v>
      </c>
      <c r="Z426">
        <v>992</v>
      </c>
      <c r="AA426">
        <v>1.4818548387096775</v>
      </c>
    </row>
    <row r="427" spans="1:27" x14ac:dyDescent="0.25">
      <c r="A427" t="s">
        <v>26</v>
      </c>
      <c r="B427">
        <v>110397</v>
      </c>
      <c r="C427" t="s">
        <v>47</v>
      </c>
      <c r="D427" t="s">
        <v>48</v>
      </c>
      <c r="E427" s="152">
        <v>1</v>
      </c>
      <c r="F427">
        <v>294</v>
      </c>
      <c r="G427">
        <v>323</v>
      </c>
      <c r="H427">
        <v>285</v>
      </c>
      <c r="I427">
        <v>288</v>
      </c>
      <c r="J427">
        <v>328</v>
      </c>
      <c r="K427" s="54">
        <f t="shared" si="44"/>
        <v>303.60000000000002</v>
      </c>
      <c r="L427">
        <v>0.31290000000000001</v>
      </c>
      <c r="M427">
        <v>29.4</v>
      </c>
      <c r="N427" s="135">
        <f t="shared" si="48"/>
        <v>106.42857142857143</v>
      </c>
      <c r="Q427">
        <v>29</v>
      </c>
      <c r="R427" s="134">
        <f t="shared" si="49"/>
        <v>1.0137931034482759</v>
      </c>
      <c r="S427" s="54">
        <f t="shared" si="45"/>
        <v>0.35055524185958964</v>
      </c>
      <c r="T427">
        <v>0.40629999999999999</v>
      </c>
      <c r="U427">
        <v>0.3271</v>
      </c>
      <c r="V427">
        <v>0.1668</v>
      </c>
      <c r="W427" s="134">
        <f t="shared" si="46"/>
        <v>1.2421277896667686</v>
      </c>
      <c r="X427" s="54">
        <f t="shared" si="47"/>
        <v>0.41053408811223235</v>
      </c>
      <c r="Y427">
        <v>727</v>
      </c>
      <c r="Z427">
        <v>1061</v>
      </c>
      <c r="AA427">
        <v>0.68520263901979261</v>
      </c>
    </row>
    <row r="428" spans="1:27" x14ac:dyDescent="0.25">
      <c r="A428" t="s">
        <v>26</v>
      </c>
      <c r="B428">
        <v>110397</v>
      </c>
      <c r="C428" t="s">
        <v>47</v>
      </c>
      <c r="D428" t="s">
        <v>48</v>
      </c>
      <c r="E428" s="152">
        <v>2</v>
      </c>
      <c r="F428">
        <v>307</v>
      </c>
      <c r="G428">
        <v>315</v>
      </c>
      <c r="H428">
        <v>351</v>
      </c>
      <c r="I428">
        <v>254</v>
      </c>
      <c r="J428">
        <v>300</v>
      </c>
      <c r="K428" s="54">
        <f t="shared" si="44"/>
        <v>305.39999999999998</v>
      </c>
      <c r="L428">
        <v>0.36</v>
      </c>
      <c r="M428">
        <v>33.590000000000003</v>
      </c>
      <c r="N428" s="135">
        <f t="shared" si="48"/>
        <v>107.17475439118783</v>
      </c>
      <c r="Q428">
        <v>40</v>
      </c>
      <c r="R428" s="134">
        <f t="shared" si="49"/>
        <v>0.83975000000000011</v>
      </c>
      <c r="S428" s="54">
        <f t="shared" si="45"/>
        <v>0.35093239813748472</v>
      </c>
      <c r="T428">
        <v>0.34770000000000001</v>
      </c>
      <c r="U428">
        <v>0.28770000000000001</v>
      </c>
      <c r="V428">
        <v>0.14330000000000001</v>
      </c>
      <c r="W428" s="134">
        <f t="shared" si="46"/>
        <v>1.2085505735140771</v>
      </c>
      <c r="X428" s="54">
        <f t="shared" si="47"/>
        <v>0.41213689962611449</v>
      </c>
      <c r="Y428">
        <v>727</v>
      </c>
      <c r="Z428">
        <v>1061</v>
      </c>
      <c r="AA428">
        <v>0.68520263901979261</v>
      </c>
    </row>
    <row r="429" spans="1:27" x14ac:dyDescent="0.25">
      <c r="A429" t="s">
        <v>26</v>
      </c>
      <c r="B429">
        <v>110397</v>
      </c>
      <c r="C429" t="s">
        <v>47</v>
      </c>
      <c r="D429" t="s">
        <v>48</v>
      </c>
      <c r="E429" s="152">
        <v>3</v>
      </c>
      <c r="F429">
        <v>291</v>
      </c>
      <c r="G429">
        <v>312</v>
      </c>
      <c r="H429">
        <v>199</v>
      </c>
      <c r="I429">
        <v>346</v>
      </c>
      <c r="J429">
        <v>209</v>
      </c>
      <c r="K429" s="54">
        <f t="shared" si="44"/>
        <v>271.39999999999998</v>
      </c>
      <c r="L429">
        <v>0.6794</v>
      </c>
      <c r="M429">
        <v>71.900000000000006</v>
      </c>
      <c r="N429" s="135">
        <f t="shared" si="48"/>
        <v>94.492350486787203</v>
      </c>
      <c r="Q429">
        <v>80</v>
      </c>
      <c r="R429" s="134">
        <f t="shared" si="49"/>
        <v>0.89875000000000005</v>
      </c>
      <c r="S429" s="54">
        <f t="shared" si="45"/>
        <v>0.34816636141041712</v>
      </c>
      <c r="T429">
        <v>0.46050000000000002</v>
      </c>
      <c r="U429">
        <v>0.371</v>
      </c>
      <c r="V429">
        <v>0.20810000000000001</v>
      </c>
      <c r="W429" s="134">
        <f t="shared" si="46"/>
        <v>1.2412398921832886</v>
      </c>
      <c r="X429" s="54">
        <f t="shared" si="47"/>
        <v>0.45190010857763302</v>
      </c>
      <c r="Y429">
        <v>727</v>
      </c>
      <c r="Z429">
        <v>1061</v>
      </c>
      <c r="AA429">
        <v>0.68520263901979261</v>
      </c>
    </row>
    <row r="430" spans="1:27" x14ac:dyDescent="0.25">
      <c r="A430" t="s">
        <v>26</v>
      </c>
      <c r="B430">
        <v>110397</v>
      </c>
      <c r="C430" t="s">
        <v>47</v>
      </c>
      <c r="D430" t="s">
        <v>48</v>
      </c>
      <c r="E430" s="152">
        <v>4</v>
      </c>
      <c r="F430">
        <v>264</v>
      </c>
      <c r="G430">
        <v>276</v>
      </c>
      <c r="H430">
        <v>268</v>
      </c>
      <c r="I430">
        <v>261</v>
      </c>
      <c r="J430">
        <v>261</v>
      </c>
      <c r="K430" s="54">
        <f t="shared" si="44"/>
        <v>266</v>
      </c>
      <c r="L430">
        <v>0.26550000000000001</v>
      </c>
      <c r="M430">
        <v>28.8</v>
      </c>
      <c r="N430" s="135">
        <f t="shared" si="48"/>
        <v>92.1875</v>
      </c>
      <c r="Q430">
        <v>26</v>
      </c>
      <c r="R430" s="134">
        <f t="shared" si="49"/>
        <v>1.1076923076923078</v>
      </c>
      <c r="S430" s="54">
        <f t="shared" si="45"/>
        <v>0.34656954887218044</v>
      </c>
      <c r="T430">
        <v>0.41489999999999999</v>
      </c>
      <c r="U430">
        <v>0.34799999999999998</v>
      </c>
      <c r="V430">
        <v>0.17399999999999999</v>
      </c>
      <c r="W430" s="134">
        <f t="shared" si="46"/>
        <v>1.1922413793103448</v>
      </c>
      <c r="X430" s="54">
        <f t="shared" si="47"/>
        <v>0.41937816341287054</v>
      </c>
      <c r="Y430">
        <v>727</v>
      </c>
      <c r="Z430">
        <v>1061</v>
      </c>
      <c r="AA430">
        <v>0.68520263901979261</v>
      </c>
    </row>
    <row r="431" spans="1:27" x14ac:dyDescent="0.25">
      <c r="A431" t="s">
        <v>69</v>
      </c>
      <c r="B431">
        <v>272894</v>
      </c>
      <c r="C431" t="s">
        <v>394</v>
      </c>
      <c r="D431" t="s">
        <v>97</v>
      </c>
      <c r="E431" s="152">
        <v>1</v>
      </c>
      <c r="F431">
        <v>186</v>
      </c>
      <c r="G431">
        <v>182</v>
      </c>
      <c r="H431">
        <v>168</v>
      </c>
      <c r="I431">
        <v>178</v>
      </c>
      <c r="J431">
        <v>216</v>
      </c>
      <c r="K431" s="54">
        <f t="shared" si="44"/>
        <v>186</v>
      </c>
      <c r="L431">
        <v>0.1215</v>
      </c>
      <c r="M431">
        <v>14.42</v>
      </c>
      <c r="N431" s="135">
        <f t="shared" si="48"/>
        <v>84.257975034674061</v>
      </c>
      <c r="Q431">
        <v>37</v>
      </c>
      <c r="R431" s="136">
        <f t="shared" si="49"/>
        <v>0.38972972972972975</v>
      </c>
      <c r="S431" s="54">
        <f t="shared" si="45"/>
        <v>0.45299986577781753</v>
      </c>
      <c r="T431">
        <v>0.38679999999999998</v>
      </c>
      <c r="U431">
        <v>0.32300000000000001</v>
      </c>
      <c r="V431">
        <v>0.1817</v>
      </c>
      <c r="W431" s="134">
        <f t="shared" si="46"/>
        <v>1.1975232198142414</v>
      </c>
      <c r="X431" s="54">
        <f t="shared" si="47"/>
        <v>0.46975180972078595</v>
      </c>
      <c r="Y431">
        <v>1543</v>
      </c>
      <c r="Z431">
        <v>990</v>
      </c>
      <c r="AA431">
        <v>1.5585858585858585</v>
      </c>
    </row>
    <row r="432" spans="1:27" x14ac:dyDescent="0.25">
      <c r="A432" t="s">
        <v>69</v>
      </c>
      <c r="B432">
        <v>272894</v>
      </c>
      <c r="C432" t="s">
        <v>394</v>
      </c>
      <c r="D432" t="s">
        <v>97</v>
      </c>
      <c r="E432" s="152">
        <v>2</v>
      </c>
      <c r="F432">
        <v>66</v>
      </c>
      <c r="G432">
        <v>96</v>
      </c>
      <c r="H432">
        <v>95</v>
      </c>
      <c r="I432">
        <v>74</v>
      </c>
      <c r="J432">
        <v>100</v>
      </c>
      <c r="K432" s="54">
        <f t="shared" si="44"/>
        <v>86.2</v>
      </c>
      <c r="L432">
        <v>0.218</v>
      </c>
      <c r="M432">
        <v>26.06</v>
      </c>
      <c r="N432" s="135">
        <f t="shared" si="48"/>
        <v>83.653108211818889</v>
      </c>
      <c r="Q432">
        <v>59</v>
      </c>
      <c r="R432" s="136">
        <f t="shared" si="49"/>
        <v>0.44169491525423726</v>
      </c>
      <c r="S432" s="54">
        <f t="shared" si="45"/>
        <v>0.97045369155242323</v>
      </c>
      <c r="T432">
        <v>0.22339999999999999</v>
      </c>
      <c r="U432">
        <v>0.19839999999999999</v>
      </c>
      <c r="V432">
        <v>0.1013</v>
      </c>
      <c r="W432" s="134">
        <f t="shared" si="46"/>
        <v>1.126008064516129</v>
      </c>
      <c r="X432" s="54">
        <f t="shared" si="47"/>
        <v>0.45344673231871085</v>
      </c>
      <c r="Y432">
        <v>1543</v>
      </c>
      <c r="Z432">
        <v>990</v>
      </c>
      <c r="AA432">
        <v>1.5585858585858585</v>
      </c>
    </row>
    <row r="433" spans="1:27" x14ac:dyDescent="0.25">
      <c r="A433" t="s">
        <v>69</v>
      </c>
      <c r="B433">
        <v>272894</v>
      </c>
      <c r="C433" t="s">
        <v>394</v>
      </c>
      <c r="D433" t="s">
        <v>97</v>
      </c>
      <c r="E433" s="152">
        <v>3</v>
      </c>
      <c r="F433">
        <v>69</v>
      </c>
      <c r="G433">
        <v>80</v>
      </c>
      <c r="H433">
        <v>95</v>
      </c>
      <c r="I433">
        <v>73</v>
      </c>
      <c r="J433">
        <v>98</v>
      </c>
      <c r="K433" s="54">
        <f t="shared" si="44"/>
        <v>83</v>
      </c>
      <c r="L433">
        <v>0.21279999999999999</v>
      </c>
      <c r="M433">
        <v>33.32</v>
      </c>
      <c r="N433" s="135">
        <f t="shared" si="48"/>
        <v>63.865546218487395</v>
      </c>
      <c r="Q433">
        <v>42</v>
      </c>
      <c r="R433" s="136">
        <f t="shared" si="49"/>
        <v>0.79333333333333333</v>
      </c>
      <c r="S433" s="54">
        <f t="shared" si="45"/>
        <v>0.76946441227093243</v>
      </c>
      <c r="T433">
        <v>0.3664</v>
      </c>
      <c r="U433">
        <v>0.32750000000000001</v>
      </c>
      <c r="V433">
        <v>0.15479999999999999</v>
      </c>
      <c r="W433" s="134">
        <f t="shared" si="46"/>
        <v>1.1187786259541985</v>
      </c>
      <c r="X433" s="54">
        <f t="shared" si="47"/>
        <v>0.42248908296943227</v>
      </c>
      <c r="Y433">
        <v>1543</v>
      </c>
      <c r="Z433">
        <v>990</v>
      </c>
      <c r="AA433">
        <v>1.5585858585858585</v>
      </c>
    </row>
    <row r="434" spans="1:27" x14ac:dyDescent="0.25">
      <c r="A434" t="s">
        <v>69</v>
      </c>
      <c r="B434">
        <v>272894</v>
      </c>
      <c r="C434" t="s">
        <v>394</v>
      </c>
      <c r="D434" t="s">
        <v>97</v>
      </c>
      <c r="E434" s="152">
        <v>4</v>
      </c>
      <c r="F434">
        <v>106</v>
      </c>
      <c r="G434">
        <v>161</v>
      </c>
      <c r="H434">
        <v>151</v>
      </c>
      <c r="I434">
        <v>154</v>
      </c>
      <c r="J434">
        <v>153</v>
      </c>
      <c r="K434" s="54">
        <f t="shared" si="44"/>
        <v>145</v>
      </c>
      <c r="L434">
        <v>0.27179999999999999</v>
      </c>
      <c r="M434">
        <v>33.5</v>
      </c>
      <c r="N434" s="135">
        <f t="shared" si="48"/>
        <v>81.134328358208947</v>
      </c>
      <c r="Q434">
        <v>81</v>
      </c>
      <c r="R434" s="136">
        <f t="shared" si="49"/>
        <v>0.41358024691358025</v>
      </c>
      <c r="S434" s="54">
        <f t="shared" si="45"/>
        <v>0.55954709212557896</v>
      </c>
      <c r="T434">
        <v>0.32340000000000002</v>
      </c>
      <c r="U434">
        <v>0.28489999999999999</v>
      </c>
      <c r="V434">
        <v>0.15640000000000001</v>
      </c>
      <c r="W434" s="134">
        <f t="shared" si="46"/>
        <v>1.1351351351351353</v>
      </c>
      <c r="X434" s="54">
        <f t="shared" si="47"/>
        <v>0.48361162646876932</v>
      </c>
      <c r="Y434">
        <v>1543</v>
      </c>
      <c r="Z434">
        <v>990</v>
      </c>
      <c r="AA434">
        <v>1.5585858585858585</v>
      </c>
    </row>
    <row r="435" spans="1:27" x14ac:dyDescent="0.25">
      <c r="A435" t="s">
        <v>120</v>
      </c>
      <c r="B435">
        <v>410162</v>
      </c>
      <c r="C435" t="s">
        <v>125</v>
      </c>
      <c r="D435" t="s">
        <v>126</v>
      </c>
      <c r="E435" s="152">
        <v>1</v>
      </c>
      <c r="F435">
        <v>140</v>
      </c>
      <c r="G435">
        <v>154</v>
      </c>
      <c r="H435">
        <v>125</v>
      </c>
      <c r="I435">
        <v>152</v>
      </c>
      <c r="J435">
        <v>149</v>
      </c>
      <c r="K435" s="54">
        <f t="shared" si="44"/>
        <v>144</v>
      </c>
      <c r="L435">
        <v>0.12509999999999999</v>
      </c>
      <c r="M435">
        <v>16.91</v>
      </c>
      <c r="N435" s="135">
        <f t="shared" si="48"/>
        <v>73.979893554109992</v>
      </c>
      <c r="Q435">
        <v>12</v>
      </c>
      <c r="R435" s="136">
        <f t="shared" si="49"/>
        <v>1.4091666666666667</v>
      </c>
      <c r="S435" s="54">
        <f t="shared" si="45"/>
        <v>0.51374926079243055</v>
      </c>
      <c r="T435">
        <v>0.37930000000000003</v>
      </c>
      <c r="U435">
        <v>0.33529999999999999</v>
      </c>
      <c r="V435">
        <v>0.191</v>
      </c>
      <c r="W435" s="134">
        <f t="shared" si="46"/>
        <v>1.1312257679689832</v>
      </c>
      <c r="X435" s="54">
        <f t="shared" si="47"/>
        <v>0.50355918797785393</v>
      </c>
      <c r="Y435">
        <v>664</v>
      </c>
      <c r="Z435">
        <v>1245</v>
      </c>
      <c r="AA435">
        <v>0.53333333333333333</v>
      </c>
    </row>
    <row r="436" spans="1:27" x14ac:dyDescent="0.25">
      <c r="A436" t="s">
        <v>120</v>
      </c>
      <c r="B436">
        <v>410162</v>
      </c>
      <c r="C436" t="s">
        <v>125</v>
      </c>
      <c r="D436" t="s">
        <v>126</v>
      </c>
      <c r="E436" s="152">
        <v>2</v>
      </c>
      <c r="F436">
        <v>134</v>
      </c>
      <c r="G436">
        <v>129</v>
      </c>
      <c r="H436">
        <v>119</v>
      </c>
      <c r="I436">
        <v>123</v>
      </c>
      <c r="J436">
        <v>126</v>
      </c>
      <c r="K436" s="54">
        <f t="shared" si="44"/>
        <v>126.2</v>
      </c>
      <c r="L436">
        <v>3.5400000000000001E-2</v>
      </c>
      <c r="M436">
        <v>6.37</v>
      </c>
      <c r="N436" s="135">
        <f t="shared" si="48"/>
        <v>55.57299843014129</v>
      </c>
      <c r="Q436">
        <v>9</v>
      </c>
      <c r="R436" s="136">
        <f t="shared" si="49"/>
        <v>0.70777777777777784</v>
      </c>
      <c r="S436" s="54">
        <f t="shared" si="45"/>
        <v>0.44035656442267263</v>
      </c>
      <c r="T436">
        <v>0.14280000000000001</v>
      </c>
      <c r="U436">
        <v>0.1215</v>
      </c>
      <c r="V436">
        <v>7.8E-2</v>
      </c>
      <c r="W436" s="134">
        <f t="shared" si="46"/>
        <v>1.1753086419753087</v>
      </c>
      <c r="X436" s="54">
        <f t="shared" si="47"/>
        <v>0.54621848739495793</v>
      </c>
      <c r="Y436">
        <v>664</v>
      </c>
      <c r="Z436">
        <v>1245</v>
      </c>
      <c r="AA436">
        <v>0.53333333333333333</v>
      </c>
    </row>
    <row r="437" spans="1:27" x14ac:dyDescent="0.25">
      <c r="A437" t="s">
        <v>120</v>
      </c>
      <c r="B437">
        <v>410162</v>
      </c>
      <c r="C437" t="s">
        <v>125</v>
      </c>
      <c r="D437" t="s">
        <v>126</v>
      </c>
      <c r="E437" s="152">
        <v>3</v>
      </c>
      <c r="F437">
        <v>119</v>
      </c>
      <c r="G437">
        <v>136</v>
      </c>
      <c r="H437">
        <v>115</v>
      </c>
      <c r="I437">
        <v>112</v>
      </c>
      <c r="J437">
        <v>94</v>
      </c>
      <c r="K437" s="54">
        <f t="shared" si="44"/>
        <v>115.2</v>
      </c>
      <c r="L437">
        <v>4.9700000000000001E-2</v>
      </c>
      <c r="M437">
        <v>11.28</v>
      </c>
      <c r="N437" s="135">
        <f t="shared" si="48"/>
        <v>44.060283687943269</v>
      </c>
      <c r="Q437">
        <v>12</v>
      </c>
      <c r="R437" s="136">
        <f t="shared" si="49"/>
        <v>0.94</v>
      </c>
      <c r="S437" s="54">
        <f t="shared" si="45"/>
        <v>0.38246774034672976</v>
      </c>
      <c r="T437">
        <v>0.13980000000000001</v>
      </c>
      <c r="U437">
        <v>0.11650000000000001</v>
      </c>
      <c r="V437">
        <v>8.1199999999999994E-2</v>
      </c>
      <c r="W437" s="134">
        <f t="shared" si="46"/>
        <v>1.2</v>
      </c>
      <c r="X437" s="54">
        <f t="shared" si="47"/>
        <v>0.58082975679542193</v>
      </c>
      <c r="Y437">
        <v>664</v>
      </c>
      <c r="Z437">
        <v>1245</v>
      </c>
      <c r="AA437">
        <v>0.53333333333333333</v>
      </c>
    </row>
    <row r="438" spans="1:27" x14ac:dyDescent="0.25">
      <c r="A438" t="s">
        <v>120</v>
      </c>
      <c r="B438">
        <v>410162</v>
      </c>
      <c r="C438" t="s">
        <v>125</v>
      </c>
      <c r="D438" t="s">
        <v>126</v>
      </c>
      <c r="E438" s="152">
        <v>4</v>
      </c>
      <c r="F438">
        <v>118</v>
      </c>
      <c r="G438">
        <v>114</v>
      </c>
      <c r="H438">
        <v>107</v>
      </c>
      <c r="I438">
        <v>148</v>
      </c>
      <c r="J438">
        <v>110</v>
      </c>
      <c r="K438" s="54">
        <f t="shared" si="44"/>
        <v>119.4</v>
      </c>
      <c r="L438">
        <v>5.5E-2</v>
      </c>
      <c r="M438">
        <v>9.76</v>
      </c>
      <c r="N438" s="135">
        <f t="shared" si="48"/>
        <v>56.352459016393446</v>
      </c>
      <c r="Q438">
        <v>17</v>
      </c>
      <c r="R438" s="136">
        <f t="shared" si="49"/>
        <v>0.57411764705882351</v>
      </c>
      <c r="S438" s="54">
        <f t="shared" si="45"/>
        <v>0.47196364335337893</v>
      </c>
      <c r="T438">
        <v>6.8400000000000002E-2</v>
      </c>
      <c r="U438">
        <v>9.0899999999999995E-2</v>
      </c>
      <c r="V438">
        <v>3.1300000000000001E-2</v>
      </c>
      <c r="W438" s="134">
        <f t="shared" si="46"/>
        <v>0.75247524752475259</v>
      </c>
      <c r="X438" s="54">
        <f t="shared" si="47"/>
        <v>0.45760233918128657</v>
      </c>
      <c r="Y438">
        <v>664</v>
      </c>
      <c r="Z438">
        <v>1245</v>
      </c>
      <c r="AA438">
        <v>0.53333333333333333</v>
      </c>
    </row>
    <row r="439" spans="1:27" x14ac:dyDescent="0.25">
      <c r="A439" t="s">
        <v>69</v>
      </c>
      <c r="B439">
        <v>272894</v>
      </c>
      <c r="C439" t="s">
        <v>98</v>
      </c>
      <c r="D439" t="s">
        <v>99</v>
      </c>
      <c r="E439" s="152">
        <v>1</v>
      </c>
      <c r="F439">
        <v>205</v>
      </c>
      <c r="G439">
        <v>204</v>
      </c>
      <c r="H439">
        <v>224</v>
      </c>
      <c r="I439">
        <v>261</v>
      </c>
      <c r="J439">
        <v>252</v>
      </c>
      <c r="K439" s="54">
        <f t="shared" si="44"/>
        <v>229.2</v>
      </c>
      <c r="L439">
        <v>1.1167</v>
      </c>
      <c r="M439">
        <v>117.53</v>
      </c>
      <c r="N439" s="135">
        <f t="shared" si="48"/>
        <v>95.014038968773932</v>
      </c>
      <c r="O439">
        <v>1.38E-2</v>
      </c>
      <c r="Q439">
        <v>21</v>
      </c>
      <c r="R439" s="136">
        <f t="shared" si="49"/>
        <v>5.5966666666666667</v>
      </c>
      <c r="S439" s="54">
        <f t="shared" si="45"/>
        <v>0.41454641783932783</v>
      </c>
      <c r="T439">
        <v>1.7346999999999999</v>
      </c>
      <c r="U439">
        <v>1.5402</v>
      </c>
      <c r="V439">
        <v>0.73960000000000004</v>
      </c>
      <c r="W439" s="134">
        <f t="shared" si="46"/>
        <v>1.1262823009998701</v>
      </c>
      <c r="X439" s="54">
        <f t="shared" si="47"/>
        <v>0.42635614227243906</v>
      </c>
      <c r="Y439">
        <v>1543</v>
      </c>
      <c r="Z439">
        <v>990</v>
      </c>
      <c r="AA439">
        <v>1.5585858585858585</v>
      </c>
    </row>
    <row r="440" spans="1:27" x14ac:dyDescent="0.25">
      <c r="A440" t="s">
        <v>69</v>
      </c>
      <c r="B440">
        <v>272894</v>
      </c>
      <c r="C440" t="s">
        <v>98</v>
      </c>
      <c r="D440" t="s">
        <v>99</v>
      </c>
      <c r="E440" s="152">
        <v>2</v>
      </c>
      <c r="F440">
        <v>231</v>
      </c>
      <c r="G440">
        <v>233</v>
      </c>
      <c r="H440">
        <v>241</v>
      </c>
      <c r="I440">
        <v>228</v>
      </c>
      <c r="J440">
        <v>234</v>
      </c>
      <c r="K440" s="54">
        <f t="shared" si="44"/>
        <v>233.4</v>
      </c>
      <c r="L440">
        <v>1.2225999999999999</v>
      </c>
      <c r="M440">
        <v>111.62</v>
      </c>
      <c r="N440" s="135">
        <f t="shared" si="48"/>
        <v>109.53234187421609</v>
      </c>
      <c r="O440">
        <v>1.6199999999999999E-2</v>
      </c>
      <c r="Q440">
        <v>26</v>
      </c>
      <c r="R440" s="136">
        <f t="shared" si="49"/>
        <v>4.2930769230769235</v>
      </c>
      <c r="S440" s="54">
        <f t="shared" si="45"/>
        <v>0.46929023939252823</v>
      </c>
      <c r="T440">
        <v>2.3325999999999998</v>
      </c>
      <c r="U440">
        <v>2.1844000000000001</v>
      </c>
      <c r="V440">
        <v>1.2513000000000001</v>
      </c>
      <c r="W440" s="134">
        <f t="shared" si="46"/>
        <v>1.0678447170847829</v>
      </c>
      <c r="X440" s="54">
        <f t="shared" si="47"/>
        <v>0.53644002400754531</v>
      </c>
      <c r="Y440">
        <v>1543</v>
      </c>
      <c r="Z440">
        <v>990</v>
      </c>
      <c r="AA440">
        <v>1.5585858585858585</v>
      </c>
    </row>
    <row r="441" spans="1:27" x14ac:dyDescent="0.25">
      <c r="A441" t="s">
        <v>69</v>
      </c>
      <c r="B441">
        <v>272894</v>
      </c>
      <c r="C441" t="s">
        <v>98</v>
      </c>
      <c r="D441" t="s">
        <v>99</v>
      </c>
      <c r="E441" s="152">
        <v>3</v>
      </c>
      <c r="F441">
        <v>191</v>
      </c>
      <c r="G441">
        <v>186</v>
      </c>
      <c r="H441">
        <v>177</v>
      </c>
      <c r="I441">
        <v>222</v>
      </c>
      <c r="J441">
        <v>193</v>
      </c>
      <c r="K441" s="54">
        <f t="shared" si="44"/>
        <v>193.8</v>
      </c>
      <c r="L441">
        <v>0.98480000000000001</v>
      </c>
      <c r="M441">
        <v>107.48</v>
      </c>
      <c r="N441" s="135">
        <f t="shared" si="48"/>
        <v>91.626349088202446</v>
      </c>
      <c r="O441">
        <v>1.47E-2</v>
      </c>
      <c r="Q441">
        <v>23</v>
      </c>
      <c r="R441" s="136">
        <f t="shared" si="49"/>
        <v>4.6730434782608699</v>
      </c>
      <c r="S441" s="54">
        <f t="shared" si="45"/>
        <v>0.47278817898969266</v>
      </c>
      <c r="T441">
        <v>1.7949999999999999</v>
      </c>
      <c r="U441">
        <v>1.6635</v>
      </c>
      <c r="V441">
        <v>0.98499999999999999</v>
      </c>
      <c r="W441" s="134">
        <f t="shared" si="46"/>
        <v>1.0790501953712053</v>
      </c>
      <c r="X441" s="54">
        <f t="shared" si="47"/>
        <v>0.54874651810584962</v>
      </c>
      <c r="Y441">
        <v>1543</v>
      </c>
      <c r="Z441">
        <v>990</v>
      </c>
      <c r="AA441">
        <v>1.5585858585858585</v>
      </c>
    </row>
    <row r="442" spans="1:27" x14ac:dyDescent="0.25">
      <c r="A442" t="s">
        <v>69</v>
      </c>
      <c r="B442">
        <v>272894</v>
      </c>
      <c r="C442" t="s">
        <v>98</v>
      </c>
      <c r="D442" t="s">
        <v>99</v>
      </c>
      <c r="E442" s="152">
        <v>4</v>
      </c>
      <c r="F442">
        <v>174</v>
      </c>
      <c r="G442">
        <v>191</v>
      </c>
      <c r="H442">
        <v>230</v>
      </c>
      <c r="I442">
        <v>201</v>
      </c>
      <c r="J442">
        <v>186</v>
      </c>
      <c r="K442" s="54">
        <f t="shared" ref="K442:K505" si="50">AVERAGE(F442:J442)</f>
        <v>196.4</v>
      </c>
      <c r="L442">
        <v>1.2283999999999999</v>
      </c>
      <c r="M442">
        <v>109.48</v>
      </c>
      <c r="N442" s="135">
        <f t="shared" si="48"/>
        <v>112.20314212641577</v>
      </c>
      <c r="O442">
        <v>2.86E-2</v>
      </c>
      <c r="Q442">
        <v>23</v>
      </c>
      <c r="R442" s="136">
        <f t="shared" si="49"/>
        <v>4.76</v>
      </c>
      <c r="S442" s="54">
        <f t="shared" ref="S442:S505" si="51">N442/K442</f>
        <v>0.57129909433001913</v>
      </c>
      <c r="T442">
        <v>1.1044</v>
      </c>
      <c r="U442">
        <v>1.0938000000000001</v>
      </c>
      <c r="V442">
        <v>0.5524</v>
      </c>
      <c r="W442" s="134">
        <f t="shared" si="46"/>
        <v>1.0096909855549461</v>
      </c>
      <c r="X442" s="54">
        <f t="shared" si="47"/>
        <v>0.50018109380659181</v>
      </c>
      <c r="Y442">
        <v>1543</v>
      </c>
      <c r="Z442">
        <v>990</v>
      </c>
      <c r="AA442">
        <v>1.5585858585858585</v>
      </c>
    </row>
    <row r="443" spans="1:27" x14ac:dyDescent="0.25">
      <c r="A443" t="s">
        <v>69</v>
      </c>
      <c r="B443">
        <v>320602</v>
      </c>
      <c r="C443" t="s">
        <v>98</v>
      </c>
      <c r="D443" t="s">
        <v>99</v>
      </c>
      <c r="E443" s="152">
        <v>1</v>
      </c>
      <c r="F443">
        <v>259</v>
      </c>
      <c r="G443">
        <v>256</v>
      </c>
      <c r="H443">
        <v>238</v>
      </c>
      <c r="I443">
        <v>253</v>
      </c>
      <c r="J443">
        <v>236</v>
      </c>
      <c r="K443" s="54">
        <f t="shared" si="50"/>
        <v>248.4</v>
      </c>
      <c r="L443">
        <v>1.2692000000000001</v>
      </c>
      <c r="M443">
        <v>79.180000000000007</v>
      </c>
      <c r="N443" s="135">
        <f t="shared" si="48"/>
        <v>160.29300328365747</v>
      </c>
      <c r="O443">
        <v>1.35E-2</v>
      </c>
      <c r="P443">
        <v>10</v>
      </c>
      <c r="Q443">
        <v>37</v>
      </c>
      <c r="R443" s="136">
        <f t="shared" si="49"/>
        <v>2.14</v>
      </c>
      <c r="S443" s="54">
        <f t="shared" si="51"/>
        <v>0.64530194558638276</v>
      </c>
      <c r="T443">
        <v>2.5750000000000002</v>
      </c>
      <c r="U443">
        <v>2.1637</v>
      </c>
      <c r="V443">
        <v>1.4648000000000001</v>
      </c>
      <c r="W443" s="134">
        <f t="shared" si="46"/>
        <v>1.1900910477422935</v>
      </c>
      <c r="X443" s="54">
        <f t="shared" si="47"/>
        <v>0.56885436893203889</v>
      </c>
      <c r="Y443">
        <v>1475</v>
      </c>
      <c r="Z443">
        <v>1003</v>
      </c>
      <c r="AA443">
        <v>1.4705882352941178</v>
      </c>
    </row>
    <row r="444" spans="1:27" x14ac:dyDescent="0.25">
      <c r="A444" t="s">
        <v>69</v>
      </c>
      <c r="B444">
        <v>320602</v>
      </c>
      <c r="C444" t="s">
        <v>98</v>
      </c>
      <c r="D444" t="s">
        <v>99</v>
      </c>
      <c r="E444" s="152">
        <v>2</v>
      </c>
      <c r="F444">
        <v>210</v>
      </c>
      <c r="G444">
        <v>238</v>
      </c>
      <c r="H444">
        <v>223</v>
      </c>
      <c r="I444">
        <v>253</v>
      </c>
      <c r="J444">
        <v>229</v>
      </c>
      <c r="K444" s="54">
        <f t="shared" si="50"/>
        <v>230.6</v>
      </c>
      <c r="L444">
        <v>1.3103</v>
      </c>
      <c r="M444">
        <v>86.41</v>
      </c>
      <c r="N444" s="135">
        <f t="shared" si="48"/>
        <v>151.63754195116309</v>
      </c>
      <c r="O444">
        <v>2.1100000000000001E-2</v>
      </c>
      <c r="P444">
        <v>10</v>
      </c>
      <c r="Q444">
        <v>26</v>
      </c>
      <c r="R444" s="136">
        <f t="shared" si="49"/>
        <v>3.3234615384615385</v>
      </c>
      <c r="S444" s="54">
        <f t="shared" si="51"/>
        <v>0.65757823916376013</v>
      </c>
      <c r="T444">
        <v>0.90129999999999999</v>
      </c>
      <c r="U444">
        <v>0.79220000000000002</v>
      </c>
      <c r="V444">
        <v>0.45290000000000002</v>
      </c>
      <c r="W444" s="134">
        <f t="shared" si="46"/>
        <v>1.1377177480434233</v>
      </c>
      <c r="X444" s="54">
        <f t="shared" si="47"/>
        <v>0.50249639409741487</v>
      </c>
      <c r="Y444">
        <v>1475</v>
      </c>
      <c r="Z444">
        <v>1003</v>
      </c>
      <c r="AA444">
        <v>1.4705882352941178</v>
      </c>
    </row>
    <row r="445" spans="1:27" x14ac:dyDescent="0.25">
      <c r="A445" t="s">
        <v>69</v>
      </c>
      <c r="B445">
        <v>320602</v>
      </c>
      <c r="C445" t="s">
        <v>98</v>
      </c>
      <c r="D445" t="s">
        <v>99</v>
      </c>
      <c r="E445" s="152">
        <v>3</v>
      </c>
      <c r="F445">
        <v>243</v>
      </c>
      <c r="G445">
        <v>254</v>
      </c>
      <c r="H445">
        <v>268</v>
      </c>
      <c r="I445">
        <v>249</v>
      </c>
      <c r="J445">
        <v>251</v>
      </c>
      <c r="K445" s="54">
        <f t="shared" si="50"/>
        <v>253</v>
      </c>
      <c r="L445">
        <v>1.3252999999999999</v>
      </c>
      <c r="M445">
        <v>79.7</v>
      </c>
      <c r="N445" s="135">
        <f t="shared" si="48"/>
        <v>166.28607277289836</v>
      </c>
      <c r="O445">
        <v>1.52E-2</v>
      </c>
      <c r="P445">
        <v>10</v>
      </c>
      <c r="Q445">
        <v>32</v>
      </c>
      <c r="R445" s="136">
        <f t="shared" si="49"/>
        <v>2.4906250000000001</v>
      </c>
      <c r="S445" s="54">
        <f t="shared" si="51"/>
        <v>0.65725720463596193</v>
      </c>
      <c r="T445">
        <v>0.90510000000000002</v>
      </c>
      <c r="U445">
        <v>0.73460000000000003</v>
      </c>
      <c r="V445">
        <v>0.47849999999999998</v>
      </c>
      <c r="W445" s="134">
        <f t="shared" si="46"/>
        <v>1.232099101551865</v>
      </c>
      <c r="X445" s="54">
        <f t="shared" si="47"/>
        <v>0.52867086509777927</v>
      </c>
      <c r="Y445">
        <v>1475</v>
      </c>
      <c r="Z445">
        <v>1003</v>
      </c>
      <c r="AA445">
        <v>1.4705882352941178</v>
      </c>
    </row>
    <row r="446" spans="1:27" x14ac:dyDescent="0.25">
      <c r="A446" t="s">
        <v>69</v>
      </c>
      <c r="B446">
        <v>320602</v>
      </c>
      <c r="C446" t="s">
        <v>98</v>
      </c>
      <c r="D446" t="s">
        <v>99</v>
      </c>
      <c r="E446" s="152">
        <v>4</v>
      </c>
      <c r="F446">
        <v>209</v>
      </c>
      <c r="G446">
        <v>229</v>
      </c>
      <c r="H446">
        <v>238</v>
      </c>
      <c r="I446">
        <v>288</v>
      </c>
      <c r="J446">
        <v>216</v>
      </c>
      <c r="K446" s="54">
        <f t="shared" si="50"/>
        <v>236</v>
      </c>
      <c r="L446">
        <v>1.032</v>
      </c>
      <c r="M446">
        <v>76.55</v>
      </c>
      <c r="N446" s="135">
        <f t="shared" si="48"/>
        <v>134.8138471587198</v>
      </c>
      <c r="O446">
        <v>2.1299999999999999E-2</v>
      </c>
      <c r="P446">
        <v>10</v>
      </c>
      <c r="Q446">
        <v>29</v>
      </c>
      <c r="R446" s="136">
        <f t="shared" si="49"/>
        <v>2.6396551724137929</v>
      </c>
      <c r="S446" s="54">
        <f t="shared" si="51"/>
        <v>0.57124511507932119</v>
      </c>
      <c r="T446">
        <v>0.96919999999999995</v>
      </c>
      <c r="U446">
        <v>0.86550000000000005</v>
      </c>
      <c r="V446">
        <v>0.51880000000000004</v>
      </c>
      <c r="W446" s="134">
        <f t="shared" si="46"/>
        <v>1.1198151357596764</v>
      </c>
      <c r="X446" s="54">
        <f t="shared" si="47"/>
        <v>0.53528683450268266</v>
      </c>
      <c r="Y446">
        <v>1475</v>
      </c>
      <c r="Z446">
        <v>1003</v>
      </c>
      <c r="AA446">
        <v>1.4705882352941178</v>
      </c>
    </row>
    <row r="447" spans="1:27" x14ac:dyDescent="0.25">
      <c r="A447" t="s">
        <v>26</v>
      </c>
      <c r="B447">
        <v>110397</v>
      </c>
      <c r="C447" t="s">
        <v>49</v>
      </c>
      <c r="D447" t="s">
        <v>50</v>
      </c>
      <c r="E447" s="152">
        <v>1</v>
      </c>
      <c r="F447">
        <v>205</v>
      </c>
      <c r="G447">
        <v>209</v>
      </c>
      <c r="H447">
        <v>189</v>
      </c>
      <c r="I447">
        <v>227</v>
      </c>
      <c r="J447">
        <v>213</v>
      </c>
      <c r="K447" s="54">
        <f t="shared" si="50"/>
        <v>208.6</v>
      </c>
      <c r="L447">
        <v>1.2370000000000001</v>
      </c>
      <c r="M447">
        <v>116.96</v>
      </c>
      <c r="N447" s="135">
        <f t="shared" si="48"/>
        <v>105.76265389876882</v>
      </c>
      <c r="Q447">
        <v>18</v>
      </c>
      <c r="R447" s="134">
        <f t="shared" si="49"/>
        <v>6.4977777777777774</v>
      </c>
      <c r="S447" s="54">
        <f t="shared" si="51"/>
        <v>0.50701176365660983</v>
      </c>
      <c r="T447">
        <v>0.68840000000000001</v>
      </c>
      <c r="U447">
        <v>0.59150000000000003</v>
      </c>
      <c r="V447">
        <v>0.40260000000000001</v>
      </c>
      <c r="W447" s="134">
        <f t="shared" si="46"/>
        <v>1.1638207945900254</v>
      </c>
      <c r="X447" s="54">
        <f t="shared" si="47"/>
        <v>0.58483439860546194</v>
      </c>
      <c r="Y447">
        <v>727</v>
      </c>
      <c r="Z447">
        <v>1061</v>
      </c>
      <c r="AA447">
        <v>0.68520263901979261</v>
      </c>
    </row>
    <row r="448" spans="1:27" x14ac:dyDescent="0.25">
      <c r="A448" t="s">
        <v>26</v>
      </c>
      <c r="B448">
        <v>110397</v>
      </c>
      <c r="C448" t="s">
        <v>49</v>
      </c>
      <c r="D448" t="s">
        <v>50</v>
      </c>
      <c r="E448" s="152">
        <v>2</v>
      </c>
      <c r="F448">
        <v>198</v>
      </c>
      <c r="G448">
        <v>179</v>
      </c>
      <c r="H448">
        <v>175</v>
      </c>
      <c r="I448">
        <v>158</v>
      </c>
      <c r="J448">
        <v>184</v>
      </c>
      <c r="K448" s="54">
        <f t="shared" si="50"/>
        <v>178.8</v>
      </c>
      <c r="L448">
        <v>0.87980000000000003</v>
      </c>
      <c r="M448">
        <v>100.33</v>
      </c>
      <c r="N448" s="135">
        <f t="shared" si="48"/>
        <v>87.690620950862154</v>
      </c>
      <c r="Q448">
        <v>16</v>
      </c>
      <c r="R448" s="134">
        <f t="shared" si="49"/>
        <v>6.2706249999999999</v>
      </c>
      <c r="S448" s="54">
        <f t="shared" si="51"/>
        <v>0.49043971449028045</v>
      </c>
      <c r="T448">
        <v>0.62009999999999998</v>
      </c>
      <c r="U448">
        <v>0.5333</v>
      </c>
      <c r="V448">
        <v>0.35599999999999998</v>
      </c>
      <c r="W448" s="134">
        <f t="shared" si="46"/>
        <v>1.1627601725107819</v>
      </c>
      <c r="X448" s="54">
        <f t="shared" si="47"/>
        <v>0.57410095145944207</v>
      </c>
      <c r="Y448">
        <v>727</v>
      </c>
      <c r="Z448">
        <v>1061</v>
      </c>
      <c r="AA448">
        <v>0.68520263901979261</v>
      </c>
    </row>
    <row r="449" spans="1:27" x14ac:dyDescent="0.25">
      <c r="A449" t="s">
        <v>26</v>
      </c>
      <c r="B449">
        <v>110397</v>
      </c>
      <c r="C449" t="s">
        <v>49</v>
      </c>
      <c r="D449" t="s">
        <v>50</v>
      </c>
      <c r="E449" s="152">
        <v>3</v>
      </c>
      <c r="F449">
        <v>234</v>
      </c>
      <c r="G449">
        <v>203</v>
      </c>
      <c r="H449">
        <v>238</v>
      </c>
      <c r="I449">
        <v>206</v>
      </c>
      <c r="J449">
        <v>245</v>
      </c>
      <c r="K449" s="54">
        <f t="shared" si="50"/>
        <v>225.2</v>
      </c>
      <c r="L449">
        <v>1.2611000000000001</v>
      </c>
      <c r="M449">
        <v>107.84</v>
      </c>
      <c r="N449" s="135">
        <f t="shared" si="48"/>
        <v>116.94176557863503</v>
      </c>
      <c r="Q449">
        <v>28</v>
      </c>
      <c r="R449" s="134">
        <f t="shared" si="49"/>
        <v>3.8514285714285714</v>
      </c>
      <c r="S449" s="54">
        <f t="shared" si="51"/>
        <v>0.51927959848416982</v>
      </c>
      <c r="T449">
        <v>1.0812999999999999</v>
      </c>
      <c r="U449">
        <v>0.95169999999999999</v>
      </c>
      <c r="V449">
        <v>0.63290000000000002</v>
      </c>
      <c r="W449" s="134">
        <f t="shared" si="46"/>
        <v>1.1361773668172743</v>
      </c>
      <c r="X449" s="54">
        <f t="shared" si="47"/>
        <v>0.58531397392028117</v>
      </c>
      <c r="Y449">
        <v>727</v>
      </c>
      <c r="Z449">
        <v>1061</v>
      </c>
      <c r="AA449">
        <v>0.68520263901979261</v>
      </c>
    </row>
    <row r="450" spans="1:27" x14ac:dyDescent="0.25">
      <c r="A450" t="s">
        <v>26</v>
      </c>
      <c r="B450">
        <v>110397</v>
      </c>
      <c r="C450" t="s">
        <v>49</v>
      </c>
      <c r="D450" t="s">
        <v>50</v>
      </c>
      <c r="E450" s="152">
        <v>4</v>
      </c>
      <c r="F450">
        <v>226</v>
      </c>
      <c r="G450">
        <v>267</v>
      </c>
      <c r="H450">
        <v>227</v>
      </c>
      <c r="I450">
        <v>220</v>
      </c>
      <c r="J450">
        <v>218</v>
      </c>
      <c r="K450" s="54">
        <f t="shared" si="50"/>
        <v>231.6</v>
      </c>
      <c r="L450">
        <v>0.87360000000000004</v>
      </c>
      <c r="M450">
        <v>66.27</v>
      </c>
      <c r="N450" s="135">
        <f t="shared" si="48"/>
        <v>131.82435491172478</v>
      </c>
      <c r="Q450">
        <v>15</v>
      </c>
      <c r="R450" s="134">
        <f t="shared" si="49"/>
        <v>4.4180000000000001</v>
      </c>
      <c r="S450" s="54">
        <f t="shared" si="51"/>
        <v>0.56918978804717091</v>
      </c>
      <c r="T450">
        <v>1.0562</v>
      </c>
      <c r="U450">
        <v>0.89970000000000006</v>
      </c>
      <c r="V450">
        <v>0.65259999999999996</v>
      </c>
      <c r="W450" s="134">
        <f t="shared" ref="W450:W513" si="52">T450/U450</f>
        <v>1.173946871179282</v>
      </c>
      <c r="X450" s="54">
        <f t="shared" ref="X450:X513" si="53">V450/T450</f>
        <v>0.61787540238591165</v>
      </c>
      <c r="Y450">
        <v>727</v>
      </c>
      <c r="Z450">
        <v>1061</v>
      </c>
      <c r="AA450">
        <v>0.68520263901979261</v>
      </c>
    </row>
    <row r="451" spans="1:27" x14ac:dyDescent="0.25">
      <c r="A451" t="s">
        <v>26</v>
      </c>
      <c r="B451">
        <v>110085</v>
      </c>
      <c r="C451" t="s">
        <v>31</v>
      </c>
      <c r="D451" t="s">
        <v>32</v>
      </c>
      <c r="E451" s="152">
        <v>1</v>
      </c>
      <c r="F451">
        <v>698</v>
      </c>
      <c r="G451">
        <v>306</v>
      </c>
      <c r="H451">
        <v>383</v>
      </c>
      <c r="I451">
        <v>463</v>
      </c>
      <c r="J451">
        <v>470</v>
      </c>
      <c r="K451" s="54">
        <f t="shared" si="50"/>
        <v>464</v>
      </c>
      <c r="L451">
        <v>0.69499999999999995</v>
      </c>
      <c r="M451">
        <v>74.17</v>
      </c>
      <c r="N451" s="135">
        <f t="shared" si="48"/>
        <v>93.703653768369961</v>
      </c>
      <c r="O451">
        <v>9.3100000000000002E-2</v>
      </c>
      <c r="P451">
        <v>5</v>
      </c>
      <c r="Q451">
        <v>6</v>
      </c>
      <c r="R451" s="134">
        <f t="shared" si="49"/>
        <v>12.361666666666666</v>
      </c>
      <c r="S451" s="54">
        <f t="shared" si="51"/>
        <v>0.20194752967321111</v>
      </c>
      <c r="T451">
        <v>0.74919999999999998</v>
      </c>
      <c r="U451">
        <v>0.92689999999999995</v>
      </c>
      <c r="V451">
        <v>0.42620000000000002</v>
      </c>
      <c r="W451" s="134">
        <f t="shared" si="52"/>
        <v>0.80828568346099905</v>
      </c>
      <c r="X451" s="54">
        <f t="shared" si="53"/>
        <v>0.56887346502936476</v>
      </c>
      <c r="Y451">
        <v>729</v>
      </c>
      <c r="Z451">
        <v>1154</v>
      </c>
      <c r="AA451">
        <v>0.6317157712305026</v>
      </c>
    </row>
    <row r="452" spans="1:27" x14ac:dyDescent="0.25">
      <c r="A452" t="s">
        <v>26</v>
      </c>
      <c r="B452">
        <v>110085</v>
      </c>
      <c r="C452" t="s">
        <v>31</v>
      </c>
      <c r="D452" t="s">
        <v>32</v>
      </c>
      <c r="E452" s="152">
        <v>2</v>
      </c>
      <c r="F452">
        <v>260</v>
      </c>
      <c r="G452">
        <v>418</v>
      </c>
      <c r="H452">
        <v>364</v>
      </c>
      <c r="I452">
        <v>457</v>
      </c>
      <c r="J452">
        <v>392</v>
      </c>
      <c r="K452" s="54">
        <f t="shared" si="50"/>
        <v>378.2</v>
      </c>
      <c r="L452">
        <v>0.68459999999999999</v>
      </c>
      <c r="M452">
        <v>78.62</v>
      </c>
      <c r="N452" s="135">
        <f t="shared" si="48"/>
        <v>87.077079623505455</v>
      </c>
      <c r="O452">
        <v>9.7299999999999998E-2</v>
      </c>
      <c r="P452">
        <v>5</v>
      </c>
      <c r="Q452">
        <v>5</v>
      </c>
      <c r="R452" s="134">
        <f t="shared" si="49"/>
        <v>15.724</v>
      </c>
      <c r="S452" s="54">
        <f t="shared" si="51"/>
        <v>0.23024082396484785</v>
      </c>
      <c r="T452">
        <v>0.50800000000000001</v>
      </c>
      <c r="U452">
        <v>0.69379999999999997</v>
      </c>
      <c r="V452">
        <v>0.26869999999999999</v>
      </c>
      <c r="W452" s="134">
        <f t="shared" si="52"/>
        <v>0.73219948111847799</v>
      </c>
      <c r="X452" s="54">
        <f t="shared" si="53"/>
        <v>0.52893700787401576</v>
      </c>
      <c r="Y452">
        <v>729</v>
      </c>
      <c r="Z452">
        <v>1154</v>
      </c>
      <c r="AA452">
        <v>0.6317157712305026</v>
      </c>
    </row>
    <row r="453" spans="1:27" x14ac:dyDescent="0.25">
      <c r="A453" t="s">
        <v>26</v>
      </c>
      <c r="B453">
        <v>110085</v>
      </c>
      <c r="C453" t="s">
        <v>31</v>
      </c>
      <c r="D453" t="s">
        <v>32</v>
      </c>
      <c r="E453" s="152">
        <v>3</v>
      </c>
      <c r="F453">
        <v>305</v>
      </c>
      <c r="G453">
        <v>888</v>
      </c>
      <c r="H453">
        <v>706</v>
      </c>
      <c r="I453">
        <v>440</v>
      </c>
      <c r="J453">
        <v>465</v>
      </c>
      <c r="K453" s="54">
        <f t="shared" si="50"/>
        <v>560.79999999999995</v>
      </c>
      <c r="L453">
        <v>0.72509999999999997</v>
      </c>
      <c r="M453">
        <v>60.3</v>
      </c>
      <c r="N453" s="135">
        <f t="shared" si="48"/>
        <v>120.24875621890547</v>
      </c>
      <c r="O453">
        <v>9.7199999999999995E-2</v>
      </c>
      <c r="P453">
        <v>5</v>
      </c>
      <c r="Q453">
        <v>5</v>
      </c>
      <c r="R453" s="134">
        <f t="shared" si="49"/>
        <v>12.059999999999999</v>
      </c>
      <c r="S453" s="54">
        <f t="shared" si="51"/>
        <v>0.21442360238749195</v>
      </c>
      <c r="T453">
        <v>0.78890000000000005</v>
      </c>
      <c r="U453">
        <v>1.1385000000000001</v>
      </c>
      <c r="V453">
        <v>0.43259999999999998</v>
      </c>
      <c r="W453" s="134">
        <f t="shared" si="52"/>
        <v>0.69292929292929295</v>
      </c>
      <c r="X453" s="54">
        <f t="shared" si="53"/>
        <v>0.54835847382431224</v>
      </c>
      <c r="Y453">
        <v>729</v>
      </c>
      <c r="Z453">
        <v>1154</v>
      </c>
      <c r="AA453">
        <v>0.6317157712305026</v>
      </c>
    </row>
    <row r="454" spans="1:27" x14ac:dyDescent="0.25">
      <c r="A454" t="s">
        <v>26</v>
      </c>
      <c r="B454">
        <v>110085</v>
      </c>
      <c r="C454" t="s">
        <v>31</v>
      </c>
      <c r="D454" t="s">
        <v>32</v>
      </c>
      <c r="E454" s="152">
        <v>4</v>
      </c>
      <c r="F454">
        <v>540</v>
      </c>
      <c r="G454">
        <v>893</v>
      </c>
      <c r="H454">
        <v>691</v>
      </c>
      <c r="I454">
        <v>252</v>
      </c>
      <c r="J454">
        <v>350</v>
      </c>
      <c r="K454" s="54">
        <f t="shared" si="50"/>
        <v>545.20000000000005</v>
      </c>
      <c r="L454">
        <v>0.62909999999999999</v>
      </c>
      <c r="M454">
        <v>60.44</v>
      </c>
      <c r="N454" s="135">
        <f t="shared" si="48"/>
        <v>104.08669755129054</v>
      </c>
      <c r="O454">
        <v>9.8500000000000004E-2</v>
      </c>
      <c r="P454">
        <v>6</v>
      </c>
      <c r="Q454">
        <v>6</v>
      </c>
      <c r="R454" s="134">
        <f t="shared" si="49"/>
        <v>10.073333333333332</v>
      </c>
      <c r="S454" s="54">
        <f t="shared" si="51"/>
        <v>0.19091470570669578</v>
      </c>
      <c r="T454">
        <v>0.26700000000000002</v>
      </c>
      <c r="U454">
        <v>0.41959999999999997</v>
      </c>
      <c r="V454">
        <v>0.14149999999999999</v>
      </c>
      <c r="W454" s="134">
        <f t="shared" si="52"/>
        <v>0.63632030505243098</v>
      </c>
      <c r="X454" s="54">
        <f t="shared" si="53"/>
        <v>0.52996254681647936</v>
      </c>
      <c r="Y454">
        <v>729</v>
      </c>
      <c r="Z454">
        <v>1154</v>
      </c>
      <c r="AA454">
        <v>0.6317157712305026</v>
      </c>
    </row>
    <row r="455" spans="1:27" x14ac:dyDescent="0.25">
      <c r="A455" t="s">
        <v>26</v>
      </c>
      <c r="B455">
        <v>110160</v>
      </c>
      <c r="C455" t="s">
        <v>31</v>
      </c>
      <c r="D455" t="s">
        <v>32</v>
      </c>
      <c r="E455" s="152">
        <v>1</v>
      </c>
      <c r="F455">
        <v>761</v>
      </c>
      <c r="G455">
        <v>820</v>
      </c>
      <c r="H455">
        <v>660</v>
      </c>
      <c r="I455">
        <v>898</v>
      </c>
      <c r="J455">
        <v>789</v>
      </c>
      <c r="K455" s="54">
        <f t="shared" si="50"/>
        <v>785.6</v>
      </c>
      <c r="L455">
        <v>0.93020000000000003</v>
      </c>
      <c r="M455">
        <v>84.29</v>
      </c>
      <c r="N455" s="135">
        <f t="shared" si="48"/>
        <v>110.35710048641594</v>
      </c>
      <c r="O455">
        <v>0.13020000000000001</v>
      </c>
      <c r="P455">
        <v>7</v>
      </c>
      <c r="Q455">
        <v>7</v>
      </c>
      <c r="R455" s="134">
        <f t="shared" si="49"/>
        <v>12.041428571428572</v>
      </c>
      <c r="S455" s="54">
        <f t="shared" si="51"/>
        <v>0.14047492424441949</v>
      </c>
      <c r="T455">
        <v>1.3788</v>
      </c>
      <c r="U455">
        <v>1.6386000000000001</v>
      </c>
      <c r="V455">
        <v>0.73519999999999996</v>
      </c>
      <c r="W455" s="134">
        <f t="shared" si="52"/>
        <v>0.84145001830831201</v>
      </c>
      <c r="X455" s="54">
        <f t="shared" si="53"/>
        <v>0.53321729039744703</v>
      </c>
      <c r="Y455">
        <v>714</v>
      </c>
      <c r="Z455">
        <v>1145</v>
      </c>
      <c r="AA455">
        <v>0.62358078602620093</v>
      </c>
    </row>
    <row r="456" spans="1:27" x14ac:dyDescent="0.25">
      <c r="A456" t="s">
        <v>26</v>
      </c>
      <c r="B456">
        <v>110160</v>
      </c>
      <c r="C456" t="s">
        <v>31</v>
      </c>
      <c r="D456" t="s">
        <v>32</v>
      </c>
      <c r="E456" s="152">
        <v>2</v>
      </c>
      <c r="F456">
        <v>610</v>
      </c>
      <c r="G456">
        <v>596</v>
      </c>
      <c r="H456">
        <v>933</v>
      </c>
      <c r="I456">
        <v>947</v>
      </c>
      <c r="J456">
        <v>840</v>
      </c>
      <c r="K456" s="54">
        <f t="shared" si="50"/>
        <v>785.2</v>
      </c>
      <c r="L456">
        <v>1.2001999999999999</v>
      </c>
      <c r="M456">
        <v>123.65</v>
      </c>
      <c r="N456" s="135">
        <f t="shared" si="48"/>
        <v>97.064294379296385</v>
      </c>
      <c r="O456">
        <v>0.10780000000000001</v>
      </c>
      <c r="P456">
        <v>10</v>
      </c>
      <c r="Q456">
        <v>9</v>
      </c>
      <c r="R456" s="134">
        <f t="shared" si="49"/>
        <v>13.738888888888889</v>
      </c>
      <c r="S456" s="54">
        <f t="shared" si="51"/>
        <v>0.12361728779839071</v>
      </c>
      <c r="T456">
        <v>1.3121</v>
      </c>
      <c r="U456">
        <v>1.4209000000000001</v>
      </c>
      <c r="V456">
        <v>0.69230000000000003</v>
      </c>
      <c r="W456" s="134">
        <f t="shared" si="52"/>
        <v>0.92342881272432964</v>
      </c>
      <c r="X456" s="54">
        <f t="shared" si="53"/>
        <v>0.52762746741864186</v>
      </c>
      <c r="Y456">
        <v>714</v>
      </c>
      <c r="Z456">
        <v>1145</v>
      </c>
      <c r="AA456">
        <v>0.62358078602620093</v>
      </c>
    </row>
    <row r="457" spans="1:27" x14ac:dyDescent="0.25">
      <c r="A457" t="s">
        <v>26</v>
      </c>
      <c r="B457">
        <v>110160</v>
      </c>
      <c r="C457" t="s">
        <v>31</v>
      </c>
      <c r="D457" t="s">
        <v>32</v>
      </c>
      <c r="E457" s="152">
        <v>3</v>
      </c>
      <c r="F457">
        <v>615</v>
      </c>
      <c r="G457">
        <v>863</v>
      </c>
      <c r="H457">
        <v>982</v>
      </c>
      <c r="I457">
        <v>689</v>
      </c>
      <c r="J457">
        <v>891</v>
      </c>
      <c r="K457" s="54">
        <f t="shared" si="50"/>
        <v>808</v>
      </c>
      <c r="L457">
        <v>0.86850000000000005</v>
      </c>
      <c r="M457">
        <v>95.81</v>
      </c>
      <c r="N457" s="135">
        <f t="shared" si="48"/>
        <v>90.648157812336919</v>
      </c>
      <c r="O457">
        <v>9.9000000000000005E-2</v>
      </c>
      <c r="P457">
        <v>6</v>
      </c>
      <c r="Q457">
        <v>6</v>
      </c>
      <c r="R457" s="134">
        <f t="shared" si="49"/>
        <v>15.968333333333334</v>
      </c>
      <c r="S457" s="54">
        <f t="shared" si="51"/>
        <v>0.11218831412417936</v>
      </c>
      <c r="T457">
        <v>1.143</v>
      </c>
      <c r="U457">
        <v>1.6251</v>
      </c>
      <c r="V457">
        <v>0.57620000000000005</v>
      </c>
      <c r="W457" s="134">
        <f t="shared" si="52"/>
        <v>0.70334133284105593</v>
      </c>
      <c r="X457" s="54">
        <f t="shared" si="53"/>
        <v>0.50411198600174978</v>
      </c>
      <c r="Y457">
        <v>714</v>
      </c>
      <c r="Z457">
        <v>1145</v>
      </c>
      <c r="AA457">
        <v>0.62358078602620093</v>
      </c>
    </row>
    <row r="458" spans="1:27" x14ac:dyDescent="0.25">
      <c r="A458" t="s">
        <v>26</v>
      </c>
      <c r="B458">
        <v>110160</v>
      </c>
      <c r="C458" t="s">
        <v>31</v>
      </c>
      <c r="D458" t="s">
        <v>32</v>
      </c>
      <c r="E458" s="152">
        <v>4</v>
      </c>
      <c r="F458">
        <v>765</v>
      </c>
      <c r="G458">
        <v>825</v>
      </c>
      <c r="H458">
        <v>729</v>
      </c>
      <c r="I458">
        <v>468</v>
      </c>
      <c r="J458">
        <v>702</v>
      </c>
      <c r="K458" s="54">
        <f t="shared" si="50"/>
        <v>697.8</v>
      </c>
      <c r="L458">
        <v>1.105</v>
      </c>
      <c r="M458">
        <v>115.89</v>
      </c>
      <c r="N458" s="135">
        <f t="shared" ref="N458:N521" si="54">L458/(M458/10000)</f>
        <v>95.34903788074898</v>
      </c>
      <c r="O458">
        <v>0.1258</v>
      </c>
      <c r="P458">
        <v>8</v>
      </c>
      <c r="Q458">
        <v>8</v>
      </c>
      <c r="R458" s="134">
        <f t="shared" ref="R458:R521" si="55">M458/Q458</f>
        <v>14.48625</v>
      </c>
      <c r="S458" s="54">
        <f t="shared" si="51"/>
        <v>0.13664235867117941</v>
      </c>
      <c r="T458">
        <v>0.91259999999999997</v>
      </c>
      <c r="U458">
        <v>1.0851</v>
      </c>
      <c r="V458">
        <v>0.52049999999999996</v>
      </c>
      <c r="W458" s="134">
        <f t="shared" si="52"/>
        <v>0.84102847663809788</v>
      </c>
      <c r="X458" s="54">
        <f t="shared" si="53"/>
        <v>0.57034845496383957</v>
      </c>
      <c r="Y458">
        <v>714</v>
      </c>
      <c r="Z458">
        <v>1145</v>
      </c>
      <c r="AA458">
        <v>0.62358078602620093</v>
      </c>
    </row>
    <row r="459" spans="1:27" x14ac:dyDescent="0.25">
      <c r="A459" t="s">
        <v>26</v>
      </c>
      <c r="B459">
        <v>110397</v>
      </c>
      <c r="C459" t="s">
        <v>31</v>
      </c>
      <c r="D459" t="s">
        <v>32</v>
      </c>
      <c r="E459" s="152">
        <v>1</v>
      </c>
      <c r="F459">
        <v>428</v>
      </c>
      <c r="G459">
        <v>246</v>
      </c>
      <c r="H459">
        <v>353</v>
      </c>
      <c r="I459">
        <v>438</v>
      </c>
      <c r="J459">
        <v>372</v>
      </c>
      <c r="K459" s="54">
        <f t="shared" si="50"/>
        <v>367.4</v>
      </c>
      <c r="L459">
        <v>0.61</v>
      </c>
      <c r="M459">
        <v>95.63</v>
      </c>
      <c r="N459" s="135">
        <f t="shared" si="54"/>
        <v>63.787514378333157</v>
      </c>
      <c r="O459">
        <v>8.8499999999999995E-2</v>
      </c>
      <c r="P459">
        <v>9</v>
      </c>
      <c r="Q459">
        <v>9</v>
      </c>
      <c r="R459" s="134">
        <f t="shared" si="55"/>
        <v>10.625555555555556</v>
      </c>
      <c r="S459" s="54">
        <f t="shared" si="51"/>
        <v>0.17361871088277941</v>
      </c>
      <c r="T459">
        <v>0.47439999999999999</v>
      </c>
      <c r="U459">
        <v>0.54279999999999995</v>
      </c>
      <c r="V459">
        <v>0.25</v>
      </c>
      <c r="W459" s="134">
        <f t="shared" si="52"/>
        <v>0.87398673544583649</v>
      </c>
      <c r="X459" s="54">
        <f t="shared" si="53"/>
        <v>0.52698145025295107</v>
      </c>
      <c r="Y459">
        <v>727</v>
      </c>
      <c r="Z459">
        <v>1061</v>
      </c>
      <c r="AA459">
        <v>0.68520263901979261</v>
      </c>
    </row>
    <row r="460" spans="1:27" x14ac:dyDescent="0.25">
      <c r="A460" t="s">
        <v>26</v>
      </c>
      <c r="B460">
        <v>110397</v>
      </c>
      <c r="C460" t="s">
        <v>31</v>
      </c>
      <c r="D460" t="s">
        <v>32</v>
      </c>
      <c r="E460" s="152">
        <v>2</v>
      </c>
      <c r="F460">
        <v>897</v>
      </c>
      <c r="G460">
        <v>269</v>
      </c>
      <c r="H460">
        <v>441</v>
      </c>
      <c r="I460">
        <v>333</v>
      </c>
      <c r="J460">
        <v>845</v>
      </c>
      <c r="K460" s="54">
        <f t="shared" si="50"/>
        <v>557</v>
      </c>
      <c r="L460">
        <v>0.87919999999999998</v>
      </c>
      <c r="M460">
        <v>153.4</v>
      </c>
      <c r="N460" s="135">
        <f t="shared" si="54"/>
        <v>57.314211212516291</v>
      </c>
      <c r="O460">
        <v>0.1129</v>
      </c>
      <c r="P460">
        <v>6</v>
      </c>
      <c r="Q460">
        <v>6</v>
      </c>
      <c r="R460" s="134">
        <f t="shared" si="55"/>
        <v>25.566666666666666</v>
      </c>
      <c r="S460" s="54">
        <f t="shared" si="51"/>
        <v>0.10289804526484074</v>
      </c>
      <c r="T460">
        <v>0.50819999999999999</v>
      </c>
      <c r="U460">
        <v>1.0507</v>
      </c>
      <c r="V460">
        <v>0.2437</v>
      </c>
      <c r="W460" s="134">
        <f t="shared" si="52"/>
        <v>0.48367754830113258</v>
      </c>
      <c r="X460" s="54">
        <f t="shared" si="53"/>
        <v>0.47953561589925225</v>
      </c>
      <c r="Y460">
        <v>727</v>
      </c>
      <c r="Z460">
        <v>1061</v>
      </c>
      <c r="AA460">
        <v>0.68520263901979261</v>
      </c>
    </row>
    <row r="461" spans="1:27" x14ac:dyDescent="0.25">
      <c r="A461" t="s">
        <v>26</v>
      </c>
      <c r="B461">
        <v>110397</v>
      </c>
      <c r="C461" t="s">
        <v>31</v>
      </c>
      <c r="D461" t="s">
        <v>32</v>
      </c>
      <c r="E461" s="152">
        <v>3</v>
      </c>
      <c r="F461">
        <v>467</v>
      </c>
      <c r="G461">
        <v>375</v>
      </c>
      <c r="H461">
        <v>629</v>
      </c>
      <c r="I461">
        <v>905</v>
      </c>
      <c r="J461">
        <v>628</v>
      </c>
      <c r="K461" s="54">
        <f t="shared" si="50"/>
        <v>600.79999999999995</v>
      </c>
      <c r="L461">
        <v>1.6526000000000001</v>
      </c>
      <c r="M461">
        <v>176.26</v>
      </c>
      <c r="N461" s="135">
        <f t="shared" si="54"/>
        <v>93.759219335073197</v>
      </c>
      <c r="O461">
        <v>0.14030000000000001</v>
      </c>
      <c r="P461">
        <v>8</v>
      </c>
      <c r="Q461">
        <v>8</v>
      </c>
      <c r="R461" s="134">
        <f t="shared" si="55"/>
        <v>22.032499999999999</v>
      </c>
      <c r="S461" s="54">
        <f t="shared" si="51"/>
        <v>0.15605728917289149</v>
      </c>
      <c r="T461">
        <v>0.69220000000000004</v>
      </c>
      <c r="U461">
        <v>1.2404999999999999</v>
      </c>
      <c r="V461">
        <v>0.33119999999999999</v>
      </c>
      <c r="W461" s="134">
        <f t="shared" si="52"/>
        <v>0.55800080612656189</v>
      </c>
      <c r="X461" s="54">
        <f t="shared" si="53"/>
        <v>0.47847442935567752</v>
      </c>
      <c r="Y461">
        <v>727</v>
      </c>
      <c r="Z461">
        <v>1061</v>
      </c>
      <c r="AA461">
        <v>0.68520263901979261</v>
      </c>
    </row>
    <row r="462" spans="1:27" x14ac:dyDescent="0.25">
      <c r="A462" t="s">
        <v>26</v>
      </c>
      <c r="B462">
        <v>110397</v>
      </c>
      <c r="C462" t="s">
        <v>31</v>
      </c>
      <c r="D462" t="s">
        <v>32</v>
      </c>
      <c r="E462" s="152">
        <v>4</v>
      </c>
      <c r="F462">
        <v>502</v>
      </c>
      <c r="G462">
        <v>436</v>
      </c>
      <c r="H462">
        <v>792</v>
      </c>
      <c r="I462">
        <v>408</v>
      </c>
      <c r="J462">
        <v>432</v>
      </c>
      <c r="K462" s="54">
        <f t="shared" si="50"/>
        <v>514</v>
      </c>
      <c r="L462">
        <v>1.4228000000000001</v>
      </c>
      <c r="M462">
        <v>173.2</v>
      </c>
      <c r="N462" s="135">
        <f t="shared" si="54"/>
        <v>82.147806004618943</v>
      </c>
      <c r="O462">
        <v>0.17530000000000001</v>
      </c>
      <c r="P462">
        <v>6</v>
      </c>
      <c r="Q462">
        <v>6</v>
      </c>
      <c r="R462" s="134">
        <f t="shared" si="55"/>
        <v>28.866666666666664</v>
      </c>
      <c r="S462" s="54">
        <f t="shared" si="51"/>
        <v>0.15982063425023141</v>
      </c>
      <c r="T462">
        <v>0.8296</v>
      </c>
      <c r="U462">
        <v>1.9239999999999999</v>
      </c>
      <c r="V462">
        <v>0.42630000000000001</v>
      </c>
      <c r="W462" s="134">
        <f t="shared" si="52"/>
        <v>0.43118503118503121</v>
      </c>
      <c r="X462" s="54">
        <f t="shared" si="53"/>
        <v>0.51386210221793638</v>
      </c>
      <c r="Y462">
        <v>727</v>
      </c>
      <c r="Z462">
        <v>1061</v>
      </c>
      <c r="AA462">
        <v>0.68520263901979261</v>
      </c>
    </row>
    <row r="463" spans="1:27" x14ac:dyDescent="0.25">
      <c r="A463" t="s">
        <v>55</v>
      </c>
      <c r="B463">
        <v>141364</v>
      </c>
      <c r="C463" t="s">
        <v>61</v>
      </c>
      <c r="D463" t="s">
        <v>62</v>
      </c>
      <c r="E463" s="152">
        <v>2</v>
      </c>
      <c r="F463">
        <v>188</v>
      </c>
      <c r="G463">
        <v>192</v>
      </c>
      <c r="H463">
        <v>161</v>
      </c>
      <c r="I463">
        <v>246</v>
      </c>
      <c r="J463">
        <v>194</v>
      </c>
      <c r="K463" s="54">
        <f t="shared" si="50"/>
        <v>196.2</v>
      </c>
      <c r="L463">
        <v>0.1074</v>
      </c>
      <c r="M463">
        <v>15.93</v>
      </c>
      <c r="N463" s="135">
        <f t="shared" si="54"/>
        <v>67.419962335216567</v>
      </c>
      <c r="Q463">
        <v>20</v>
      </c>
      <c r="R463" s="134">
        <f t="shared" si="55"/>
        <v>0.79649999999999999</v>
      </c>
      <c r="S463" s="54">
        <f t="shared" si="51"/>
        <v>0.34362875807959514</v>
      </c>
      <c r="T463">
        <v>0.13550000000000001</v>
      </c>
      <c r="U463">
        <v>8.6499999999999994E-2</v>
      </c>
      <c r="V463">
        <v>6.5500000000000003E-2</v>
      </c>
      <c r="W463" s="134">
        <f t="shared" si="52"/>
        <v>1.5664739884393066</v>
      </c>
      <c r="X463" s="54">
        <f t="shared" si="53"/>
        <v>0.48339483394833949</v>
      </c>
      <c r="Y463">
        <v>549</v>
      </c>
      <c r="Z463">
        <v>1320</v>
      </c>
      <c r="AA463">
        <v>0.41590909090909089</v>
      </c>
    </row>
    <row r="464" spans="1:27" x14ac:dyDescent="0.25">
      <c r="A464" t="s">
        <v>55</v>
      </c>
      <c r="B464">
        <v>141364</v>
      </c>
      <c r="C464" t="s">
        <v>61</v>
      </c>
      <c r="D464" t="s">
        <v>62</v>
      </c>
      <c r="E464" s="152">
        <v>3</v>
      </c>
      <c r="F464">
        <v>188</v>
      </c>
      <c r="G464">
        <v>161</v>
      </c>
      <c r="H464">
        <v>172</v>
      </c>
      <c r="I464">
        <v>177</v>
      </c>
      <c r="J464">
        <v>131</v>
      </c>
      <c r="K464" s="54">
        <f t="shared" si="50"/>
        <v>165.8</v>
      </c>
      <c r="L464">
        <v>8.7099999999999997E-2</v>
      </c>
      <c r="M464">
        <v>17.11</v>
      </c>
      <c r="N464" s="135">
        <f t="shared" si="54"/>
        <v>50.905902980713037</v>
      </c>
      <c r="Q464">
        <v>39</v>
      </c>
      <c r="R464" s="134">
        <f t="shared" si="55"/>
        <v>0.43871794871794872</v>
      </c>
      <c r="S464" s="54">
        <f t="shared" si="51"/>
        <v>0.30703198420212929</v>
      </c>
      <c r="T464">
        <v>0.2616</v>
      </c>
      <c r="U464">
        <v>0.23400000000000001</v>
      </c>
      <c r="V464">
        <v>0.13830000000000001</v>
      </c>
      <c r="W464" s="134">
        <f t="shared" si="52"/>
        <v>1.117948717948718</v>
      </c>
      <c r="X464" s="54">
        <f t="shared" si="53"/>
        <v>0.52866972477064222</v>
      </c>
      <c r="Y464">
        <v>549</v>
      </c>
      <c r="Z464">
        <v>1320</v>
      </c>
      <c r="AA464">
        <v>0.41590909090909089</v>
      </c>
    </row>
    <row r="465" spans="1:27" x14ac:dyDescent="0.25">
      <c r="A465" t="s">
        <v>55</v>
      </c>
      <c r="B465">
        <v>141364</v>
      </c>
      <c r="C465" t="s">
        <v>61</v>
      </c>
      <c r="D465" t="s">
        <v>62</v>
      </c>
      <c r="E465" s="152">
        <v>4</v>
      </c>
      <c r="F465">
        <v>134</v>
      </c>
      <c r="G465">
        <v>181</v>
      </c>
      <c r="H465">
        <v>121</v>
      </c>
      <c r="I465">
        <v>190</v>
      </c>
      <c r="J465">
        <v>171</v>
      </c>
      <c r="K465" s="54">
        <f t="shared" si="50"/>
        <v>159.4</v>
      </c>
      <c r="L465">
        <v>8.7099999999999997E-2</v>
      </c>
      <c r="M465">
        <v>13.48</v>
      </c>
      <c r="N465" s="135">
        <f t="shared" si="54"/>
        <v>64.614243323442139</v>
      </c>
      <c r="Q465">
        <v>30</v>
      </c>
      <c r="R465" s="134">
        <f t="shared" si="55"/>
        <v>0.44933333333333336</v>
      </c>
      <c r="S465" s="54">
        <f t="shared" si="51"/>
        <v>0.40535911746199582</v>
      </c>
      <c r="T465">
        <v>0.16</v>
      </c>
      <c r="U465">
        <v>0.1225</v>
      </c>
      <c r="V465">
        <v>8.48E-2</v>
      </c>
      <c r="W465" s="134">
        <f t="shared" si="52"/>
        <v>1.306122448979592</v>
      </c>
      <c r="X465" s="54">
        <f t="shared" si="53"/>
        <v>0.53</v>
      </c>
      <c r="Y465">
        <v>549</v>
      </c>
      <c r="Z465">
        <v>1320</v>
      </c>
      <c r="AA465">
        <v>0.41590909090909089</v>
      </c>
    </row>
    <row r="466" spans="1:27" x14ac:dyDescent="0.25">
      <c r="A466" t="s">
        <v>55</v>
      </c>
      <c r="B466">
        <v>141364</v>
      </c>
      <c r="C466" t="s">
        <v>63</v>
      </c>
      <c r="D466" t="s">
        <v>64</v>
      </c>
      <c r="E466" s="152">
        <v>1</v>
      </c>
      <c r="F466">
        <v>421</v>
      </c>
      <c r="G466">
        <v>407</v>
      </c>
      <c r="H466">
        <v>430</v>
      </c>
      <c r="I466">
        <v>431</v>
      </c>
      <c r="J466">
        <v>328</v>
      </c>
      <c r="K466" s="54">
        <f t="shared" si="50"/>
        <v>403.4</v>
      </c>
      <c r="L466">
        <v>0.91210000000000002</v>
      </c>
      <c r="M466">
        <v>46</v>
      </c>
      <c r="N466" s="135">
        <f t="shared" si="54"/>
        <v>198.28260869565219</v>
      </c>
      <c r="O466">
        <v>6.1000000000000004E-3</v>
      </c>
      <c r="P466">
        <v>10</v>
      </c>
      <c r="Q466">
        <v>53</v>
      </c>
      <c r="R466" s="134">
        <f t="shared" si="55"/>
        <v>0.86792452830188682</v>
      </c>
      <c r="S466" s="54">
        <f t="shared" si="51"/>
        <v>0.49152852924058554</v>
      </c>
      <c r="T466">
        <v>0.83169999999999999</v>
      </c>
      <c r="U466">
        <v>0.64</v>
      </c>
      <c r="V466">
        <v>0.54449999999999998</v>
      </c>
      <c r="W466" s="134">
        <f t="shared" si="52"/>
        <v>1.29953125</v>
      </c>
      <c r="X466" s="54">
        <f t="shared" si="53"/>
        <v>0.65468317903090056</v>
      </c>
      <c r="Y466">
        <v>549</v>
      </c>
      <c r="Z466">
        <v>1320</v>
      </c>
      <c r="AA466">
        <v>0.41590909090909089</v>
      </c>
    </row>
    <row r="467" spans="1:27" x14ac:dyDescent="0.25">
      <c r="A467" t="s">
        <v>55</v>
      </c>
      <c r="B467">
        <v>141364</v>
      </c>
      <c r="C467" t="s">
        <v>63</v>
      </c>
      <c r="D467" t="s">
        <v>64</v>
      </c>
      <c r="E467" s="152">
        <v>2</v>
      </c>
      <c r="F467">
        <v>328</v>
      </c>
      <c r="G467">
        <v>324</v>
      </c>
      <c r="H467">
        <v>468</v>
      </c>
      <c r="I467">
        <v>341</v>
      </c>
      <c r="J467">
        <v>433</v>
      </c>
      <c r="K467" s="54">
        <f t="shared" si="50"/>
        <v>378.8</v>
      </c>
      <c r="L467">
        <v>0.93959999999999999</v>
      </c>
      <c r="M467">
        <v>52.56</v>
      </c>
      <c r="N467" s="135">
        <f t="shared" si="54"/>
        <v>178.76712328767121</v>
      </c>
      <c r="O467">
        <v>6.1999999999999998E-3</v>
      </c>
      <c r="P467">
        <v>10</v>
      </c>
      <c r="Q467">
        <v>43</v>
      </c>
      <c r="R467" s="134">
        <f t="shared" si="55"/>
        <v>1.2223255813953489</v>
      </c>
      <c r="S467" s="54">
        <f t="shared" si="51"/>
        <v>0.47193010371613309</v>
      </c>
      <c r="T467">
        <v>0.93710000000000004</v>
      </c>
      <c r="U467">
        <v>0.75549999999999995</v>
      </c>
      <c r="V467">
        <v>0.55020000000000002</v>
      </c>
      <c r="W467" s="134">
        <f t="shared" si="52"/>
        <v>1.2403706154864329</v>
      </c>
      <c r="X467" s="54">
        <f t="shared" si="53"/>
        <v>0.58713050901718067</v>
      </c>
      <c r="Y467">
        <v>549</v>
      </c>
      <c r="Z467">
        <v>1320</v>
      </c>
      <c r="AA467">
        <v>0.41590909090909089</v>
      </c>
    </row>
    <row r="468" spans="1:27" x14ac:dyDescent="0.25">
      <c r="A468" t="s">
        <v>55</v>
      </c>
      <c r="B468">
        <v>141364</v>
      </c>
      <c r="C468" t="s">
        <v>63</v>
      </c>
      <c r="D468" t="s">
        <v>64</v>
      </c>
      <c r="E468" s="152">
        <v>3</v>
      </c>
      <c r="F468">
        <v>251</v>
      </c>
      <c r="G468">
        <v>312</v>
      </c>
      <c r="H468">
        <v>322</v>
      </c>
      <c r="I468">
        <v>343</v>
      </c>
      <c r="J468">
        <v>234</v>
      </c>
      <c r="K468" s="54">
        <f t="shared" si="50"/>
        <v>292.39999999999998</v>
      </c>
      <c r="L468">
        <v>0.67600000000000005</v>
      </c>
      <c r="M468">
        <v>48.67</v>
      </c>
      <c r="N468" s="135">
        <f t="shared" si="54"/>
        <v>138.89459626053011</v>
      </c>
      <c r="O468">
        <v>4.0000000000000001E-3</v>
      </c>
      <c r="P468">
        <v>10</v>
      </c>
      <c r="Q468">
        <v>45</v>
      </c>
      <c r="R468" s="134">
        <f t="shared" si="55"/>
        <v>1.0815555555555556</v>
      </c>
      <c r="S468" s="54">
        <f t="shared" si="51"/>
        <v>0.4750157190852603</v>
      </c>
      <c r="T468">
        <v>0.60850000000000004</v>
      </c>
      <c r="U468">
        <v>0.45300000000000001</v>
      </c>
      <c r="V468">
        <v>0.35439999999999999</v>
      </c>
      <c r="W468" s="134">
        <f t="shared" si="52"/>
        <v>1.3432671081677705</v>
      </c>
      <c r="X468" s="54">
        <f t="shared" si="53"/>
        <v>0.58241577649958909</v>
      </c>
      <c r="Y468">
        <v>549</v>
      </c>
      <c r="Z468">
        <v>1320</v>
      </c>
      <c r="AA468">
        <v>0.41590909090909089</v>
      </c>
    </row>
    <row r="469" spans="1:27" x14ac:dyDescent="0.25">
      <c r="A469" t="s">
        <v>55</v>
      </c>
      <c r="B469">
        <v>141364</v>
      </c>
      <c r="C469" t="s">
        <v>63</v>
      </c>
      <c r="D469" t="s">
        <v>64</v>
      </c>
      <c r="E469" s="152">
        <v>4</v>
      </c>
      <c r="F469">
        <v>344</v>
      </c>
      <c r="G469">
        <v>349</v>
      </c>
      <c r="H469">
        <v>278</v>
      </c>
      <c r="I469">
        <v>292</v>
      </c>
      <c r="J469">
        <v>304</v>
      </c>
      <c r="K469" s="54">
        <f t="shared" si="50"/>
        <v>313.39999999999998</v>
      </c>
      <c r="L469">
        <v>0.74280000000000002</v>
      </c>
      <c r="M469">
        <v>45.21</v>
      </c>
      <c r="N469" s="135">
        <f t="shared" si="54"/>
        <v>164.29993364299935</v>
      </c>
      <c r="O469">
        <v>7.7000000000000002E-3</v>
      </c>
      <c r="P469">
        <v>10</v>
      </c>
      <c r="Q469">
        <v>49</v>
      </c>
      <c r="R469" s="134">
        <f t="shared" si="55"/>
        <v>0.92265306122448987</v>
      </c>
      <c r="S469" s="54">
        <f t="shared" si="51"/>
        <v>0.52424994780791112</v>
      </c>
      <c r="T469">
        <v>1.073</v>
      </c>
      <c r="U469">
        <v>0.84360000000000002</v>
      </c>
      <c r="V469">
        <v>0.65959999999999996</v>
      </c>
      <c r="W469" s="134">
        <f t="shared" si="52"/>
        <v>1.2719298245614035</v>
      </c>
      <c r="X469" s="54">
        <f t="shared" si="53"/>
        <v>0.61472506989748366</v>
      </c>
      <c r="Y469">
        <v>549</v>
      </c>
      <c r="Z469">
        <v>1320</v>
      </c>
      <c r="AA469">
        <v>0.41590909090909089</v>
      </c>
    </row>
    <row r="470" spans="1:27" x14ac:dyDescent="0.25">
      <c r="A470" t="s">
        <v>55</v>
      </c>
      <c r="B470">
        <v>141364</v>
      </c>
      <c r="C470" t="s">
        <v>31</v>
      </c>
      <c r="D470" t="s">
        <v>32</v>
      </c>
      <c r="E470" s="152">
        <v>1</v>
      </c>
      <c r="F470">
        <v>293</v>
      </c>
      <c r="G470">
        <v>501</v>
      </c>
      <c r="H470">
        <v>458</v>
      </c>
      <c r="K470" s="54">
        <f t="shared" si="50"/>
        <v>417.33333333333331</v>
      </c>
      <c r="L470">
        <v>0.28239999999999998</v>
      </c>
      <c r="M470">
        <v>38.82</v>
      </c>
      <c r="N470" s="135">
        <f t="shared" si="54"/>
        <v>72.746007212776917</v>
      </c>
      <c r="O470">
        <v>2.5499999999999998E-2</v>
      </c>
      <c r="P470">
        <v>3</v>
      </c>
      <c r="Q470">
        <v>3</v>
      </c>
      <c r="R470" s="134">
        <f t="shared" si="55"/>
        <v>12.94</v>
      </c>
      <c r="S470" s="54">
        <f t="shared" si="51"/>
        <v>0.17431151888045587</v>
      </c>
      <c r="T470">
        <v>0.91720000000000002</v>
      </c>
      <c r="U470">
        <v>0.69979999999999998</v>
      </c>
      <c r="V470">
        <v>0.4874</v>
      </c>
      <c r="W470" s="134">
        <f t="shared" si="52"/>
        <v>1.3106601886253215</v>
      </c>
      <c r="X470" s="54">
        <f t="shared" si="53"/>
        <v>0.53139991277802001</v>
      </c>
      <c r="Y470">
        <v>549</v>
      </c>
      <c r="Z470">
        <v>1320</v>
      </c>
      <c r="AA470">
        <v>0.41590909090909089</v>
      </c>
    </row>
    <row r="471" spans="1:27" x14ac:dyDescent="0.25">
      <c r="A471" t="s">
        <v>55</v>
      </c>
      <c r="B471">
        <v>141364</v>
      </c>
      <c r="C471" t="s">
        <v>31</v>
      </c>
      <c r="D471" t="s">
        <v>32</v>
      </c>
      <c r="E471" s="152">
        <v>2</v>
      </c>
      <c r="F471">
        <v>644</v>
      </c>
      <c r="G471">
        <v>390</v>
      </c>
      <c r="H471">
        <v>421</v>
      </c>
      <c r="I471">
        <v>334</v>
      </c>
      <c r="K471" s="54">
        <f t="shared" si="50"/>
        <v>447.25</v>
      </c>
      <c r="L471">
        <v>0.77500000000000002</v>
      </c>
      <c r="M471">
        <v>102.21</v>
      </c>
      <c r="N471" s="135">
        <f t="shared" si="54"/>
        <v>75.824283338225229</v>
      </c>
      <c r="O471">
        <v>1.52E-2</v>
      </c>
      <c r="P471">
        <v>2</v>
      </c>
      <c r="Q471">
        <v>8</v>
      </c>
      <c r="R471" s="134">
        <f t="shared" si="55"/>
        <v>12.776249999999999</v>
      </c>
      <c r="S471" s="54">
        <f t="shared" si="51"/>
        <v>0.16953445128725597</v>
      </c>
      <c r="T471">
        <v>1.8217000000000001</v>
      </c>
      <c r="U471">
        <v>1.3993</v>
      </c>
      <c r="V471">
        <v>0.93479999999999996</v>
      </c>
      <c r="W471" s="134">
        <f t="shared" si="52"/>
        <v>1.3018652183234476</v>
      </c>
      <c r="X471" s="54">
        <f t="shared" si="53"/>
        <v>0.51314706043805236</v>
      </c>
      <c r="Y471">
        <v>549</v>
      </c>
      <c r="Z471">
        <v>1320</v>
      </c>
      <c r="AA471">
        <v>0.41590909090909089</v>
      </c>
    </row>
    <row r="472" spans="1:27" x14ac:dyDescent="0.25">
      <c r="A472" t="s">
        <v>55</v>
      </c>
      <c r="B472">
        <v>141364</v>
      </c>
      <c r="C472" t="s">
        <v>31</v>
      </c>
      <c r="D472" t="s">
        <v>32</v>
      </c>
      <c r="E472" s="152">
        <v>3</v>
      </c>
      <c r="F472">
        <v>856</v>
      </c>
      <c r="G472">
        <v>494</v>
      </c>
      <c r="H472">
        <v>396</v>
      </c>
      <c r="I472">
        <v>561</v>
      </c>
      <c r="K472" s="54">
        <f t="shared" si="50"/>
        <v>576.75</v>
      </c>
      <c r="L472">
        <v>0.46129999999999999</v>
      </c>
      <c r="M472">
        <v>46.62</v>
      </c>
      <c r="N472" s="135">
        <f t="shared" si="54"/>
        <v>98.948948948948953</v>
      </c>
      <c r="O472">
        <v>7.0199999999999999E-2</v>
      </c>
      <c r="P472">
        <v>6</v>
      </c>
      <c r="Q472">
        <v>6</v>
      </c>
      <c r="R472" s="134">
        <f t="shared" si="55"/>
        <v>7.77</v>
      </c>
      <c r="S472" s="54">
        <f t="shared" si="51"/>
        <v>0.1715629804056332</v>
      </c>
      <c r="T472">
        <v>1.0667</v>
      </c>
      <c r="U472">
        <v>0.83620000000000005</v>
      </c>
      <c r="V472">
        <v>0.56659999999999999</v>
      </c>
      <c r="W472" s="134">
        <f t="shared" si="52"/>
        <v>1.2756517579526427</v>
      </c>
      <c r="X472" s="54">
        <f t="shared" si="53"/>
        <v>0.5311709009093466</v>
      </c>
      <c r="Y472">
        <v>549</v>
      </c>
      <c r="Z472">
        <v>1320</v>
      </c>
      <c r="AA472">
        <v>0.41590909090909089</v>
      </c>
    </row>
    <row r="473" spans="1:27" x14ac:dyDescent="0.25">
      <c r="A473" t="s">
        <v>55</v>
      </c>
      <c r="B473">
        <v>141364</v>
      </c>
      <c r="C473" t="s">
        <v>31</v>
      </c>
      <c r="D473" t="s">
        <v>32</v>
      </c>
      <c r="E473" s="152">
        <v>4</v>
      </c>
      <c r="F473">
        <v>470</v>
      </c>
      <c r="G473">
        <v>888</v>
      </c>
      <c r="H473">
        <v>560</v>
      </c>
      <c r="I473">
        <v>473</v>
      </c>
      <c r="K473" s="54">
        <f t="shared" si="50"/>
        <v>597.75</v>
      </c>
      <c r="L473">
        <v>0.59199999999999997</v>
      </c>
      <c r="M473">
        <v>61.2</v>
      </c>
      <c r="N473" s="135">
        <f t="shared" si="54"/>
        <v>96.732026143790833</v>
      </c>
      <c r="O473">
        <v>8.8099999999999998E-2</v>
      </c>
      <c r="P473">
        <v>6</v>
      </c>
      <c r="Q473">
        <v>6</v>
      </c>
      <c r="R473" s="134">
        <f t="shared" si="55"/>
        <v>10.200000000000001</v>
      </c>
      <c r="S473" s="54">
        <f t="shared" si="51"/>
        <v>0.16182689442708628</v>
      </c>
      <c r="T473">
        <v>0.46899999999999997</v>
      </c>
      <c r="U473">
        <v>0.35460000000000003</v>
      </c>
      <c r="V473">
        <v>0.27250000000000002</v>
      </c>
      <c r="W473" s="134">
        <f t="shared" si="52"/>
        <v>1.3226170332769316</v>
      </c>
      <c r="X473" s="54">
        <f t="shared" si="53"/>
        <v>0.58102345415778256</v>
      </c>
      <c r="Y473">
        <v>549</v>
      </c>
      <c r="Z473">
        <v>1320</v>
      </c>
      <c r="AA473">
        <v>0.41590909090909089</v>
      </c>
    </row>
    <row r="474" spans="1:27" x14ac:dyDescent="0.25">
      <c r="A474" t="s">
        <v>120</v>
      </c>
      <c r="B474">
        <v>410283</v>
      </c>
      <c r="C474" t="s">
        <v>31</v>
      </c>
      <c r="D474" t="s">
        <v>32</v>
      </c>
      <c r="E474" s="152">
        <v>1</v>
      </c>
      <c r="F474">
        <v>971</v>
      </c>
      <c r="G474">
        <v>864</v>
      </c>
      <c r="H474">
        <v>648</v>
      </c>
      <c r="I474">
        <v>698</v>
      </c>
      <c r="J474">
        <v>1054</v>
      </c>
      <c r="K474" s="54">
        <f t="shared" si="50"/>
        <v>847</v>
      </c>
      <c r="L474">
        <v>0.98980000000000001</v>
      </c>
      <c r="M474">
        <v>108.74</v>
      </c>
      <c r="N474" s="135">
        <f t="shared" si="54"/>
        <v>91.024462019496042</v>
      </c>
      <c r="O474">
        <v>0.12709999999999999</v>
      </c>
      <c r="P474">
        <v>6</v>
      </c>
      <c r="Q474">
        <v>7</v>
      </c>
      <c r="R474" s="136">
        <f t="shared" si="55"/>
        <v>15.534285714285714</v>
      </c>
      <c r="S474" s="54">
        <f t="shared" si="51"/>
        <v>0.10746689730755141</v>
      </c>
      <c r="T474">
        <v>1.0379</v>
      </c>
      <c r="U474">
        <v>1.6013999999999999</v>
      </c>
      <c r="V474">
        <v>0.50439999999999996</v>
      </c>
      <c r="W474" s="134">
        <f t="shared" si="52"/>
        <v>0.64812039465467719</v>
      </c>
      <c r="X474" s="54">
        <f t="shared" si="53"/>
        <v>0.4859813084112149</v>
      </c>
      <c r="Y474">
        <v>666</v>
      </c>
      <c r="Z474">
        <v>1270</v>
      </c>
      <c r="AA474">
        <v>0.52440944881889762</v>
      </c>
    </row>
    <row r="475" spans="1:27" x14ac:dyDescent="0.25">
      <c r="A475" t="s">
        <v>120</v>
      </c>
      <c r="B475">
        <v>410283</v>
      </c>
      <c r="C475" t="s">
        <v>31</v>
      </c>
      <c r="D475" t="s">
        <v>32</v>
      </c>
      <c r="E475" s="152">
        <v>2</v>
      </c>
      <c r="F475">
        <v>437</v>
      </c>
      <c r="G475">
        <v>796</v>
      </c>
      <c r="H475">
        <v>718</v>
      </c>
      <c r="I475">
        <v>381</v>
      </c>
      <c r="J475">
        <v>626</v>
      </c>
      <c r="K475" s="54">
        <f t="shared" si="50"/>
        <v>591.6</v>
      </c>
      <c r="L475">
        <v>1.1024</v>
      </c>
      <c r="M475">
        <v>147.41</v>
      </c>
      <c r="N475" s="135">
        <f t="shared" si="54"/>
        <v>74.784614340953809</v>
      </c>
      <c r="O475">
        <v>0.1245</v>
      </c>
      <c r="P475">
        <v>7</v>
      </c>
      <c r="Q475">
        <v>7</v>
      </c>
      <c r="R475" s="136">
        <f t="shared" si="55"/>
        <v>21.05857142857143</v>
      </c>
      <c r="S475" s="54">
        <f t="shared" si="51"/>
        <v>0.12641077474806256</v>
      </c>
      <c r="T475">
        <v>1.1181000000000001</v>
      </c>
      <c r="U475">
        <v>2.3988</v>
      </c>
      <c r="V475">
        <v>0.47339999999999999</v>
      </c>
      <c r="W475" s="134">
        <f t="shared" si="52"/>
        <v>0.46610805402701355</v>
      </c>
      <c r="X475" s="54">
        <f t="shared" si="53"/>
        <v>0.42339683391467664</v>
      </c>
      <c r="Y475">
        <v>666</v>
      </c>
      <c r="Z475">
        <v>1270</v>
      </c>
      <c r="AA475">
        <v>0.52440944881889762</v>
      </c>
    </row>
    <row r="476" spans="1:27" x14ac:dyDescent="0.25">
      <c r="A476" t="s">
        <v>120</v>
      </c>
      <c r="B476">
        <v>410283</v>
      </c>
      <c r="C476" t="s">
        <v>31</v>
      </c>
      <c r="D476" t="s">
        <v>32</v>
      </c>
      <c r="E476" s="152">
        <v>3</v>
      </c>
      <c r="F476">
        <v>406</v>
      </c>
      <c r="G476">
        <v>511</v>
      </c>
      <c r="H476">
        <v>931</v>
      </c>
      <c r="I476">
        <v>927</v>
      </c>
      <c r="J476">
        <v>754</v>
      </c>
      <c r="K476" s="54">
        <f t="shared" si="50"/>
        <v>705.8</v>
      </c>
      <c r="L476">
        <v>1.0668</v>
      </c>
      <c r="M476">
        <v>111.7</v>
      </c>
      <c r="N476" s="135">
        <f t="shared" si="54"/>
        <v>95.505819158460156</v>
      </c>
      <c r="O476">
        <v>0.1173</v>
      </c>
      <c r="P476">
        <v>8</v>
      </c>
      <c r="Q476">
        <v>7</v>
      </c>
      <c r="R476" s="136">
        <f t="shared" si="55"/>
        <v>15.957142857142857</v>
      </c>
      <c r="S476" s="54">
        <f t="shared" si="51"/>
        <v>0.13531569730583759</v>
      </c>
      <c r="T476">
        <v>0.84740000000000004</v>
      </c>
      <c r="U476">
        <v>2.13</v>
      </c>
      <c r="V476">
        <v>0.4501</v>
      </c>
      <c r="W476" s="134">
        <f t="shared" si="52"/>
        <v>0.39784037558685448</v>
      </c>
      <c r="X476" s="54">
        <f t="shared" si="53"/>
        <v>0.53115411848005667</v>
      </c>
      <c r="Y476">
        <v>666</v>
      </c>
      <c r="Z476">
        <v>1270</v>
      </c>
      <c r="AA476">
        <v>0.52440944881889762</v>
      </c>
    </row>
    <row r="477" spans="1:27" x14ac:dyDescent="0.25">
      <c r="A477" t="s">
        <v>120</v>
      </c>
      <c r="B477">
        <v>410283</v>
      </c>
      <c r="C477" t="s">
        <v>31</v>
      </c>
      <c r="D477" t="s">
        <v>32</v>
      </c>
      <c r="E477" s="152">
        <v>4</v>
      </c>
      <c r="F477">
        <v>523</v>
      </c>
      <c r="G477">
        <v>470</v>
      </c>
      <c r="H477">
        <v>355</v>
      </c>
      <c r="I477">
        <v>548</v>
      </c>
      <c r="J477">
        <v>468</v>
      </c>
      <c r="K477" s="54">
        <f t="shared" si="50"/>
        <v>472.8</v>
      </c>
      <c r="L477">
        <v>1.2770999999999999</v>
      </c>
      <c r="M477">
        <v>167.27</v>
      </c>
      <c r="N477" s="135">
        <f t="shared" si="54"/>
        <v>76.349614395886874</v>
      </c>
      <c r="O477">
        <v>7.8100000000000003E-2</v>
      </c>
      <c r="P477" s="21">
        <v>12</v>
      </c>
      <c r="Q477">
        <v>14</v>
      </c>
      <c r="R477" s="136">
        <f t="shared" si="55"/>
        <v>11.947857142857144</v>
      </c>
      <c r="S477" s="54">
        <f t="shared" si="51"/>
        <v>0.16148395599806867</v>
      </c>
      <c r="T477">
        <v>0.25240000000000001</v>
      </c>
      <c r="U477">
        <v>0.44729999999999998</v>
      </c>
      <c r="V477">
        <v>0.126</v>
      </c>
      <c r="W477" s="134">
        <f t="shared" si="52"/>
        <v>0.56427453610552203</v>
      </c>
      <c r="X477" s="54">
        <f t="shared" si="53"/>
        <v>0.4992076069730586</v>
      </c>
      <c r="Y477">
        <v>666</v>
      </c>
      <c r="Z477">
        <v>1270</v>
      </c>
      <c r="AA477">
        <v>0.52440944881889762</v>
      </c>
    </row>
    <row r="478" spans="1:27" x14ac:dyDescent="0.25">
      <c r="A478" t="s">
        <v>69</v>
      </c>
      <c r="B478">
        <v>320602</v>
      </c>
      <c r="C478" t="s">
        <v>118</v>
      </c>
      <c r="D478" t="s">
        <v>119</v>
      </c>
      <c r="E478" s="152">
        <v>1</v>
      </c>
      <c r="F478">
        <v>991</v>
      </c>
      <c r="G478">
        <v>921</v>
      </c>
      <c r="H478">
        <v>795</v>
      </c>
      <c r="I478">
        <v>975</v>
      </c>
      <c r="J478">
        <v>953</v>
      </c>
      <c r="K478" s="54">
        <f t="shared" si="50"/>
        <v>927</v>
      </c>
      <c r="L478">
        <v>2.0425</v>
      </c>
      <c r="M478">
        <v>57.51</v>
      </c>
      <c r="N478" s="135">
        <f t="shared" si="54"/>
        <v>355.15562510867676</v>
      </c>
      <c r="Q478">
        <v>26</v>
      </c>
      <c r="R478" s="136">
        <f t="shared" si="55"/>
        <v>2.2119230769230769</v>
      </c>
      <c r="S478" s="54">
        <f t="shared" si="51"/>
        <v>0.38312365168142043</v>
      </c>
      <c r="T478">
        <v>4.4631999999999996</v>
      </c>
      <c r="U478">
        <v>3.8473000000000002</v>
      </c>
      <c r="V478">
        <v>1.8816999999999999</v>
      </c>
      <c r="W478" s="134">
        <f t="shared" si="52"/>
        <v>1.1600862942843031</v>
      </c>
      <c r="X478" s="54">
        <f t="shared" si="53"/>
        <v>0.42160333393081201</v>
      </c>
      <c r="Y478">
        <v>1475</v>
      </c>
      <c r="Z478">
        <v>1003</v>
      </c>
      <c r="AA478">
        <v>1.4705882352941178</v>
      </c>
    </row>
    <row r="479" spans="1:27" x14ac:dyDescent="0.25">
      <c r="A479" t="s">
        <v>69</v>
      </c>
      <c r="B479">
        <v>320602</v>
      </c>
      <c r="C479" t="s">
        <v>118</v>
      </c>
      <c r="D479" t="s">
        <v>119</v>
      </c>
      <c r="E479" s="152">
        <v>2</v>
      </c>
      <c r="F479">
        <v>1036</v>
      </c>
      <c r="G479">
        <v>1058</v>
      </c>
      <c r="H479">
        <v>971</v>
      </c>
      <c r="I479">
        <v>951</v>
      </c>
      <c r="J479">
        <v>873</v>
      </c>
      <c r="K479" s="54">
        <f t="shared" si="50"/>
        <v>977.8</v>
      </c>
      <c r="L479">
        <v>1.9537</v>
      </c>
      <c r="M479">
        <v>56.01</v>
      </c>
      <c r="N479" s="135">
        <f t="shared" si="54"/>
        <v>348.8127120157115</v>
      </c>
      <c r="Q479">
        <v>26</v>
      </c>
      <c r="R479" s="136">
        <f t="shared" si="55"/>
        <v>2.1542307692307689</v>
      </c>
      <c r="S479" s="54">
        <f t="shared" si="51"/>
        <v>0.35673216610320263</v>
      </c>
      <c r="T479">
        <v>5.1020000000000003</v>
      </c>
      <c r="U479">
        <v>4.4958</v>
      </c>
      <c r="V479">
        <v>1.9599</v>
      </c>
      <c r="W479" s="134">
        <f t="shared" si="52"/>
        <v>1.1348369589394547</v>
      </c>
      <c r="X479" s="54">
        <f t="shared" si="53"/>
        <v>0.38414347314778513</v>
      </c>
      <c r="Y479">
        <v>1475</v>
      </c>
      <c r="Z479">
        <v>1003</v>
      </c>
      <c r="AA479">
        <v>1.4705882352941178</v>
      </c>
    </row>
    <row r="480" spans="1:27" x14ac:dyDescent="0.25">
      <c r="A480" t="s">
        <v>26</v>
      </c>
      <c r="B480">
        <v>110094</v>
      </c>
      <c r="C480" t="s">
        <v>39</v>
      </c>
      <c r="D480" t="s">
        <v>40</v>
      </c>
      <c r="E480" s="152">
        <v>1</v>
      </c>
      <c r="F480">
        <v>357</v>
      </c>
      <c r="G480">
        <v>295</v>
      </c>
      <c r="H480">
        <v>325</v>
      </c>
      <c r="I480">
        <v>323</v>
      </c>
      <c r="J480">
        <v>290</v>
      </c>
      <c r="K480" s="54">
        <f t="shared" si="50"/>
        <v>318</v>
      </c>
      <c r="L480">
        <v>1.2000999999999999</v>
      </c>
      <c r="M480">
        <v>73.47</v>
      </c>
      <c r="N480" s="135">
        <f t="shared" si="54"/>
        <v>163.34558323125083</v>
      </c>
      <c r="O480">
        <v>0.24809999999999999</v>
      </c>
      <c r="P480">
        <v>8</v>
      </c>
      <c r="Q480">
        <v>60</v>
      </c>
      <c r="R480" s="134">
        <f t="shared" si="55"/>
        <v>1.2244999999999999</v>
      </c>
      <c r="S480" s="54">
        <f t="shared" si="51"/>
        <v>0.51366535607311581</v>
      </c>
      <c r="T480">
        <v>2.024</v>
      </c>
      <c r="U480">
        <v>1.6781999999999999</v>
      </c>
      <c r="V480">
        <v>1.0719000000000001</v>
      </c>
      <c r="W480" s="134">
        <f t="shared" si="52"/>
        <v>1.2060541055893219</v>
      </c>
      <c r="X480" s="54">
        <f t="shared" si="53"/>
        <v>0.52959486166007907</v>
      </c>
      <c r="Y480">
        <v>709</v>
      </c>
      <c r="Z480">
        <v>1140</v>
      </c>
      <c r="AA480">
        <v>0.62192982456140355</v>
      </c>
    </row>
    <row r="481" spans="1:27" x14ac:dyDescent="0.25">
      <c r="A481" t="s">
        <v>26</v>
      </c>
      <c r="B481">
        <v>110094</v>
      </c>
      <c r="C481" t="s">
        <v>39</v>
      </c>
      <c r="D481" t="s">
        <v>40</v>
      </c>
      <c r="E481" s="152">
        <v>2</v>
      </c>
      <c r="F481">
        <v>351</v>
      </c>
      <c r="G481">
        <v>279</v>
      </c>
      <c r="H481">
        <v>290</v>
      </c>
      <c r="I481">
        <v>329</v>
      </c>
      <c r="J481">
        <v>325</v>
      </c>
      <c r="K481" s="54">
        <f t="shared" si="50"/>
        <v>314.8</v>
      </c>
      <c r="L481">
        <v>1.1682999999999999</v>
      </c>
      <c r="M481">
        <v>69.150000000000006</v>
      </c>
      <c r="N481" s="135">
        <f t="shared" si="54"/>
        <v>168.95155459146781</v>
      </c>
      <c r="O481">
        <v>0.2417</v>
      </c>
      <c r="P481">
        <v>9</v>
      </c>
      <c r="Q481">
        <v>60</v>
      </c>
      <c r="R481" s="134">
        <f t="shared" si="55"/>
        <v>1.1525000000000001</v>
      </c>
      <c r="S481" s="54">
        <f t="shared" si="51"/>
        <v>0.53669490022702604</v>
      </c>
      <c r="T481">
        <v>1.9298</v>
      </c>
      <c r="U481">
        <v>1.6146</v>
      </c>
      <c r="V481">
        <v>1.0324</v>
      </c>
      <c r="W481" s="134">
        <f t="shared" si="52"/>
        <v>1.1952186300012386</v>
      </c>
      <c r="X481" s="54">
        <f t="shared" si="53"/>
        <v>0.53497771789822779</v>
      </c>
      <c r="Y481">
        <v>709</v>
      </c>
      <c r="Z481">
        <v>1140</v>
      </c>
      <c r="AA481">
        <v>0.62192982456140355</v>
      </c>
    </row>
    <row r="482" spans="1:27" x14ac:dyDescent="0.25">
      <c r="A482" t="s">
        <v>26</v>
      </c>
      <c r="B482">
        <v>110094</v>
      </c>
      <c r="C482" t="s">
        <v>39</v>
      </c>
      <c r="D482" t="s">
        <v>40</v>
      </c>
      <c r="E482" s="152">
        <v>3</v>
      </c>
      <c r="F482">
        <v>419</v>
      </c>
      <c r="G482">
        <v>384</v>
      </c>
      <c r="H482">
        <v>475</v>
      </c>
      <c r="I482">
        <v>446</v>
      </c>
      <c r="J482">
        <v>440</v>
      </c>
      <c r="K482" s="54">
        <f t="shared" si="50"/>
        <v>432.8</v>
      </c>
      <c r="L482">
        <v>2.0590999999999999</v>
      </c>
      <c r="M482">
        <v>93.97</v>
      </c>
      <c r="N482" s="135">
        <f t="shared" si="54"/>
        <v>219.12312440140471</v>
      </c>
      <c r="O482">
        <v>0.29720000000000002</v>
      </c>
      <c r="P482">
        <v>9</v>
      </c>
      <c r="Q482">
        <v>52</v>
      </c>
      <c r="R482" s="134">
        <f t="shared" si="55"/>
        <v>1.8071153846153847</v>
      </c>
      <c r="S482" s="54">
        <f t="shared" si="51"/>
        <v>0.50629187708272805</v>
      </c>
      <c r="T482">
        <v>2.3252000000000002</v>
      </c>
      <c r="U482">
        <v>1.9436</v>
      </c>
      <c r="V482">
        <v>1.2551000000000001</v>
      </c>
      <c r="W482" s="134">
        <f t="shared" si="52"/>
        <v>1.1963366947931675</v>
      </c>
      <c r="X482" s="54">
        <f t="shared" si="53"/>
        <v>0.53978152416996383</v>
      </c>
      <c r="Y482">
        <v>709</v>
      </c>
      <c r="Z482">
        <v>1140</v>
      </c>
      <c r="AA482">
        <v>0.62192982456140355</v>
      </c>
    </row>
    <row r="483" spans="1:27" x14ac:dyDescent="0.25">
      <c r="A483" t="s">
        <v>26</v>
      </c>
      <c r="B483">
        <v>110094</v>
      </c>
      <c r="C483" t="s">
        <v>39</v>
      </c>
      <c r="D483" t="s">
        <v>40</v>
      </c>
      <c r="E483" s="152">
        <v>4</v>
      </c>
      <c r="F483">
        <v>460</v>
      </c>
      <c r="G483">
        <v>408</v>
      </c>
      <c r="H483">
        <v>473</v>
      </c>
      <c r="I483">
        <v>460</v>
      </c>
      <c r="J483">
        <v>429</v>
      </c>
      <c r="K483" s="54">
        <f t="shared" si="50"/>
        <v>446</v>
      </c>
      <c r="L483">
        <v>2.1482999999999999</v>
      </c>
      <c r="M483">
        <v>91.52</v>
      </c>
      <c r="N483" s="135">
        <f t="shared" si="54"/>
        <v>234.73557692307691</v>
      </c>
      <c r="O483">
        <v>0.38400000000000001</v>
      </c>
      <c r="P483">
        <v>8</v>
      </c>
      <c r="Q483">
        <v>61</v>
      </c>
      <c r="R483" s="134">
        <f t="shared" si="55"/>
        <v>1.5003278688524591</v>
      </c>
      <c r="S483" s="54">
        <f t="shared" si="51"/>
        <v>0.52631295274232492</v>
      </c>
      <c r="T483">
        <v>1.8894</v>
      </c>
      <c r="U483">
        <v>1.5845</v>
      </c>
      <c r="V483">
        <v>0.98819999999999997</v>
      </c>
      <c r="W483" s="134">
        <f t="shared" si="52"/>
        <v>1.1924266330072577</v>
      </c>
      <c r="X483" s="54">
        <f t="shared" si="53"/>
        <v>0.52302318196252773</v>
      </c>
      <c r="Y483">
        <v>709</v>
      </c>
      <c r="Z483">
        <v>1140</v>
      </c>
      <c r="AA483">
        <v>0.62192982456140355</v>
      </c>
    </row>
    <row r="484" spans="1:27" x14ac:dyDescent="0.25">
      <c r="A484" t="s">
        <v>26</v>
      </c>
      <c r="B484">
        <v>110158</v>
      </c>
      <c r="C484" t="s">
        <v>39</v>
      </c>
      <c r="D484" t="s">
        <v>40</v>
      </c>
      <c r="E484" s="152">
        <v>1</v>
      </c>
      <c r="F484">
        <v>317</v>
      </c>
      <c r="G484">
        <v>334</v>
      </c>
      <c r="H484">
        <v>282</v>
      </c>
      <c r="I484">
        <v>287</v>
      </c>
      <c r="J484">
        <v>309</v>
      </c>
      <c r="K484" s="54">
        <f t="shared" si="50"/>
        <v>305.8</v>
      </c>
      <c r="L484">
        <v>0.73350000000000004</v>
      </c>
      <c r="M484">
        <v>55.09</v>
      </c>
      <c r="N484" s="135">
        <f t="shared" si="54"/>
        <v>133.14576148121256</v>
      </c>
      <c r="O484">
        <v>0.1203</v>
      </c>
      <c r="P484">
        <v>4</v>
      </c>
      <c r="Q484">
        <v>31</v>
      </c>
      <c r="R484" s="134">
        <f t="shared" si="55"/>
        <v>1.7770967741935484</v>
      </c>
      <c r="S484" s="54">
        <f t="shared" si="51"/>
        <v>0.4354014436926506</v>
      </c>
      <c r="T484">
        <v>3.6852</v>
      </c>
      <c r="U484">
        <v>3.2216</v>
      </c>
      <c r="V484">
        <v>1.9490000000000001</v>
      </c>
      <c r="W484" s="134">
        <f t="shared" si="52"/>
        <v>1.1439036503600695</v>
      </c>
      <c r="X484" s="54">
        <f t="shared" si="53"/>
        <v>0.52887224573971559</v>
      </c>
      <c r="Y484">
        <v>748</v>
      </c>
      <c r="Z484">
        <v>1139</v>
      </c>
      <c r="AA484">
        <v>0.65671641791044777</v>
      </c>
    </row>
    <row r="485" spans="1:27" x14ac:dyDescent="0.25">
      <c r="A485" t="s">
        <v>26</v>
      </c>
      <c r="B485">
        <v>110158</v>
      </c>
      <c r="C485" t="s">
        <v>39</v>
      </c>
      <c r="D485" t="s">
        <v>40</v>
      </c>
      <c r="E485" s="152">
        <v>2</v>
      </c>
      <c r="F485">
        <v>377</v>
      </c>
      <c r="G485">
        <v>393</v>
      </c>
      <c r="H485">
        <v>350</v>
      </c>
      <c r="I485">
        <v>339</v>
      </c>
      <c r="J485">
        <v>310</v>
      </c>
      <c r="K485" s="54">
        <f t="shared" si="50"/>
        <v>353.8</v>
      </c>
      <c r="L485">
        <v>0.76900000000000002</v>
      </c>
      <c r="M485">
        <v>48.81</v>
      </c>
      <c r="N485" s="135">
        <f t="shared" si="54"/>
        <v>157.54968244212253</v>
      </c>
      <c r="O485">
        <v>0.1449</v>
      </c>
      <c r="P485">
        <v>4</v>
      </c>
      <c r="Q485">
        <v>27</v>
      </c>
      <c r="R485" s="134">
        <f t="shared" si="55"/>
        <v>1.8077777777777779</v>
      </c>
      <c r="S485" s="54">
        <f t="shared" si="51"/>
        <v>0.44530718609983755</v>
      </c>
      <c r="T485">
        <v>1.7824</v>
      </c>
      <c r="U485">
        <v>1.4981</v>
      </c>
      <c r="V485">
        <v>0.89880000000000004</v>
      </c>
      <c r="W485" s="134">
        <f t="shared" si="52"/>
        <v>1.189773713370269</v>
      </c>
      <c r="X485" s="54">
        <f t="shared" si="53"/>
        <v>0.50426391382405744</v>
      </c>
      <c r="Y485">
        <v>748</v>
      </c>
      <c r="Z485">
        <v>1139</v>
      </c>
      <c r="AA485">
        <v>0.65671641791044777</v>
      </c>
    </row>
    <row r="486" spans="1:27" x14ac:dyDescent="0.25">
      <c r="A486" t="s">
        <v>26</v>
      </c>
      <c r="B486">
        <v>110158</v>
      </c>
      <c r="C486" t="s">
        <v>39</v>
      </c>
      <c r="D486" t="s">
        <v>40</v>
      </c>
      <c r="E486" s="152">
        <v>3</v>
      </c>
      <c r="F486">
        <v>412</v>
      </c>
      <c r="G486">
        <v>386</v>
      </c>
      <c r="H486">
        <v>331</v>
      </c>
      <c r="I486">
        <v>282</v>
      </c>
      <c r="J486">
        <v>406</v>
      </c>
      <c r="K486" s="54">
        <f t="shared" si="50"/>
        <v>363.4</v>
      </c>
      <c r="L486">
        <v>0.71960000000000002</v>
      </c>
      <c r="M486">
        <v>37.79</v>
      </c>
      <c r="N486" s="135">
        <f t="shared" si="54"/>
        <v>190.42074622916118</v>
      </c>
      <c r="O486">
        <v>0.14069999999999999</v>
      </c>
      <c r="P486">
        <v>5</v>
      </c>
      <c r="Q486">
        <v>31</v>
      </c>
      <c r="R486" s="134">
        <f t="shared" si="55"/>
        <v>1.2190322580645161</v>
      </c>
      <c r="S486" s="54">
        <f t="shared" si="51"/>
        <v>0.52399765060308534</v>
      </c>
      <c r="T486">
        <v>3.2795999999999998</v>
      </c>
      <c r="U486">
        <v>2.7671999999999999</v>
      </c>
      <c r="V486">
        <v>1.7564</v>
      </c>
      <c r="W486" s="134">
        <f t="shared" si="52"/>
        <v>1.1851691240242845</v>
      </c>
      <c r="X486" s="54">
        <f t="shared" si="53"/>
        <v>0.53555311623368707</v>
      </c>
      <c r="Y486">
        <v>748</v>
      </c>
      <c r="Z486">
        <v>1139</v>
      </c>
      <c r="AA486">
        <v>0.65671641791044777</v>
      </c>
    </row>
    <row r="487" spans="1:27" x14ac:dyDescent="0.25">
      <c r="A487" t="s">
        <v>26</v>
      </c>
      <c r="B487">
        <v>110158</v>
      </c>
      <c r="C487" t="s">
        <v>39</v>
      </c>
      <c r="D487" t="s">
        <v>40</v>
      </c>
      <c r="E487" s="152">
        <v>4</v>
      </c>
      <c r="F487">
        <v>288</v>
      </c>
      <c r="G487">
        <v>307</v>
      </c>
      <c r="H487">
        <v>300</v>
      </c>
      <c r="I487">
        <v>317</v>
      </c>
      <c r="J487">
        <v>280</v>
      </c>
      <c r="K487" s="54">
        <f t="shared" si="50"/>
        <v>298.39999999999998</v>
      </c>
      <c r="L487">
        <v>0.58950000000000002</v>
      </c>
      <c r="M487">
        <v>43.58</v>
      </c>
      <c r="N487" s="135">
        <f t="shared" si="54"/>
        <v>135.26847177604407</v>
      </c>
      <c r="O487">
        <v>0.11169999999999999</v>
      </c>
      <c r="P487" s="54">
        <v>4</v>
      </c>
      <c r="Q487">
        <v>25</v>
      </c>
      <c r="R487" s="134">
        <f t="shared" si="55"/>
        <v>1.7431999999999999</v>
      </c>
      <c r="S487" s="54">
        <f t="shared" si="51"/>
        <v>0.45331257297601901</v>
      </c>
      <c r="T487">
        <v>3.4142000000000001</v>
      </c>
      <c r="U487">
        <v>2.8328000000000002</v>
      </c>
      <c r="V487">
        <v>1.9891000000000001</v>
      </c>
      <c r="W487" s="134">
        <f t="shared" si="52"/>
        <v>1.205238633154476</v>
      </c>
      <c r="X487" s="54">
        <f t="shared" si="53"/>
        <v>0.58259621580458087</v>
      </c>
      <c r="Y487">
        <v>748</v>
      </c>
      <c r="Z487">
        <v>1139</v>
      </c>
      <c r="AA487">
        <v>0.65671641791044777</v>
      </c>
    </row>
    <row r="488" spans="1:27" x14ac:dyDescent="0.25">
      <c r="A488" t="s">
        <v>26</v>
      </c>
      <c r="B488">
        <v>110160</v>
      </c>
      <c r="C488" t="s">
        <v>39</v>
      </c>
      <c r="D488" t="s">
        <v>40</v>
      </c>
      <c r="E488" s="152">
        <v>1</v>
      </c>
      <c r="F488">
        <v>442</v>
      </c>
      <c r="G488">
        <v>431</v>
      </c>
      <c r="H488">
        <v>430</v>
      </c>
      <c r="I488">
        <v>476</v>
      </c>
      <c r="J488">
        <v>405</v>
      </c>
      <c r="K488" s="54">
        <f t="shared" si="50"/>
        <v>436.8</v>
      </c>
      <c r="L488">
        <v>2.2986</v>
      </c>
      <c r="M488">
        <v>98.6</v>
      </c>
      <c r="N488" s="135">
        <f t="shared" si="54"/>
        <v>233.12373225152132</v>
      </c>
      <c r="O488">
        <v>0.34179999999999999</v>
      </c>
      <c r="P488">
        <v>6</v>
      </c>
      <c r="Q488">
        <v>58</v>
      </c>
      <c r="R488" s="134">
        <f t="shared" si="55"/>
        <v>1.7</v>
      </c>
      <c r="S488" s="54">
        <f t="shared" si="51"/>
        <v>0.53370817823150485</v>
      </c>
      <c r="T488">
        <v>1.554</v>
      </c>
      <c r="U488">
        <v>1.3312999999999999</v>
      </c>
      <c r="V488">
        <v>0.69140000000000001</v>
      </c>
      <c r="W488" s="134">
        <f t="shared" si="52"/>
        <v>1.1672801021557877</v>
      </c>
      <c r="X488" s="54">
        <f t="shared" si="53"/>
        <v>0.44491634491634491</v>
      </c>
      <c r="Y488">
        <v>714</v>
      </c>
      <c r="Z488">
        <v>1145</v>
      </c>
      <c r="AA488">
        <v>0.62358078602620093</v>
      </c>
    </row>
    <row r="489" spans="1:27" x14ac:dyDescent="0.25">
      <c r="A489" t="s">
        <v>26</v>
      </c>
      <c r="B489">
        <v>110160</v>
      </c>
      <c r="C489" t="s">
        <v>39</v>
      </c>
      <c r="D489" t="s">
        <v>40</v>
      </c>
      <c r="E489" s="152">
        <v>2</v>
      </c>
      <c r="F489">
        <v>400</v>
      </c>
      <c r="G489">
        <v>403</v>
      </c>
      <c r="H489">
        <v>435</v>
      </c>
      <c r="I489">
        <v>377</v>
      </c>
      <c r="J489">
        <v>362</v>
      </c>
      <c r="K489" s="54">
        <f t="shared" si="50"/>
        <v>395.4</v>
      </c>
      <c r="L489">
        <v>1.8396999999999999</v>
      </c>
      <c r="M489">
        <v>85.68</v>
      </c>
      <c r="N489" s="135">
        <f t="shared" si="54"/>
        <v>214.71755368814189</v>
      </c>
      <c r="O489">
        <v>0.27639999999999998</v>
      </c>
      <c r="P489">
        <v>7</v>
      </c>
      <c r="Q489">
        <v>65</v>
      </c>
      <c r="R489" s="134">
        <f t="shared" si="55"/>
        <v>1.3181538461538462</v>
      </c>
      <c r="S489" s="54">
        <f t="shared" si="51"/>
        <v>0.54303883077425874</v>
      </c>
      <c r="T489">
        <v>1.2606999999999999</v>
      </c>
      <c r="U489">
        <v>1.9503999999999999</v>
      </c>
      <c r="V489">
        <v>1.1266</v>
      </c>
      <c r="W489" s="134">
        <f t="shared" si="52"/>
        <v>0.64638022969647246</v>
      </c>
      <c r="X489" s="54">
        <f t="shared" si="53"/>
        <v>0.89363052272547006</v>
      </c>
      <c r="Y489">
        <v>714</v>
      </c>
      <c r="Z489">
        <v>1145</v>
      </c>
      <c r="AA489">
        <v>0.62358078602620093</v>
      </c>
    </row>
    <row r="490" spans="1:27" x14ac:dyDescent="0.25">
      <c r="A490" t="s">
        <v>26</v>
      </c>
      <c r="B490">
        <v>110160</v>
      </c>
      <c r="C490" t="s">
        <v>39</v>
      </c>
      <c r="D490" t="s">
        <v>40</v>
      </c>
      <c r="E490" s="152">
        <v>3</v>
      </c>
      <c r="F490">
        <v>392</v>
      </c>
      <c r="G490">
        <v>355</v>
      </c>
      <c r="H490">
        <v>386</v>
      </c>
      <c r="I490">
        <v>392</v>
      </c>
      <c r="J490">
        <v>414</v>
      </c>
      <c r="K490" s="54">
        <f t="shared" si="50"/>
        <v>387.8</v>
      </c>
      <c r="L490">
        <v>2.4900000000000002</v>
      </c>
      <c r="M490">
        <v>113.68</v>
      </c>
      <c r="N490" s="135">
        <f t="shared" si="54"/>
        <v>219.03589021815623</v>
      </c>
      <c r="O490">
        <v>0.35249999999999998</v>
      </c>
      <c r="P490">
        <v>8</v>
      </c>
      <c r="Q490">
        <v>67</v>
      </c>
      <c r="R490" s="134">
        <f t="shared" si="55"/>
        <v>1.6967164179104479</v>
      </c>
      <c r="S490" s="54">
        <f t="shared" si="51"/>
        <v>0.56481663284723105</v>
      </c>
      <c r="T490">
        <v>1.6773</v>
      </c>
      <c r="U490">
        <v>1.4231</v>
      </c>
      <c r="V490">
        <v>0.86140000000000005</v>
      </c>
      <c r="W490" s="134">
        <f t="shared" si="52"/>
        <v>1.1786241304195066</v>
      </c>
      <c r="X490" s="54">
        <f t="shared" si="53"/>
        <v>0.51356346509270856</v>
      </c>
      <c r="Y490">
        <v>714</v>
      </c>
      <c r="Z490">
        <v>1145</v>
      </c>
      <c r="AA490">
        <v>0.62358078602620093</v>
      </c>
    </row>
    <row r="491" spans="1:27" x14ac:dyDescent="0.25">
      <c r="A491" t="s">
        <v>26</v>
      </c>
      <c r="B491">
        <v>110160</v>
      </c>
      <c r="C491" t="s">
        <v>39</v>
      </c>
      <c r="D491" t="s">
        <v>40</v>
      </c>
      <c r="E491" s="152">
        <v>4</v>
      </c>
      <c r="F491">
        <v>403</v>
      </c>
      <c r="G491">
        <v>386</v>
      </c>
      <c r="H491">
        <v>393</v>
      </c>
      <c r="I491">
        <v>334</v>
      </c>
      <c r="J491">
        <v>356</v>
      </c>
      <c r="K491" s="54">
        <f t="shared" si="50"/>
        <v>374.4</v>
      </c>
      <c r="L491">
        <v>1.9187000000000001</v>
      </c>
      <c r="M491">
        <v>89.04</v>
      </c>
      <c r="N491" s="135">
        <f t="shared" si="54"/>
        <v>215.48742138364778</v>
      </c>
      <c r="O491">
        <v>0.34439999999999998</v>
      </c>
      <c r="P491">
        <v>6</v>
      </c>
      <c r="Q491">
        <v>68</v>
      </c>
      <c r="R491" s="134">
        <f t="shared" si="55"/>
        <v>1.3094117647058825</v>
      </c>
      <c r="S491" s="54">
        <f t="shared" si="51"/>
        <v>0.57555401010589691</v>
      </c>
      <c r="T491">
        <v>3.2496</v>
      </c>
      <c r="U491">
        <v>2.8260000000000001</v>
      </c>
      <c r="V491">
        <v>1.7333000000000001</v>
      </c>
      <c r="W491" s="134">
        <f t="shared" si="52"/>
        <v>1.1498938428874734</v>
      </c>
      <c r="X491" s="54">
        <f t="shared" si="53"/>
        <v>0.53338872476612509</v>
      </c>
      <c r="Y491">
        <v>714</v>
      </c>
      <c r="Z491">
        <v>1145</v>
      </c>
      <c r="AA491">
        <v>0.62358078602620093</v>
      </c>
    </row>
    <row r="492" spans="1:27" x14ac:dyDescent="0.25">
      <c r="A492" t="s">
        <v>26</v>
      </c>
      <c r="B492">
        <v>110397</v>
      </c>
      <c r="C492" s="54" t="s">
        <v>39</v>
      </c>
      <c r="D492" t="s">
        <v>40</v>
      </c>
      <c r="E492" s="152">
        <v>1</v>
      </c>
      <c r="F492">
        <v>402</v>
      </c>
      <c r="G492">
        <v>379</v>
      </c>
      <c r="H492">
        <v>387</v>
      </c>
      <c r="I492">
        <v>417</v>
      </c>
      <c r="J492">
        <v>356</v>
      </c>
      <c r="K492" s="54">
        <f t="shared" si="50"/>
        <v>388.2</v>
      </c>
      <c r="L492">
        <v>1.4703999999999999</v>
      </c>
      <c r="M492">
        <v>63.82</v>
      </c>
      <c r="N492" s="135">
        <f t="shared" si="54"/>
        <v>230.39799435913505</v>
      </c>
      <c r="O492">
        <v>0.23980000000000001</v>
      </c>
      <c r="P492">
        <v>8</v>
      </c>
      <c r="Q492">
        <v>56</v>
      </c>
      <c r="R492" s="134">
        <f t="shared" si="55"/>
        <v>1.1396428571428572</v>
      </c>
      <c r="S492" s="54">
        <f t="shared" si="51"/>
        <v>0.59350333425846225</v>
      </c>
      <c r="T492">
        <v>0.78639999999999999</v>
      </c>
      <c r="U492">
        <v>0.62429999999999997</v>
      </c>
      <c r="V492">
        <v>0.41839999999999999</v>
      </c>
      <c r="W492" s="134">
        <f t="shared" si="52"/>
        <v>1.2596508089059748</v>
      </c>
      <c r="X492" s="54">
        <f t="shared" si="53"/>
        <v>0.53204476093591047</v>
      </c>
      <c r="Y492">
        <v>727</v>
      </c>
      <c r="Z492">
        <v>1061</v>
      </c>
      <c r="AA492">
        <v>0.68520263901979261</v>
      </c>
    </row>
    <row r="493" spans="1:27" x14ac:dyDescent="0.25">
      <c r="A493" t="s">
        <v>26</v>
      </c>
      <c r="B493">
        <v>110397</v>
      </c>
      <c r="C493" s="54" t="s">
        <v>39</v>
      </c>
      <c r="D493" t="s">
        <v>40</v>
      </c>
      <c r="E493" s="152">
        <v>2</v>
      </c>
      <c r="F493">
        <v>253</v>
      </c>
      <c r="G493">
        <v>314</v>
      </c>
      <c r="H493">
        <v>300</v>
      </c>
      <c r="I493">
        <v>323</v>
      </c>
      <c r="J493">
        <v>325</v>
      </c>
      <c r="K493" s="54">
        <f t="shared" si="50"/>
        <v>303</v>
      </c>
      <c r="L493">
        <v>0.95950000000000002</v>
      </c>
      <c r="M493">
        <v>61.42</v>
      </c>
      <c r="N493" s="135">
        <f t="shared" si="54"/>
        <v>156.21947248453273</v>
      </c>
      <c r="O493">
        <v>0.18459999999999999</v>
      </c>
      <c r="P493">
        <v>6</v>
      </c>
      <c r="Q493">
        <v>38</v>
      </c>
      <c r="R493" s="134">
        <f t="shared" si="55"/>
        <v>1.6163157894736842</v>
      </c>
      <c r="S493" s="54">
        <f t="shared" si="51"/>
        <v>0.51557581678063602</v>
      </c>
      <c r="T493">
        <v>0.77500000000000002</v>
      </c>
      <c r="U493">
        <v>0.66759999999999997</v>
      </c>
      <c r="V493">
        <v>0.43209999999999998</v>
      </c>
      <c r="W493" s="134">
        <f t="shared" si="52"/>
        <v>1.1608747753145596</v>
      </c>
      <c r="X493" s="54">
        <f t="shared" si="53"/>
        <v>0.55754838709677412</v>
      </c>
      <c r="Y493">
        <v>727</v>
      </c>
      <c r="Z493">
        <v>1061</v>
      </c>
      <c r="AA493">
        <v>0.68520263901979261</v>
      </c>
    </row>
    <row r="494" spans="1:27" x14ac:dyDescent="0.25">
      <c r="A494" t="s">
        <v>26</v>
      </c>
      <c r="B494">
        <v>110397</v>
      </c>
      <c r="C494" s="54" t="s">
        <v>39</v>
      </c>
      <c r="D494" t="s">
        <v>40</v>
      </c>
      <c r="E494" s="152">
        <v>3</v>
      </c>
      <c r="F494">
        <v>240</v>
      </c>
      <c r="G494">
        <v>300</v>
      </c>
      <c r="H494">
        <v>280</v>
      </c>
      <c r="I494">
        <v>272</v>
      </c>
      <c r="J494">
        <v>264</v>
      </c>
      <c r="K494" s="54">
        <f t="shared" si="50"/>
        <v>271.2</v>
      </c>
      <c r="L494">
        <v>0.7984</v>
      </c>
      <c r="M494">
        <v>59.07</v>
      </c>
      <c r="N494" s="135">
        <f t="shared" si="54"/>
        <v>135.16167259184019</v>
      </c>
      <c r="O494">
        <v>0.1244</v>
      </c>
      <c r="P494">
        <v>5</v>
      </c>
      <c r="Q494">
        <v>36</v>
      </c>
      <c r="R494" s="134">
        <f t="shared" si="55"/>
        <v>1.6408333333333334</v>
      </c>
      <c r="S494" s="54">
        <f t="shared" si="51"/>
        <v>0.49838374849498596</v>
      </c>
      <c r="T494">
        <v>1.5044</v>
      </c>
      <c r="U494">
        <v>1.2643</v>
      </c>
      <c r="V494">
        <v>0.80910000000000004</v>
      </c>
      <c r="W494" s="134">
        <f t="shared" si="52"/>
        <v>1.1899074586727834</v>
      </c>
      <c r="X494" s="54">
        <f t="shared" si="53"/>
        <v>0.53782238766285562</v>
      </c>
      <c r="Y494">
        <v>727</v>
      </c>
      <c r="Z494">
        <v>1061</v>
      </c>
      <c r="AA494">
        <v>0.68520263901979261</v>
      </c>
    </row>
    <row r="495" spans="1:27" x14ac:dyDescent="0.25">
      <c r="A495" t="s">
        <v>26</v>
      </c>
      <c r="B495">
        <v>110397</v>
      </c>
      <c r="C495" s="54" t="s">
        <v>39</v>
      </c>
      <c r="D495" t="s">
        <v>40</v>
      </c>
      <c r="E495" s="152">
        <v>4</v>
      </c>
      <c r="F495">
        <v>316</v>
      </c>
      <c r="G495">
        <v>338</v>
      </c>
      <c r="H495">
        <v>312</v>
      </c>
      <c r="I495">
        <v>293</v>
      </c>
      <c r="J495">
        <v>311</v>
      </c>
      <c r="K495" s="54">
        <f t="shared" si="50"/>
        <v>314</v>
      </c>
      <c r="L495">
        <v>1.1934</v>
      </c>
      <c r="M495">
        <v>67.16</v>
      </c>
      <c r="N495" s="135">
        <f t="shared" si="54"/>
        <v>177.69505658129839</v>
      </c>
      <c r="O495" s="54">
        <v>0.1857</v>
      </c>
      <c r="P495">
        <v>8</v>
      </c>
      <c r="Q495">
        <v>63</v>
      </c>
      <c r="R495" s="134">
        <f t="shared" si="55"/>
        <v>1.0660317460317459</v>
      </c>
      <c r="S495" s="54">
        <f t="shared" si="51"/>
        <v>0.56590782350731972</v>
      </c>
      <c r="T495">
        <v>0.8357</v>
      </c>
      <c r="U495">
        <v>0.71519999999999995</v>
      </c>
      <c r="V495">
        <v>0.43890000000000001</v>
      </c>
      <c r="W495" s="134">
        <f t="shared" si="52"/>
        <v>1.1684843400447429</v>
      </c>
      <c r="X495" s="54">
        <f t="shared" si="53"/>
        <v>0.52518846476008141</v>
      </c>
      <c r="Y495">
        <v>727</v>
      </c>
      <c r="Z495">
        <v>1061</v>
      </c>
      <c r="AA495">
        <v>0.68520263901979261</v>
      </c>
    </row>
    <row r="496" spans="1:27" x14ac:dyDescent="0.25">
      <c r="A496" t="s">
        <v>55</v>
      </c>
      <c r="B496">
        <v>141364</v>
      </c>
      <c r="C496" t="s">
        <v>39</v>
      </c>
      <c r="D496" t="s">
        <v>40</v>
      </c>
      <c r="E496" s="152">
        <v>1</v>
      </c>
      <c r="F496">
        <v>339</v>
      </c>
      <c r="G496">
        <v>350</v>
      </c>
      <c r="H496">
        <v>358</v>
      </c>
      <c r="I496">
        <v>378</v>
      </c>
      <c r="J496">
        <v>360</v>
      </c>
      <c r="K496" s="54">
        <f t="shared" si="50"/>
        <v>357</v>
      </c>
      <c r="L496">
        <v>1.6402000000000001</v>
      </c>
      <c r="M496">
        <v>81.39</v>
      </c>
      <c r="N496" s="135">
        <f t="shared" si="54"/>
        <v>201.52352868902813</v>
      </c>
      <c r="O496">
        <v>0.28799999999999998</v>
      </c>
      <c r="P496">
        <v>10</v>
      </c>
      <c r="Q496">
        <v>62</v>
      </c>
      <c r="R496" s="134">
        <f t="shared" si="55"/>
        <v>1.312741935483871</v>
      </c>
      <c r="S496" s="54">
        <f t="shared" si="51"/>
        <v>0.56449167700007874</v>
      </c>
      <c r="T496">
        <v>0.52559999999999996</v>
      </c>
      <c r="U496">
        <v>0.8105</v>
      </c>
      <c r="V496">
        <v>0.26500000000000001</v>
      </c>
      <c r="W496" s="134">
        <f t="shared" si="52"/>
        <v>0.64848858729179515</v>
      </c>
      <c r="X496" s="54">
        <f t="shared" si="53"/>
        <v>0.50418569254185697</v>
      </c>
      <c r="Y496">
        <v>549</v>
      </c>
      <c r="Z496">
        <v>1320</v>
      </c>
      <c r="AA496">
        <v>0.41590909090909089</v>
      </c>
    </row>
    <row r="497" spans="1:27" x14ac:dyDescent="0.25">
      <c r="A497" t="s">
        <v>55</v>
      </c>
      <c r="B497">
        <v>141364</v>
      </c>
      <c r="C497" t="s">
        <v>39</v>
      </c>
      <c r="D497" t="s">
        <v>40</v>
      </c>
      <c r="E497" s="152">
        <v>2</v>
      </c>
      <c r="F497">
        <v>372</v>
      </c>
      <c r="G497">
        <v>336</v>
      </c>
      <c r="H497">
        <v>359</v>
      </c>
      <c r="I497">
        <v>388</v>
      </c>
      <c r="J497">
        <v>334</v>
      </c>
      <c r="K497" s="54">
        <f t="shared" si="50"/>
        <v>357.8</v>
      </c>
      <c r="L497">
        <v>2.8369</v>
      </c>
      <c r="M497">
        <v>157.08000000000001</v>
      </c>
      <c r="N497" s="135">
        <f t="shared" si="54"/>
        <v>180.60224089635855</v>
      </c>
      <c r="O497" s="20">
        <v>0.53310000000000002</v>
      </c>
      <c r="P497">
        <v>10</v>
      </c>
      <c r="Q497">
        <v>104</v>
      </c>
      <c r="R497" s="134">
        <f t="shared" si="55"/>
        <v>1.5103846153846154</v>
      </c>
      <c r="S497" s="54">
        <f t="shared" si="51"/>
        <v>0.50475752067176782</v>
      </c>
      <c r="T497">
        <v>0.61219999999999997</v>
      </c>
      <c r="U497">
        <v>0.76439999999999997</v>
      </c>
      <c r="V497">
        <v>0.3322</v>
      </c>
      <c r="W497" s="134">
        <f t="shared" si="52"/>
        <v>0.80088958660387233</v>
      </c>
      <c r="X497" s="54">
        <f t="shared" si="53"/>
        <v>0.54263312642927153</v>
      </c>
      <c r="Y497">
        <v>549</v>
      </c>
      <c r="Z497">
        <v>1320</v>
      </c>
      <c r="AA497">
        <v>0.41590909090909089</v>
      </c>
    </row>
    <row r="498" spans="1:27" x14ac:dyDescent="0.25">
      <c r="A498" t="s">
        <v>55</v>
      </c>
      <c r="B498">
        <v>141364</v>
      </c>
      <c r="C498" t="s">
        <v>39</v>
      </c>
      <c r="D498" t="s">
        <v>40</v>
      </c>
      <c r="E498" s="152">
        <v>3</v>
      </c>
      <c r="F498">
        <v>338</v>
      </c>
      <c r="G498">
        <v>281</v>
      </c>
      <c r="H498">
        <v>305</v>
      </c>
      <c r="I498">
        <v>345</v>
      </c>
      <c r="J498">
        <v>332</v>
      </c>
      <c r="K498" s="54">
        <f t="shared" si="50"/>
        <v>320.2</v>
      </c>
      <c r="L498">
        <v>1.242</v>
      </c>
      <c r="M498">
        <v>73.03</v>
      </c>
      <c r="N498" s="135">
        <f t="shared" si="54"/>
        <v>170.0670957140901</v>
      </c>
      <c r="O498">
        <v>0.22459999999999999</v>
      </c>
      <c r="P498">
        <v>9</v>
      </c>
      <c r="Q498">
        <v>32</v>
      </c>
      <c r="R498" s="134">
        <f t="shared" si="55"/>
        <v>2.2821875</v>
      </c>
      <c r="S498" s="54">
        <f t="shared" si="51"/>
        <v>0.53112771928198033</v>
      </c>
      <c r="T498">
        <v>0.58440000000000003</v>
      </c>
      <c r="U498">
        <v>0.79410000000000003</v>
      </c>
      <c r="V498">
        <v>0.33839999999999998</v>
      </c>
      <c r="W498" s="134">
        <f t="shared" si="52"/>
        <v>0.73592746505477902</v>
      </c>
      <c r="X498" s="54">
        <f t="shared" si="53"/>
        <v>0.57905544147843935</v>
      </c>
      <c r="Y498">
        <v>549</v>
      </c>
      <c r="Z498">
        <v>1320</v>
      </c>
      <c r="AA498">
        <v>0.41590909090909089</v>
      </c>
    </row>
    <row r="499" spans="1:27" x14ac:dyDescent="0.25">
      <c r="A499" t="s">
        <v>55</v>
      </c>
      <c r="B499">
        <v>141364</v>
      </c>
      <c r="C499" t="s">
        <v>39</v>
      </c>
      <c r="D499" t="s">
        <v>40</v>
      </c>
      <c r="E499" s="152">
        <v>4</v>
      </c>
      <c r="F499">
        <v>341</v>
      </c>
      <c r="G499">
        <v>371</v>
      </c>
      <c r="H499">
        <v>351</v>
      </c>
      <c r="I499">
        <v>404</v>
      </c>
      <c r="J499">
        <v>337</v>
      </c>
      <c r="K499" s="54">
        <f t="shared" si="50"/>
        <v>360.8</v>
      </c>
      <c r="L499">
        <v>1.7276</v>
      </c>
      <c r="M499">
        <v>88.75</v>
      </c>
      <c r="N499" s="135">
        <f t="shared" si="54"/>
        <v>194.65915492957748</v>
      </c>
      <c r="O499">
        <v>0.37309999999999999</v>
      </c>
      <c r="P499">
        <v>10</v>
      </c>
      <c r="Q499">
        <v>73</v>
      </c>
      <c r="R499" s="134">
        <f t="shared" si="55"/>
        <v>1.2157534246575343</v>
      </c>
      <c r="S499" s="54">
        <f t="shared" si="51"/>
        <v>0.53952093938352963</v>
      </c>
      <c r="T499">
        <v>0.63460000000000005</v>
      </c>
      <c r="U499">
        <v>0.90500000000000003</v>
      </c>
      <c r="V499">
        <v>0.31140000000000001</v>
      </c>
      <c r="W499" s="134">
        <f t="shared" si="52"/>
        <v>0.70121546961325976</v>
      </c>
      <c r="X499" s="54">
        <f t="shared" si="53"/>
        <v>0.49070280491648283</v>
      </c>
      <c r="Y499">
        <v>549</v>
      </c>
      <c r="Z499">
        <v>1320</v>
      </c>
      <c r="AA499">
        <v>0.41590909090909089</v>
      </c>
    </row>
    <row r="500" spans="1:27" x14ac:dyDescent="0.25">
      <c r="A500" t="s">
        <v>55</v>
      </c>
      <c r="B500">
        <v>141364</v>
      </c>
      <c r="C500" t="s">
        <v>33</v>
      </c>
      <c r="D500" t="s">
        <v>336</v>
      </c>
      <c r="E500" s="152">
        <v>1</v>
      </c>
      <c r="F500">
        <v>394</v>
      </c>
      <c r="G500">
        <v>435</v>
      </c>
      <c r="H500">
        <v>416</v>
      </c>
      <c r="I500">
        <v>404</v>
      </c>
      <c r="J500">
        <v>386</v>
      </c>
      <c r="K500" s="54">
        <f t="shared" si="50"/>
        <v>407</v>
      </c>
      <c r="L500">
        <v>1.5630999999999999</v>
      </c>
      <c r="M500">
        <v>76.72</v>
      </c>
      <c r="N500" s="135">
        <f t="shared" si="54"/>
        <v>203.74087591240874</v>
      </c>
      <c r="O500">
        <v>1.1900000000000001E-2</v>
      </c>
      <c r="P500">
        <v>10</v>
      </c>
      <c r="Q500">
        <v>26</v>
      </c>
      <c r="R500" s="134">
        <f t="shared" si="55"/>
        <v>2.9507692307692306</v>
      </c>
      <c r="S500" s="54">
        <f t="shared" si="51"/>
        <v>0.50059183270862095</v>
      </c>
      <c r="T500">
        <v>0.99529999999999996</v>
      </c>
      <c r="U500">
        <v>0.81410000000000005</v>
      </c>
      <c r="V500">
        <v>0.63460000000000005</v>
      </c>
      <c r="W500" s="134">
        <f t="shared" si="52"/>
        <v>1.2225770789829258</v>
      </c>
      <c r="X500" s="54">
        <f t="shared" si="53"/>
        <v>0.63759670451120276</v>
      </c>
      <c r="Y500">
        <v>549</v>
      </c>
      <c r="Z500">
        <v>1320</v>
      </c>
      <c r="AA500">
        <v>0.41590909090909089</v>
      </c>
    </row>
    <row r="501" spans="1:27" x14ac:dyDescent="0.25">
      <c r="A501" t="s">
        <v>55</v>
      </c>
      <c r="B501">
        <v>141364</v>
      </c>
      <c r="C501" t="s">
        <v>33</v>
      </c>
      <c r="D501" t="s">
        <v>336</v>
      </c>
      <c r="E501" s="152">
        <v>2</v>
      </c>
      <c r="F501">
        <v>523</v>
      </c>
      <c r="G501">
        <v>389</v>
      </c>
      <c r="H501">
        <v>388</v>
      </c>
      <c r="I501">
        <v>489</v>
      </c>
      <c r="J501">
        <v>430</v>
      </c>
      <c r="K501" s="54">
        <f t="shared" si="50"/>
        <v>443.8</v>
      </c>
      <c r="L501">
        <v>1.5539000000000001</v>
      </c>
      <c r="M501">
        <v>62.83</v>
      </c>
      <c r="N501" s="135">
        <f t="shared" si="54"/>
        <v>247.31816011459497</v>
      </c>
      <c r="O501" s="54">
        <v>1.7899999999999999E-2</v>
      </c>
      <c r="P501">
        <v>10</v>
      </c>
      <c r="Q501">
        <v>20</v>
      </c>
      <c r="R501" s="134">
        <f t="shared" si="55"/>
        <v>3.1414999999999997</v>
      </c>
      <c r="S501" s="54">
        <f t="shared" si="51"/>
        <v>0.55727390742360294</v>
      </c>
      <c r="T501">
        <v>1.9227000000000001</v>
      </c>
      <c r="U501">
        <v>1.5680000000000001</v>
      </c>
      <c r="V501">
        <v>1.1429</v>
      </c>
      <c r="W501" s="134">
        <f t="shared" si="52"/>
        <v>1.2262117346938775</v>
      </c>
      <c r="X501" s="54">
        <f t="shared" si="53"/>
        <v>0.59442450720341189</v>
      </c>
      <c r="Y501">
        <v>549</v>
      </c>
      <c r="Z501">
        <v>1320</v>
      </c>
      <c r="AA501">
        <v>0.41590909090909089</v>
      </c>
    </row>
    <row r="502" spans="1:27" x14ac:dyDescent="0.25">
      <c r="A502" t="s">
        <v>55</v>
      </c>
      <c r="B502">
        <v>141364</v>
      </c>
      <c r="C502" t="s">
        <v>33</v>
      </c>
      <c r="D502" t="s">
        <v>336</v>
      </c>
      <c r="E502" s="152">
        <v>3</v>
      </c>
      <c r="F502">
        <v>388</v>
      </c>
      <c r="G502">
        <v>357</v>
      </c>
      <c r="H502">
        <v>380</v>
      </c>
      <c r="I502">
        <v>414</v>
      </c>
      <c r="J502">
        <v>322</v>
      </c>
      <c r="K502" s="54">
        <f t="shared" si="50"/>
        <v>372.2</v>
      </c>
      <c r="L502">
        <v>1.9157999999999999</v>
      </c>
      <c r="M502">
        <v>111.81</v>
      </c>
      <c r="N502" s="135">
        <f t="shared" si="54"/>
        <v>171.34424470083175</v>
      </c>
      <c r="O502">
        <v>3.73E-2</v>
      </c>
      <c r="P502">
        <v>10</v>
      </c>
      <c r="Q502">
        <v>15</v>
      </c>
      <c r="R502" s="134">
        <f t="shared" si="55"/>
        <v>7.4539999999999997</v>
      </c>
      <c r="S502" s="54">
        <f t="shared" si="51"/>
        <v>0.46035530548315895</v>
      </c>
      <c r="T502">
        <v>0.69220000000000004</v>
      </c>
      <c r="U502">
        <v>0.55400000000000005</v>
      </c>
      <c r="V502">
        <v>0.4375</v>
      </c>
      <c r="W502" s="134">
        <f t="shared" si="52"/>
        <v>1.2494584837545126</v>
      </c>
      <c r="X502" s="54">
        <f t="shared" si="53"/>
        <v>0.63204276220745448</v>
      </c>
      <c r="Y502">
        <v>549</v>
      </c>
      <c r="Z502">
        <v>1320</v>
      </c>
      <c r="AA502">
        <v>0.41590909090909089</v>
      </c>
    </row>
    <row r="503" spans="1:27" x14ac:dyDescent="0.25">
      <c r="A503" t="s">
        <v>55</v>
      </c>
      <c r="B503">
        <v>141364</v>
      </c>
      <c r="C503" t="s">
        <v>33</v>
      </c>
      <c r="D503" t="s">
        <v>336</v>
      </c>
      <c r="E503" s="152">
        <v>4</v>
      </c>
      <c r="F503">
        <v>358</v>
      </c>
      <c r="G503">
        <v>405</v>
      </c>
      <c r="H503">
        <v>391</v>
      </c>
      <c r="I503">
        <v>411</v>
      </c>
      <c r="J503">
        <v>393</v>
      </c>
      <c r="K503" s="54">
        <f t="shared" si="50"/>
        <v>391.6</v>
      </c>
      <c r="L503">
        <v>2.5657999999999999</v>
      </c>
      <c r="M503">
        <v>140.65</v>
      </c>
      <c r="N503" s="135">
        <f t="shared" si="54"/>
        <v>182.42445787415568</v>
      </c>
      <c r="O503">
        <v>1.9199999999999998E-2</v>
      </c>
      <c r="P503">
        <v>10</v>
      </c>
      <c r="Q503">
        <v>28</v>
      </c>
      <c r="R503" s="134">
        <f t="shared" si="55"/>
        <v>5.0232142857142863</v>
      </c>
      <c r="S503" s="54">
        <f t="shared" si="51"/>
        <v>0.46584386586863041</v>
      </c>
      <c r="T503">
        <v>2.1116000000000001</v>
      </c>
      <c r="U503">
        <v>1.7624</v>
      </c>
      <c r="V503">
        <v>1.2844</v>
      </c>
      <c r="W503" s="134">
        <f t="shared" si="52"/>
        <v>1.1981389014979575</v>
      </c>
      <c r="X503" s="54">
        <f t="shared" si="53"/>
        <v>0.60825913998863412</v>
      </c>
      <c r="Y503">
        <v>549</v>
      </c>
      <c r="Z503">
        <v>1320</v>
      </c>
      <c r="AA503">
        <v>0.41590909090909089</v>
      </c>
    </row>
    <row r="504" spans="1:27" x14ac:dyDescent="0.25">
      <c r="A504" t="s">
        <v>55</v>
      </c>
      <c r="B504">
        <v>141372</v>
      </c>
      <c r="C504" t="s">
        <v>65</v>
      </c>
      <c r="D504" t="s">
        <v>66</v>
      </c>
      <c r="E504" s="152">
        <v>1</v>
      </c>
      <c r="F504">
        <v>224</v>
      </c>
      <c r="G504">
        <v>171</v>
      </c>
      <c r="H504">
        <v>183</v>
      </c>
      <c r="I504">
        <v>141</v>
      </c>
      <c r="J504">
        <v>143</v>
      </c>
      <c r="K504" s="54">
        <f t="shared" si="50"/>
        <v>172.4</v>
      </c>
      <c r="L504">
        <v>0.77590000000000003</v>
      </c>
      <c r="M504">
        <v>34.31</v>
      </c>
      <c r="N504" s="135">
        <f t="shared" si="54"/>
        <v>226.14398134654621</v>
      </c>
      <c r="Q504">
        <v>1589</v>
      </c>
      <c r="R504" s="150">
        <f t="shared" si="55"/>
        <v>2.1592196349905602E-2</v>
      </c>
      <c r="S504" s="54">
        <f t="shared" si="51"/>
        <v>1.311740031012449</v>
      </c>
      <c r="T504">
        <v>0.2631</v>
      </c>
      <c r="U504">
        <v>0.2316</v>
      </c>
      <c r="V504">
        <v>0.17380000000000001</v>
      </c>
      <c r="W504" s="134">
        <f t="shared" si="52"/>
        <v>1.1360103626943006</v>
      </c>
      <c r="X504" s="54">
        <f t="shared" si="53"/>
        <v>0.66058532877233</v>
      </c>
      <c r="Y504">
        <v>541</v>
      </c>
      <c r="Z504">
        <v>1334</v>
      </c>
      <c r="AA504">
        <v>0.40554722638680657</v>
      </c>
    </row>
    <row r="505" spans="1:27" x14ac:dyDescent="0.25">
      <c r="A505" t="s">
        <v>55</v>
      </c>
      <c r="B505">
        <v>141372</v>
      </c>
      <c r="C505" t="s">
        <v>65</v>
      </c>
      <c r="D505" t="s">
        <v>66</v>
      </c>
      <c r="E505" s="152">
        <v>2</v>
      </c>
      <c r="F505">
        <v>138</v>
      </c>
      <c r="G505">
        <v>120</v>
      </c>
      <c r="H505">
        <v>121</v>
      </c>
      <c r="I505">
        <v>158</v>
      </c>
      <c r="J505">
        <v>165</v>
      </c>
      <c r="K505" s="54">
        <f t="shared" si="50"/>
        <v>140.4</v>
      </c>
      <c r="L505">
        <v>0.1827</v>
      </c>
      <c r="M505">
        <v>17.88</v>
      </c>
      <c r="N505" s="135">
        <f t="shared" si="54"/>
        <v>102.18120805369128</v>
      </c>
      <c r="Q505">
        <v>778</v>
      </c>
      <c r="R505" s="150">
        <f t="shared" si="55"/>
        <v>2.2982005141388172E-2</v>
      </c>
      <c r="S505" s="54">
        <f t="shared" si="51"/>
        <v>0.72778638214879821</v>
      </c>
      <c r="T505">
        <v>0.38150000000000001</v>
      </c>
      <c r="U505">
        <v>0.35010000000000002</v>
      </c>
      <c r="V505">
        <v>0.18479999999999999</v>
      </c>
      <c r="W505" s="134">
        <f t="shared" si="52"/>
        <v>1.0896886603827478</v>
      </c>
      <c r="X505" s="54">
        <f t="shared" si="53"/>
        <v>0.48440366972477061</v>
      </c>
      <c r="Y505">
        <v>541</v>
      </c>
      <c r="Z505">
        <v>1334</v>
      </c>
      <c r="AA505">
        <v>0.40554722638680657</v>
      </c>
    </row>
    <row r="506" spans="1:27" x14ac:dyDescent="0.25">
      <c r="A506" t="s">
        <v>55</v>
      </c>
      <c r="B506">
        <v>141372</v>
      </c>
      <c r="C506" t="s">
        <v>65</v>
      </c>
      <c r="D506" t="s">
        <v>66</v>
      </c>
      <c r="E506" s="152">
        <v>3</v>
      </c>
      <c r="F506">
        <v>160</v>
      </c>
      <c r="G506">
        <v>154</v>
      </c>
      <c r="H506">
        <v>148</v>
      </c>
      <c r="I506">
        <v>192</v>
      </c>
      <c r="J506">
        <v>150</v>
      </c>
      <c r="K506" s="54">
        <f t="shared" ref="K506:K569" si="56">AVERAGE(F506:J506)</f>
        <v>160.80000000000001</v>
      </c>
      <c r="L506">
        <v>0.24110000000000001</v>
      </c>
      <c r="M506">
        <v>19.86</v>
      </c>
      <c r="N506" s="135">
        <f t="shared" si="54"/>
        <v>121.39979859013093</v>
      </c>
      <c r="Q506">
        <v>993</v>
      </c>
      <c r="R506" s="150">
        <f t="shared" si="55"/>
        <v>0.02</v>
      </c>
      <c r="S506" s="54">
        <f t="shared" ref="S506:S569" si="57">N506/K506</f>
        <v>0.75497387182917242</v>
      </c>
      <c r="T506">
        <v>0.38429999999999997</v>
      </c>
      <c r="U506">
        <v>0.3397</v>
      </c>
      <c r="V506">
        <v>0.2031</v>
      </c>
      <c r="W506" s="134">
        <f t="shared" si="52"/>
        <v>1.1312923167500735</v>
      </c>
      <c r="X506" s="54">
        <f t="shared" si="53"/>
        <v>0.52849336455893836</v>
      </c>
      <c r="Y506">
        <v>541</v>
      </c>
      <c r="Z506">
        <v>1334</v>
      </c>
      <c r="AA506">
        <v>0.40554722638680657</v>
      </c>
    </row>
    <row r="507" spans="1:27" x14ac:dyDescent="0.25">
      <c r="A507" t="s">
        <v>55</v>
      </c>
      <c r="B507">
        <v>141372</v>
      </c>
      <c r="C507" t="s">
        <v>65</v>
      </c>
      <c r="D507" t="s">
        <v>66</v>
      </c>
      <c r="E507" s="152">
        <v>4</v>
      </c>
      <c r="F507">
        <v>176</v>
      </c>
      <c r="G507">
        <v>124</v>
      </c>
      <c r="H507">
        <v>125</v>
      </c>
      <c r="I507">
        <v>130</v>
      </c>
      <c r="J507">
        <v>180</v>
      </c>
      <c r="K507" s="54">
        <f t="shared" si="56"/>
        <v>147</v>
      </c>
      <c r="L507">
        <v>0.2263</v>
      </c>
      <c r="M507">
        <v>16.989999999999998</v>
      </c>
      <c r="N507" s="135">
        <f t="shared" si="54"/>
        <v>133.19599764567394</v>
      </c>
      <c r="Q507">
        <v>772</v>
      </c>
      <c r="R507" s="150">
        <f t="shared" si="55"/>
        <v>2.2007772020725385E-2</v>
      </c>
      <c r="S507" s="54">
        <f t="shared" si="57"/>
        <v>0.90609522207941462</v>
      </c>
      <c r="T507">
        <v>0.47870000000000001</v>
      </c>
      <c r="U507">
        <v>0.43459999999999999</v>
      </c>
      <c r="V507">
        <v>0.2487</v>
      </c>
      <c r="W507" s="134">
        <f t="shared" si="52"/>
        <v>1.1014726184997701</v>
      </c>
      <c r="X507" s="54">
        <f t="shared" si="53"/>
        <v>0.5195320660121161</v>
      </c>
      <c r="Y507">
        <v>541</v>
      </c>
      <c r="Z507">
        <v>1334</v>
      </c>
      <c r="AA507">
        <v>0.40554722638680657</v>
      </c>
    </row>
    <row r="508" spans="1:27" x14ac:dyDescent="0.25">
      <c r="A508" t="s">
        <v>55</v>
      </c>
      <c r="B508">
        <v>141372</v>
      </c>
      <c r="C508" t="s">
        <v>27</v>
      </c>
      <c r="D508" t="s">
        <v>28</v>
      </c>
      <c r="E508" s="152">
        <v>1</v>
      </c>
      <c r="F508">
        <v>311</v>
      </c>
      <c r="G508">
        <v>488</v>
      </c>
      <c r="H508">
        <v>455</v>
      </c>
      <c r="I508">
        <v>444</v>
      </c>
      <c r="J508">
        <v>457</v>
      </c>
      <c r="K508" s="54">
        <f t="shared" si="56"/>
        <v>431</v>
      </c>
      <c r="L508">
        <v>0.90180000000000005</v>
      </c>
      <c r="M508">
        <v>87.22</v>
      </c>
      <c r="N508" s="135">
        <f t="shared" si="54"/>
        <v>103.39371703737675</v>
      </c>
      <c r="Q508">
        <v>18</v>
      </c>
      <c r="R508" s="136">
        <f t="shared" si="55"/>
        <v>4.8455555555555554</v>
      </c>
      <c r="S508" s="54">
        <f t="shared" si="57"/>
        <v>0.23989261493590891</v>
      </c>
      <c r="T508">
        <v>0.63019999999999998</v>
      </c>
      <c r="U508">
        <v>0.57169999999999999</v>
      </c>
      <c r="V508">
        <v>0.2445</v>
      </c>
      <c r="W508" s="134">
        <f t="shared" si="52"/>
        <v>1.1023263949623929</v>
      </c>
      <c r="X508" s="54">
        <f t="shared" si="53"/>
        <v>0.38797207235798159</v>
      </c>
      <c r="Y508">
        <v>541</v>
      </c>
      <c r="Z508">
        <v>1334</v>
      </c>
      <c r="AA508">
        <v>0.40554722638680657</v>
      </c>
    </row>
    <row r="509" spans="1:27" x14ac:dyDescent="0.25">
      <c r="A509" t="s">
        <v>55</v>
      </c>
      <c r="B509">
        <v>141372</v>
      </c>
      <c r="C509" s="54" t="s">
        <v>27</v>
      </c>
      <c r="D509" t="s">
        <v>28</v>
      </c>
      <c r="E509" s="152">
        <v>2</v>
      </c>
      <c r="F509">
        <v>300</v>
      </c>
      <c r="G509">
        <v>461</v>
      </c>
      <c r="H509">
        <v>292</v>
      </c>
      <c r="I509">
        <v>398</v>
      </c>
      <c r="J509">
        <v>346</v>
      </c>
      <c r="K509" s="54">
        <f t="shared" si="56"/>
        <v>359.4</v>
      </c>
      <c r="L509">
        <v>1.3272999999999999</v>
      </c>
      <c r="M509">
        <v>102.63</v>
      </c>
      <c r="N509" s="135">
        <f t="shared" si="54"/>
        <v>129.32865633830264</v>
      </c>
      <c r="Q509">
        <v>25</v>
      </c>
      <c r="R509" s="136">
        <f t="shared" si="55"/>
        <v>4.1052</v>
      </c>
      <c r="S509" s="54">
        <f t="shared" si="57"/>
        <v>0.3598460109579929</v>
      </c>
      <c r="T509">
        <v>1.0203</v>
      </c>
      <c r="U509">
        <v>0.91359999999999997</v>
      </c>
      <c r="V509">
        <v>0.5232</v>
      </c>
      <c r="W509" s="134">
        <f t="shared" si="52"/>
        <v>1.116790718038529</v>
      </c>
      <c r="X509" s="54">
        <f t="shared" si="53"/>
        <v>0.51279035577771248</v>
      </c>
      <c r="Y509">
        <v>541</v>
      </c>
      <c r="Z509">
        <v>1334</v>
      </c>
      <c r="AA509">
        <v>0.40554722638680657</v>
      </c>
    </row>
    <row r="510" spans="1:27" x14ac:dyDescent="0.25">
      <c r="A510" t="s">
        <v>55</v>
      </c>
      <c r="B510">
        <v>141372</v>
      </c>
      <c r="C510" s="54" t="s">
        <v>27</v>
      </c>
      <c r="D510" t="s">
        <v>28</v>
      </c>
      <c r="E510" s="152">
        <v>3</v>
      </c>
      <c r="F510">
        <v>566</v>
      </c>
      <c r="G510">
        <v>566</v>
      </c>
      <c r="H510">
        <v>459</v>
      </c>
      <c r="I510">
        <v>537</v>
      </c>
      <c r="J510">
        <v>335</v>
      </c>
      <c r="K510" s="54">
        <f t="shared" si="56"/>
        <v>492.6</v>
      </c>
      <c r="L510">
        <v>0.64400000000000002</v>
      </c>
      <c r="M510">
        <v>106.52</v>
      </c>
      <c r="N510" s="135">
        <f t="shared" si="54"/>
        <v>60.4581299286519</v>
      </c>
      <c r="Q510">
        <v>28</v>
      </c>
      <c r="R510" s="136">
        <f t="shared" si="55"/>
        <v>3.8042857142857143</v>
      </c>
      <c r="S510" s="54">
        <f t="shared" si="57"/>
        <v>0.12273270387464859</v>
      </c>
      <c r="T510">
        <v>0.81710000000000005</v>
      </c>
      <c r="U510">
        <v>0.72419999999999995</v>
      </c>
      <c r="V510">
        <v>0.40350000000000003</v>
      </c>
      <c r="W510" s="134">
        <f t="shared" si="52"/>
        <v>1.1282794808064072</v>
      </c>
      <c r="X510" s="54">
        <f t="shared" si="53"/>
        <v>0.49381960592338758</v>
      </c>
      <c r="Y510">
        <v>541</v>
      </c>
      <c r="Z510">
        <v>1334</v>
      </c>
      <c r="AA510">
        <v>0.40554722638680657</v>
      </c>
    </row>
    <row r="511" spans="1:27" x14ac:dyDescent="0.25">
      <c r="A511" t="s">
        <v>55</v>
      </c>
      <c r="B511">
        <v>141372</v>
      </c>
      <c r="C511" s="54" t="s">
        <v>27</v>
      </c>
      <c r="D511" t="s">
        <v>28</v>
      </c>
      <c r="E511" s="152">
        <v>4</v>
      </c>
      <c r="F511">
        <v>460</v>
      </c>
      <c r="G511">
        <v>391</v>
      </c>
      <c r="H511">
        <v>451</v>
      </c>
      <c r="I511">
        <v>350</v>
      </c>
      <c r="J511">
        <v>417</v>
      </c>
      <c r="K511" s="54">
        <f t="shared" si="56"/>
        <v>413.8</v>
      </c>
      <c r="L511">
        <v>0.87</v>
      </c>
      <c r="M511">
        <v>82.81</v>
      </c>
      <c r="N511" s="135">
        <f t="shared" si="54"/>
        <v>105.05977538944572</v>
      </c>
      <c r="Q511">
        <v>24</v>
      </c>
      <c r="R511" s="136">
        <f t="shared" si="55"/>
        <v>3.4504166666666669</v>
      </c>
      <c r="S511" s="54">
        <f t="shared" si="57"/>
        <v>0.253890225687399</v>
      </c>
      <c r="T511">
        <v>1.1373</v>
      </c>
      <c r="U511">
        <v>0.99939999999999996</v>
      </c>
      <c r="V511">
        <v>0.58379999999999999</v>
      </c>
      <c r="W511" s="134">
        <f t="shared" si="52"/>
        <v>1.1379827896738044</v>
      </c>
      <c r="X511" s="54">
        <f t="shared" si="53"/>
        <v>0.5133210234766552</v>
      </c>
      <c r="Y511">
        <v>541</v>
      </c>
      <c r="Z511">
        <v>1334</v>
      </c>
      <c r="AA511">
        <v>0.40554722638680657</v>
      </c>
    </row>
    <row r="512" spans="1:27" x14ac:dyDescent="0.25">
      <c r="A512" t="s">
        <v>69</v>
      </c>
      <c r="B512">
        <v>272894</v>
      </c>
      <c r="C512" t="s">
        <v>67</v>
      </c>
      <c r="D512" t="s">
        <v>68</v>
      </c>
      <c r="E512" s="152">
        <v>1</v>
      </c>
      <c r="F512">
        <v>152</v>
      </c>
      <c r="G512">
        <v>166</v>
      </c>
      <c r="H512">
        <v>136</v>
      </c>
      <c r="I512">
        <v>167</v>
      </c>
      <c r="J512">
        <v>145</v>
      </c>
      <c r="K512" s="54">
        <f t="shared" si="56"/>
        <v>153.19999999999999</v>
      </c>
      <c r="L512">
        <v>1.3702000000000001</v>
      </c>
      <c r="M512">
        <v>278.01</v>
      </c>
      <c r="N512" s="135">
        <f t="shared" si="54"/>
        <v>49.285996906586099</v>
      </c>
      <c r="O512">
        <v>0.3518</v>
      </c>
      <c r="Q512">
        <v>20</v>
      </c>
      <c r="R512" s="136">
        <f t="shared" si="55"/>
        <v>13.900499999999999</v>
      </c>
      <c r="S512" s="54">
        <f t="shared" si="57"/>
        <v>0.32171016257562729</v>
      </c>
      <c r="T512">
        <v>1.1153</v>
      </c>
      <c r="U512">
        <v>0.99880000000000002</v>
      </c>
      <c r="V512">
        <v>0.61280000000000001</v>
      </c>
      <c r="W512" s="134">
        <f t="shared" si="52"/>
        <v>1.1166399679615537</v>
      </c>
      <c r="X512" s="54">
        <f t="shared" si="53"/>
        <v>0.54944857885770648</v>
      </c>
      <c r="Y512">
        <v>1543</v>
      </c>
      <c r="Z512">
        <v>990</v>
      </c>
      <c r="AA512">
        <v>1.5585858585858585</v>
      </c>
    </row>
    <row r="513" spans="1:27" x14ac:dyDescent="0.25">
      <c r="A513" t="s">
        <v>69</v>
      </c>
      <c r="B513">
        <v>272894</v>
      </c>
      <c r="C513" t="s">
        <v>67</v>
      </c>
      <c r="D513" t="s">
        <v>68</v>
      </c>
      <c r="E513" s="152">
        <v>2</v>
      </c>
      <c r="F513">
        <v>199</v>
      </c>
      <c r="G513">
        <v>201</v>
      </c>
      <c r="H513">
        <v>137</v>
      </c>
      <c r="I513">
        <v>209</v>
      </c>
      <c r="J513">
        <v>218</v>
      </c>
      <c r="K513" s="54">
        <f t="shared" si="56"/>
        <v>192.8</v>
      </c>
      <c r="L513">
        <v>0.90510000000000002</v>
      </c>
      <c r="M513">
        <v>165.75</v>
      </c>
      <c r="N513" s="135">
        <f t="shared" si="54"/>
        <v>54.606334841628964</v>
      </c>
      <c r="O513">
        <v>0.1406</v>
      </c>
      <c r="Q513">
        <v>16</v>
      </c>
      <c r="R513" s="136">
        <f t="shared" si="55"/>
        <v>10.359375</v>
      </c>
      <c r="S513" s="54">
        <f t="shared" si="57"/>
        <v>0.28322787780927883</v>
      </c>
      <c r="T513">
        <v>0.97330000000000005</v>
      </c>
      <c r="U513">
        <v>0.92100000000000004</v>
      </c>
      <c r="V513">
        <v>0.53359999999999996</v>
      </c>
      <c r="W513" s="134">
        <f t="shared" si="52"/>
        <v>1.056786102062975</v>
      </c>
      <c r="X513" s="54">
        <f t="shared" si="53"/>
        <v>0.54823795335456682</v>
      </c>
      <c r="Y513">
        <v>1543</v>
      </c>
      <c r="Z513">
        <v>990</v>
      </c>
      <c r="AA513">
        <v>1.5585858585858585</v>
      </c>
    </row>
    <row r="514" spans="1:27" x14ac:dyDescent="0.25">
      <c r="A514" t="s">
        <v>69</v>
      </c>
      <c r="B514">
        <v>272894</v>
      </c>
      <c r="C514" t="s">
        <v>67</v>
      </c>
      <c r="D514" t="s">
        <v>68</v>
      </c>
      <c r="E514" s="152">
        <v>3</v>
      </c>
      <c r="F514">
        <v>145</v>
      </c>
      <c r="G514">
        <v>210</v>
      </c>
      <c r="H514">
        <v>172</v>
      </c>
      <c r="I514">
        <v>146</v>
      </c>
      <c r="J514">
        <v>161</v>
      </c>
      <c r="K514" s="54">
        <f t="shared" si="56"/>
        <v>166.8</v>
      </c>
      <c r="L514">
        <v>1.4966999999999999</v>
      </c>
      <c r="M514">
        <v>279.27</v>
      </c>
      <c r="N514" s="135">
        <f t="shared" si="54"/>
        <v>53.593296809539162</v>
      </c>
      <c r="O514">
        <v>4.8939999999999997E-2</v>
      </c>
      <c r="Q514">
        <v>14</v>
      </c>
      <c r="R514" s="136">
        <f t="shared" si="55"/>
        <v>19.947857142857142</v>
      </c>
      <c r="S514" s="54">
        <f t="shared" si="57"/>
        <v>0.32130273866630188</v>
      </c>
      <c r="T514">
        <v>1.0544</v>
      </c>
      <c r="U514">
        <v>1.0430999999999999</v>
      </c>
      <c r="V514">
        <v>0.58520000000000005</v>
      </c>
      <c r="W514" s="134">
        <f t="shared" ref="W514:W577" si="58">T514/U514</f>
        <v>1.0108330936631196</v>
      </c>
      <c r="X514" s="54">
        <f t="shared" ref="X514:X577" si="59">V514/T514</f>
        <v>0.55500758725341426</v>
      </c>
      <c r="Y514">
        <v>1543</v>
      </c>
      <c r="Z514">
        <v>990</v>
      </c>
      <c r="AA514">
        <v>1.5585858585858585</v>
      </c>
    </row>
    <row r="515" spans="1:27" x14ac:dyDescent="0.25">
      <c r="A515" t="s">
        <v>69</v>
      </c>
      <c r="B515">
        <v>272894</v>
      </c>
      <c r="C515" t="s">
        <v>67</v>
      </c>
      <c r="D515" t="s">
        <v>68</v>
      </c>
      <c r="E515" s="152">
        <v>4</v>
      </c>
      <c r="F515">
        <v>170</v>
      </c>
      <c r="G515">
        <v>150</v>
      </c>
      <c r="H515">
        <v>137</v>
      </c>
      <c r="I515">
        <v>152</v>
      </c>
      <c r="J515">
        <v>173</v>
      </c>
      <c r="K515" s="54">
        <f t="shared" si="56"/>
        <v>156.4</v>
      </c>
      <c r="L515">
        <v>1.4981</v>
      </c>
      <c r="M515">
        <v>273.95</v>
      </c>
      <c r="N515" s="135">
        <f t="shared" si="54"/>
        <v>54.685161525825883</v>
      </c>
      <c r="O515">
        <v>0.29970000000000002</v>
      </c>
      <c r="Q515">
        <v>20</v>
      </c>
      <c r="R515" s="136">
        <f t="shared" si="55"/>
        <v>13.6975</v>
      </c>
      <c r="S515" s="54">
        <f t="shared" si="57"/>
        <v>0.34964937036973071</v>
      </c>
      <c r="T515">
        <v>2.2401</v>
      </c>
      <c r="U515">
        <v>2.0798999999999999</v>
      </c>
      <c r="V515">
        <v>1.3179000000000001</v>
      </c>
      <c r="W515" s="134">
        <f t="shared" si="58"/>
        <v>1.077022933794894</v>
      </c>
      <c r="X515" s="54">
        <f t="shared" si="59"/>
        <v>0.58832194991295039</v>
      </c>
      <c r="Y515">
        <v>1543</v>
      </c>
      <c r="Z515">
        <v>990</v>
      </c>
      <c r="AA515">
        <v>1.5585858585858585</v>
      </c>
    </row>
    <row r="516" spans="1:27" x14ac:dyDescent="0.25">
      <c r="A516" t="s">
        <v>26</v>
      </c>
      <c r="B516">
        <v>110397</v>
      </c>
      <c r="C516" t="s">
        <v>51</v>
      </c>
      <c r="D516" t="s">
        <v>52</v>
      </c>
      <c r="E516" s="152">
        <v>1</v>
      </c>
      <c r="F516">
        <v>304</v>
      </c>
      <c r="G516">
        <v>396</v>
      </c>
      <c r="H516">
        <v>327</v>
      </c>
      <c r="I516">
        <v>291</v>
      </c>
      <c r="J516">
        <v>268</v>
      </c>
      <c r="K516" s="54">
        <f t="shared" si="56"/>
        <v>317.2</v>
      </c>
      <c r="L516">
        <v>1.4272</v>
      </c>
      <c r="M516">
        <v>88.21</v>
      </c>
      <c r="N516" s="135">
        <f t="shared" si="54"/>
        <v>161.79571477156787</v>
      </c>
      <c r="O516">
        <v>1.43E-2</v>
      </c>
      <c r="P516">
        <v>10</v>
      </c>
      <c r="Q516">
        <v>25</v>
      </c>
      <c r="R516" s="134">
        <f t="shared" si="55"/>
        <v>3.5283999999999995</v>
      </c>
      <c r="S516" s="54">
        <f t="shared" si="57"/>
        <v>0.51007476283596431</v>
      </c>
      <c r="T516">
        <v>2.0792000000000002</v>
      </c>
      <c r="U516">
        <v>1.7572000000000001</v>
      </c>
      <c r="V516">
        <v>1.2115</v>
      </c>
      <c r="W516" s="134">
        <f t="shared" si="58"/>
        <v>1.1832460732984293</v>
      </c>
      <c r="X516" s="54">
        <f t="shared" si="59"/>
        <v>0.58267602924201611</v>
      </c>
      <c r="Y516">
        <v>727</v>
      </c>
      <c r="Z516">
        <v>1061</v>
      </c>
      <c r="AA516">
        <v>0.68520263901979261</v>
      </c>
    </row>
    <row r="517" spans="1:27" x14ac:dyDescent="0.25">
      <c r="A517" t="s">
        <v>26</v>
      </c>
      <c r="B517">
        <v>110397</v>
      </c>
      <c r="C517" s="54" t="s">
        <v>51</v>
      </c>
      <c r="D517" t="s">
        <v>52</v>
      </c>
      <c r="E517" s="152">
        <v>2</v>
      </c>
      <c r="F517">
        <v>206</v>
      </c>
      <c r="G517">
        <v>221</v>
      </c>
      <c r="H517">
        <v>287</v>
      </c>
      <c r="I517">
        <v>192</v>
      </c>
      <c r="J517">
        <v>267</v>
      </c>
      <c r="K517" s="54">
        <f t="shared" si="56"/>
        <v>234.6</v>
      </c>
      <c r="L517">
        <v>1.1437999999999999</v>
      </c>
      <c r="M517">
        <v>96.49</v>
      </c>
      <c r="N517" s="135">
        <f t="shared" si="54"/>
        <v>118.54078142812726</v>
      </c>
      <c r="O517">
        <v>1.83E-2</v>
      </c>
      <c r="P517">
        <v>10</v>
      </c>
      <c r="Q517">
        <v>12</v>
      </c>
      <c r="R517" s="134">
        <f t="shared" si="55"/>
        <v>8.0408333333333335</v>
      </c>
      <c r="S517" s="54">
        <f t="shared" si="57"/>
        <v>0.5052889233935518</v>
      </c>
      <c r="T517">
        <v>1.1323000000000001</v>
      </c>
      <c r="U517">
        <v>0.96879999999999999</v>
      </c>
      <c r="V517">
        <v>0.74319999999999997</v>
      </c>
      <c r="W517" s="134">
        <f t="shared" si="58"/>
        <v>1.1687654830718415</v>
      </c>
      <c r="X517" s="54">
        <f t="shared" si="59"/>
        <v>0.65636315464099615</v>
      </c>
      <c r="Y517">
        <v>727</v>
      </c>
      <c r="Z517">
        <v>1061</v>
      </c>
      <c r="AA517">
        <v>0.68520263901979261</v>
      </c>
    </row>
    <row r="518" spans="1:27" x14ac:dyDescent="0.25">
      <c r="A518" t="s">
        <v>26</v>
      </c>
      <c r="B518">
        <v>110397</v>
      </c>
      <c r="C518" s="54" t="s">
        <v>51</v>
      </c>
      <c r="D518" t="s">
        <v>52</v>
      </c>
      <c r="E518" s="152">
        <v>3</v>
      </c>
      <c r="F518">
        <v>330</v>
      </c>
      <c r="G518">
        <v>369</v>
      </c>
      <c r="H518">
        <v>320</v>
      </c>
      <c r="I518">
        <v>287</v>
      </c>
      <c r="J518">
        <v>340</v>
      </c>
      <c r="K518" s="54">
        <f t="shared" si="56"/>
        <v>329.2</v>
      </c>
      <c r="L518">
        <v>1.7373000000000001</v>
      </c>
      <c r="M518">
        <v>96.47</v>
      </c>
      <c r="N518" s="135">
        <f t="shared" si="54"/>
        <v>180.08707370166894</v>
      </c>
      <c r="O518">
        <v>2.3599999999999999E-2</v>
      </c>
      <c r="P518">
        <v>10</v>
      </c>
      <c r="Q518">
        <v>18</v>
      </c>
      <c r="R518" s="134">
        <f t="shared" si="55"/>
        <v>5.3594444444444447</v>
      </c>
      <c r="S518" s="54">
        <f t="shared" si="57"/>
        <v>0.54704457382037952</v>
      </c>
      <c r="T518">
        <v>1.1907000000000001</v>
      </c>
      <c r="U518">
        <v>1.0367</v>
      </c>
      <c r="V518">
        <v>0.70860000000000001</v>
      </c>
      <c r="W518" s="134">
        <f t="shared" si="58"/>
        <v>1.1485482781904119</v>
      </c>
      <c r="X518" s="54">
        <f t="shared" si="59"/>
        <v>0.59511211892164273</v>
      </c>
      <c r="Y518">
        <v>727</v>
      </c>
      <c r="Z518">
        <v>1061</v>
      </c>
      <c r="AA518">
        <v>0.68520263901979261</v>
      </c>
    </row>
    <row r="519" spans="1:27" x14ac:dyDescent="0.25">
      <c r="A519" t="s">
        <v>26</v>
      </c>
      <c r="B519">
        <v>110397</v>
      </c>
      <c r="C519" s="54" t="s">
        <v>51</v>
      </c>
      <c r="D519" t="s">
        <v>52</v>
      </c>
      <c r="E519" s="152">
        <v>4</v>
      </c>
      <c r="F519">
        <v>336</v>
      </c>
      <c r="G519">
        <v>289</v>
      </c>
      <c r="H519">
        <v>294</v>
      </c>
      <c r="I519">
        <v>258</v>
      </c>
      <c r="J519">
        <v>290</v>
      </c>
      <c r="K519" s="54">
        <f t="shared" si="56"/>
        <v>293.39999999999998</v>
      </c>
      <c r="L519">
        <v>1.5285</v>
      </c>
      <c r="M519">
        <v>107.08</v>
      </c>
      <c r="N519" s="135">
        <f t="shared" si="54"/>
        <v>142.74374299589093</v>
      </c>
      <c r="O519">
        <v>1.61E-2</v>
      </c>
      <c r="P519">
        <v>10</v>
      </c>
      <c r="Q519">
        <v>19</v>
      </c>
      <c r="R519" s="134">
        <f t="shared" si="55"/>
        <v>5.63578947368421</v>
      </c>
      <c r="S519" s="54">
        <f t="shared" si="57"/>
        <v>0.48651582479853761</v>
      </c>
      <c r="T519">
        <v>1.4240999999999999</v>
      </c>
      <c r="U519">
        <v>1.2188000000000001</v>
      </c>
      <c r="V519">
        <v>0.89180000000000004</v>
      </c>
      <c r="W519" s="134">
        <f t="shared" si="58"/>
        <v>1.1684443715129633</v>
      </c>
      <c r="X519" s="54">
        <f t="shared" si="59"/>
        <v>0.62622006881539227</v>
      </c>
      <c r="Y519">
        <v>727</v>
      </c>
      <c r="Z519">
        <v>1061</v>
      </c>
      <c r="AA519">
        <v>0.68520263901979261</v>
      </c>
    </row>
    <row r="520" spans="1:27" x14ac:dyDescent="0.25">
      <c r="A520" t="s">
        <v>55</v>
      </c>
      <c r="B520">
        <v>141372</v>
      </c>
      <c r="C520" t="s">
        <v>59</v>
      </c>
      <c r="D520" t="s">
        <v>60</v>
      </c>
      <c r="E520" s="152">
        <v>1</v>
      </c>
      <c r="F520">
        <v>207</v>
      </c>
      <c r="G520">
        <v>288</v>
      </c>
      <c r="H520">
        <v>216</v>
      </c>
      <c r="I520">
        <v>172</v>
      </c>
      <c r="J520">
        <v>199</v>
      </c>
      <c r="K520" s="54">
        <f t="shared" si="56"/>
        <v>216.4</v>
      </c>
      <c r="L520">
        <v>0.499</v>
      </c>
      <c r="M520">
        <v>89.83</v>
      </c>
      <c r="N520" s="135">
        <f t="shared" si="54"/>
        <v>55.549371034175664</v>
      </c>
      <c r="Q520">
        <v>38</v>
      </c>
      <c r="R520" s="136">
        <f t="shared" si="55"/>
        <v>2.3639473684210528</v>
      </c>
      <c r="S520" s="54">
        <f t="shared" si="57"/>
        <v>0.25669764803223505</v>
      </c>
      <c r="T520">
        <v>0.2203</v>
      </c>
      <c r="U520">
        <v>0.21429999999999999</v>
      </c>
      <c r="V520">
        <v>0.1045</v>
      </c>
      <c r="W520" s="134">
        <f t="shared" si="58"/>
        <v>1.0279981334577695</v>
      </c>
      <c r="X520" s="54">
        <f t="shared" si="59"/>
        <v>0.4743531547889242</v>
      </c>
      <c r="Y520">
        <v>541</v>
      </c>
      <c r="Z520">
        <v>1334</v>
      </c>
      <c r="AA520">
        <v>0.40554722638680657</v>
      </c>
    </row>
    <row r="521" spans="1:27" x14ac:dyDescent="0.25">
      <c r="A521" t="s">
        <v>55</v>
      </c>
      <c r="B521">
        <v>141372</v>
      </c>
      <c r="C521" t="s">
        <v>59</v>
      </c>
      <c r="D521" t="s">
        <v>60</v>
      </c>
      <c r="E521" s="152">
        <v>2</v>
      </c>
      <c r="F521">
        <v>367</v>
      </c>
      <c r="G521">
        <v>402</v>
      </c>
      <c r="H521">
        <v>410</v>
      </c>
      <c r="I521">
        <v>324</v>
      </c>
      <c r="J521">
        <v>468</v>
      </c>
      <c r="K521" s="54">
        <f t="shared" si="56"/>
        <v>394.2</v>
      </c>
      <c r="L521">
        <v>0.62450000000000006</v>
      </c>
      <c r="M521">
        <v>75.36</v>
      </c>
      <c r="N521" s="135">
        <f t="shared" si="54"/>
        <v>82.868895966029726</v>
      </c>
      <c r="Q521">
        <v>47</v>
      </c>
      <c r="R521" s="136">
        <f t="shared" si="55"/>
        <v>1.603404255319149</v>
      </c>
      <c r="S521" s="54">
        <f t="shared" si="57"/>
        <v>0.21022043624056247</v>
      </c>
      <c r="T521">
        <v>0.81499999999999995</v>
      </c>
      <c r="U521">
        <v>0.746</v>
      </c>
      <c r="V521">
        <v>0.44230000000000003</v>
      </c>
      <c r="W521" s="134">
        <f t="shared" si="58"/>
        <v>1.0924932975871313</v>
      </c>
      <c r="X521" s="54">
        <f t="shared" si="59"/>
        <v>0.54269938650306759</v>
      </c>
      <c r="Y521">
        <v>541</v>
      </c>
      <c r="Z521">
        <v>1334</v>
      </c>
      <c r="AA521">
        <v>0.40554722638680657</v>
      </c>
    </row>
    <row r="522" spans="1:27" x14ac:dyDescent="0.25">
      <c r="A522" t="s">
        <v>55</v>
      </c>
      <c r="B522">
        <v>141372</v>
      </c>
      <c r="C522" t="s">
        <v>59</v>
      </c>
      <c r="D522" t="s">
        <v>60</v>
      </c>
      <c r="E522" s="152">
        <v>3</v>
      </c>
      <c r="F522">
        <v>354</v>
      </c>
      <c r="G522">
        <v>237</v>
      </c>
      <c r="H522">
        <v>315</v>
      </c>
      <c r="I522">
        <v>286</v>
      </c>
      <c r="J522">
        <v>292</v>
      </c>
      <c r="K522" s="54">
        <f t="shared" si="56"/>
        <v>296.8</v>
      </c>
      <c r="L522">
        <v>0.44030000000000002</v>
      </c>
      <c r="M522">
        <v>51.9</v>
      </c>
      <c r="N522" s="135">
        <f t="shared" ref="N522:N585" si="60">L522/(M522/10000)</f>
        <v>84.836223506743735</v>
      </c>
      <c r="Q522">
        <v>46</v>
      </c>
      <c r="R522" s="136">
        <f t="shared" ref="R522:R585" si="61">M522/Q522</f>
        <v>1.1282608695652174</v>
      </c>
      <c r="S522" s="54">
        <f t="shared" si="57"/>
        <v>0.28583633256989127</v>
      </c>
      <c r="T522">
        <v>0.3029</v>
      </c>
      <c r="U522">
        <v>0.26579999999999998</v>
      </c>
      <c r="V522">
        <v>0.15129999999999999</v>
      </c>
      <c r="W522" s="134">
        <f t="shared" si="58"/>
        <v>1.1395786305492852</v>
      </c>
      <c r="X522" s="54">
        <f t="shared" si="59"/>
        <v>0.4995047870584351</v>
      </c>
      <c r="Y522">
        <v>541</v>
      </c>
      <c r="Z522">
        <v>1334</v>
      </c>
      <c r="AA522">
        <v>0.40554722638680657</v>
      </c>
    </row>
    <row r="523" spans="1:27" x14ac:dyDescent="0.25">
      <c r="A523" t="s">
        <v>55</v>
      </c>
      <c r="B523">
        <v>141372</v>
      </c>
      <c r="C523" t="s">
        <v>59</v>
      </c>
      <c r="D523" t="s">
        <v>60</v>
      </c>
      <c r="E523" s="152">
        <v>4</v>
      </c>
      <c r="F523">
        <v>376</v>
      </c>
      <c r="G523">
        <v>296</v>
      </c>
      <c r="H523">
        <v>331</v>
      </c>
      <c r="I523">
        <v>256</v>
      </c>
      <c r="J523">
        <v>349</v>
      </c>
      <c r="K523" s="54">
        <f t="shared" si="56"/>
        <v>321.60000000000002</v>
      </c>
      <c r="L523">
        <v>0.70009999999999994</v>
      </c>
      <c r="M523">
        <v>69.23</v>
      </c>
      <c r="N523" s="135">
        <f t="shared" si="60"/>
        <v>101.12667918532426</v>
      </c>
      <c r="Q523">
        <v>49</v>
      </c>
      <c r="R523" s="136">
        <f t="shared" si="61"/>
        <v>1.412857142857143</v>
      </c>
      <c r="S523" s="54">
        <f t="shared" si="57"/>
        <v>0.31444862930760031</v>
      </c>
      <c r="T523">
        <v>1.0402</v>
      </c>
      <c r="U523">
        <v>0.88490000000000002</v>
      </c>
      <c r="V523">
        <v>0.56010000000000004</v>
      </c>
      <c r="W523" s="134">
        <f t="shared" si="58"/>
        <v>1.1755000565035598</v>
      </c>
      <c r="X523" s="54">
        <f t="shared" si="59"/>
        <v>0.53845414343395503</v>
      </c>
      <c r="Y523">
        <v>541</v>
      </c>
      <c r="Z523">
        <v>1334</v>
      </c>
      <c r="AA523">
        <v>0.40554722638680657</v>
      </c>
    </row>
    <row r="524" spans="1:27" x14ac:dyDescent="0.25">
      <c r="A524" t="s">
        <v>131</v>
      </c>
      <c r="B524">
        <v>451383</v>
      </c>
      <c r="C524" t="s">
        <v>51</v>
      </c>
      <c r="D524" t="s">
        <v>52</v>
      </c>
      <c r="E524" s="152">
        <v>1</v>
      </c>
      <c r="F524">
        <v>393</v>
      </c>
      <c r="G524">
        <v>359</v>
      </c>
      <c r="H524">
        <v>353</v>
      </c>
      <c r="I524">
        <v>342</v>
      </c>
      <c r="J524">
        <v>362</v>
      </c>
      <c r="K524" s="54">
        <f t="shared" si="56"/>
        <v>361.8</v>
      </c>
      <c r="L524">
        <v>1.2396</v>
      </c>
      <c r="M524">
        <v>67.91</v>
      </c>
      <c r="N524" s="135">
        <f t="shared" si="60"/>
        <v>182.53570902665294</v>
      </c>
      <c r="O524">
        <v>9.7999999999999997E-3</v>
      </c>
      <c r="P524">
        <v>10</v>
      </c>
      <c r="Q524">
        <v>29</v>
      </c>
      <c r="R524" s="136">
        <f t="shared" si="61"/>
        <v>2.3417241379310343</v>
      </c>
      <c r="S524" s="54">
        <f t="shared" si="57"/>
        <v>0.50452103102999701</v>
      </c>
      <c r="T524">
        <v>0.42209999999999998</v>
      </c>
      <c r="U524">
        <v>0.37669999999999998</v>
      </c>
      <c r="V524">
        <v>0.29670000000000002</v>
      </c>
      <c r="W524" s="134">
        <f t="shared" si="58"/>
        <v>1.1205203079373507</v>
      </c>
      <c r="X524" s="54">
        <f t="shared" si="59"/>
        <v>0.70291400142146421</v>
      </c>
      <c r="Y524">
        <v>413</v>
      </c>
      <c r="Z524">
        <v>1197</v>
      </c>
      <c r="AA524">
        <v>0.34502923976608185</v>
      </c>
    </row>
    <row r="525" spans="1:27" x14ac:dyDescent="0.25">
      <c r="A525" t="s">
        <v>131</v>
      </c>
      <c r="B525">
        <v>451383</v>
      </c>
      <c r="C525" t="s">
        <v>51</v>
      </c>
      <c r="D525" t="s">
        <v>52</v>
      </c>
      <c r="E525" s="152">
        <v>2</v>
      </c>
      <c r="F525">
        <v>400</v>
      </c>
      <c r="G525">
        <v>639</v>
      </c>
      <c r="H525">
        <v>372</v>
      </c>
      <c r="I525">
        <v>367</v>
      </c>
      <c r="J525">
        <v>355</v>
      </c>
      <c r="K525" s="54">
        <f t="shared" si="56"/>
        <v>426.6</v>
      </c>
      <c r="L525">
        <v>1.0972</v>
      </c>
      <c r="M525">
        <v>54.96</v>
      </c>
      <c r="N525" s="135">
        <f t="shared" si="60"/>
        <v>199.63609898107714</v>
      </c>
      <c r="O525">
        <v>1.37E-2</v>
      </c>
      <c r="P525">
        <v>10</v>
      </c>
      <c r="Q525">
        <v>17</v>
      </c>
      <c r="R525" s="136">
        <f t="shared" si="61"/>
        <v>3.2329411764705882</v>
      </c>
      <c r="S525" s="54">
        <f t="shared" si="57"/>
        <v>0.46797022733492061</v>
      </c>
      <c r="T525">
        <v>0.6865</v>
      </c>
      <c r="U525">
        <v>0.56469999999999998</v>
      </c>
      <c r="V525">
        <v>0.4325</v>
      </c>
      <c r="W525" s="134">
        <f t="shared" si="58"/>
        <v>1.2156897467681955</v>
      </c>
      <c r="X525" s="54">
        <f t="shared" si="59"/>
        <v>0.63000728332119449</v>
      </c>
      <c r="Y525">
        <v>413</v>
      </c>
      <c r="Z525">
        <v>1197</v>
      </c>
      <c r="AA525">
        <v>0.34502923976608185</v>
      </c>
    </row>
    <row r="526" spans="1:27" x14ac:dyDescent="0.25">
      <c r="A526" t="s">
        <v>131</v>
      </c>
      <c r="B526">
        <v>451383</v>
      </c>
      <c r="C526" t="s">
        <v>51</v>
      </c>
      <c r="D526" t="s">
        <v>52</v>
      </c>
      <c r="E526" s="152">
        <v>3</v>
      </c>
      <c r="F526">
        <v>358</v>
      </c>
      <c r="G526">
        <v>330</v>
      </c>
      <c r="H526">
        <v>335</v>
      </c>
      <c r="I526">
        <v>363</v>
      </c>
      <c r="J526">
        <v>380</v>
      </c>
      <c r="K526" s="54">
        <f t="shared" si="56"/>
        <v>353.2</v>
      </c>
      <c r="L526">
        <v>0.79500000000000004</v>
      </c>
      <c r="M526">
        <v>62.19</v>
      </c>
      <c r="N526" s="135">
        <f t="shared" si="60"/>
        <v>127.8340569223348</v>
      </c>
      <c r="O526">
        <v>1.41E-2</v>
      </c>
      <c r="P526">
        <v>10</v>
      </c>
      <c r="Q526">
        <v>27</v>
      </c>
      <c r="R526" s="136">
        <f t="shared" si="61"/>
        <v>2.3033333333333332</v>
      </c>
      <c r="S526" s="54">
        <f t="shared" si="57"/>
        <v>0.36193107848905665</v>
      </c>
      <c r="T526">
        <v>0.54300000000000004</v>
      </c>
      <c r="U526">
        <v>0.46050000000000002</v>
      </c>
      <c r="V526">
        <v>0.33539999999999998</v>
      </c>
      <c r="W526" s="134">
        <f t="shared" si="58"/>
        <v>1.1791530944625408</v>
      </c>
      <c r="X526" s="54">
        <f t="shared" si="59"/>
        <v>0.61767955801104968</v>
      </c>
      <c r="Y526">
        <v>413</v>
      </c>
      <c r="Z526">
        <v>1197</v>
      </c>
      <c r="AA526">
        <v>0.34502923976608185</v>
      </c>
    </row>
    <row r="527" spans="1:27" x14ac:dyDescent="0.25">
      <c r="A527" t="s">
        <v>131</v>
      </c>
      <c r="B527">
        <v>451383</v>
      </c>
      <c r="C527" t="s">
        <v>51</v>
      </c>
      <c r="D527" t="s">
        <v>52</v>
      </c>
      <c r="E527" s="152">
        <v>4</v>
      </c>
      <c r="F527">
        <v>399</v>
      </c>
      <c r="G527">
        <v>333</v>
      </c>
      <c r="H527">
        <v>293</v>
      </c>
      <c r="I527">
        <v>347</v>
      </c>
      <c r="J527">
        <v>321</v>
      </c>
      <c r="K527" s="54">
        <f t="shared" si="56"/>
        <v>338.6</v>
      </c>
      <c r="L527">
        <v>1.6237999999999999</v>
      </c>
      <c r="M527">
        <v>98.17</v>
      </c>
      <c r="N527" s="135">
        <f t="shared" si="60"/>
        <v>165.4069471325252</v>
      </c>
      <c r="O527">
        <v>1.1299999999999999E-2</v>
      </c>
      <c r="P527">
        <v>10</v>
      </c>
      <c r="Q527">
        <v>34</v>
      </c>
      <c r="R527" s="136">
        <f t="shared" si="61"/>
        <v>2.8873529411764705</v>
      </c>
      <c r="S527" s="54">
        <f t="shared" si="57"/>
        <v>0.48850250186806021</v>
      </c>
      <c r="T527">
        <v>0.65400000000000003</v>
      </c>
      <c r="U527">
        <v>0.56530000000000002</v>
      </c>
      <c r="V527">
        <v>0.4199</v>
      </c>
      <c r="W527" s="134">
        <f t="shared" si="58"/>
        <v>1.1569078365469663</v>
      </c>
      <c r="X527" s="54">
        <f t="shared" si="59"/>
        <v>0.64204892966360849</v>
      </c>
      <c r="Y527">
        <v>413</v>
      </c>
      <c r="Z527">
        <v>1197</v>
      </c>
      <c r="AA527">
        <v>0.34502923976608185</v>
      </c>
    </row>
    <row r="528" spans="1:27" x14ac:dyDescent="0.25">
      <c r="A528" t="s">
        <v>26</v>
      </c>
      <c r="B528">
        <v>110085</v>
      </c>
      <c r="C528" t="s">
        <v>33</v>
      </c>
      <c r="D528" t="s">
        <v>336</v>
      </c>
      <c r="E528" s="152">
        <v>1</v>
      </c>
      <c r="F528">
        <v>415</v>
      </c>
      <c r="G528">
        <v>386</v>
      </c>
      <c r="H528">
        <v>549</v>
      </c>
      <c r="I528">
        <v>469</v>
      </c>
      <c r="J528">
        <v>458</v>
      </c>
      <c r="K528" s="54">
        <f t="shared" si="56"/>
        <v>455.4</v>
      </c>
      <c r="L528">
        <v>1.1496999999999999</v>
      </c>
      <c r="M528">
        <v>48.05</v>
      </c>
      <c r="N528" s="135">
        <f t="shared" si="60"/>
        <v>239.27159209157131</v>
      </c>
      <c r="O528">
        <v>2.07E-2</v>
      </c>
      <c r="P528">
        <v>8</v>
      </c>
      <c r="Q528">
        <v>9</v>
      </c>
      <c r="R528" s="134">
        <f t="shared" si="61"/>
        <v>5.3388888888888886</v>
      </c>
      <c r="S528" s="54">
        <f t="shared" si="57"/>
        <v>0.52540973230472399</v>
      </c>
      <c r="T528">
        <v>1.9258</v>
      </c>
      <c r="U528">
        <v>1.6493</v>
      </c>
      <c r="V528">
        <v>1.0137</v>
      </c>
      <c r="W528" s="134">
        <f t="shared" si="58"/>
        <v>1.1676468804947553</v>
      </c>
      <c r="X528" s="54">
        <f t="shared" si="59"/>
        <v>0.52637864783466615</v>
      </c>
      <c r="Y528">
        <v>729</v>
      </c>
      <c r="Z528">
        <v>1154</v>
      </c>
      <c r="AA528">
        <v>0.6317157712305026</v>
      </c>
    </row>
    <row r="529" spans="1:27" x14ac:dyDescent="0.25">
      <c r="A529" t="s">
        <v>26</v>
      </c>
      <c r="B529">
        <v>110085</v>
      </c>
      <c r="C529" t="s">
        <v>33</v>
      </c>
      <c r="D529" t="s">
        <v>336</v>
      </c>
      <c r="E529" s="152">
        <v>2</v>
      </c>
      <c r="F529">
        <v>609</v>
      </c>
      <c r="G529">
        <v>376</v>
      </c>
      <c r="H529">
        <v>414</v>
      </c>
      <c r="I529">
        <v>479</v>
      </c>
      <c r="J529">
        <v>411</v>
      </c>
      <c r="K529" s="54">
        <f t="shared" si="56"/>
        <v>457.8</v>
      </c>
      <c r="L529">
        <v>0.93279999999999996</v>
      </c>
      <c r="M529">
        <v>45.8</v>
      </c>
      <c r="N529" s="135">
        <f t="shared" si="60"/>
        <v>203.66812227074234</v>
      </c>
      <c r="O529">
        <v>1.6899999999999998E-2</v>
      </c>
      <c r="P529">
        <v>10</v>
      </c>
      <c r="Q529">
        <v>11</v>
      </c>
      <c r="R529" s="134">
        <f t="shared" si="61"/>
        <v>4.1636363636363631</v>
      </c>
      <c r="S529" s="54">
        <f t="shared" si="57"/>
        <v>0.44488449600424279</v>
      </c>
      <c r="T529">
        <v>1.6909000000000001</v>
      </c>
      <c r="U529">
        <v>1.4906999999999999</v>
      </c>
      <c r="V529">
        <v>0.9536</v>
      </c>
      <c r="W529" s="134">
        <f t="shared" si="58"/>
        <v>1.1342993224659557</v>
      </c>
      <c r="X529" s="54">
        <f t="shared" si="59"/>
        <v>0.56396002129043699</v>
      </c>
      <c r="Y529">
        <v>729</v>
      </c>
      <c r="Z529">
        <v>1154</v>
      </c>
      <c r="AA529">
        <v>0.6317157712305026</v>
      </c>
    </row>
    <row r="530" spans="1:27" x14ac:dyDescent="0.25">
      <c r="A530" t="s">
        <v>26</v>
      </c>
      <c r="B530">
        <v>110085</v>
      </c>
      <c r="C530" s="54" t="s">
        <v>33</v>
      </c>
      <c r="D530" t="s">
        <v>336</v>
      </c>
      <c r="E530" s="152">
        <v>3</v>
      </c>
      <c r="F530">
        <v>418</v>
      </c>
      <c r="G530">
        <v>406</v>
      </c>
      <c r="H530">
        <v>399</v>
      </c>
      <c r="I530">
        <v>455</v>
      </c>
      <c r="J530">
        <v>455</v>
      </c>
      <c r="K530" s="54">
        <f t="shared" si="56"/>
        <v>426.6</v>
      </c>
      <c r="L530">
        <v>0.80249999999999999</v>
      </c>
      <c r="M530">
        <v>36.47</v>
      </c>
      <c r="N530" s="135">
        <f t="shared" si="60"/>
        <v>220.04387167534961</v>
      </c>
      <c r="O530">
        <v>2.41E-2</v>
      </c>
      <c r="P530">
        <v>8</v>
      </c>
      <c r="Q530">
        <v>8</v>
      </c>
      <c r="R530" s="134">
        <f t="shared" si="61"/>
        <v>4.5587499999999999</v>
      </c>
      <c r="S530" s="54">
        <f t="shared" si="57"/>
        <v>0.51580841930461696</v>
      </c>
      <c r="T530">
        <v>0.78400000000000003</v>
      </c>
      <c r="U530">
        <v>0.69020000000000004</v>
      </c>
      <c r="V530">
        <v>0.47049999999999997</v>
      </c>
      <c r="W530" s="134">
        <f t="shared" si="58"/>
        <v>1.1359026369168357</v>
      </c>
      <c r="X530" s="54">
        <f t="shared" si="59"/>
        <v>0.60012755102040816</v>
      </c>
      <c r="Y530">
        <v>729</v>
      </c>
      <c r="Z530">
        <v>1154</v>
      </c>
      <c r="AA530">
        <v>0.6317157712305026</v>
      </c>
    </row>
    <row r="531" spans="1:27" x14ac:dyDescent="0.25">
      <c r="A531" t="s">
        <v>26</v>
      </c>
      <c r="B531">
        <v>110085</v>
      </c>
      <c r="C531" s="54" t="s">
        <v>33</v>
      </c>
      <c r="D531" t="s">
        <v>336</v>
      </c>
      <c r="E531" s="152">
        <v>4</v>
      </c>
      <c r="F531">
        <v>378</v>
      </c>
      <c r="G531">
        <v>352</v>
      </c>
      <c r="H531">
        <v>301</v>
      </c>
      <c r="I531">
        <v>321</v>
      </c>
      <c r="J531">
        <v>369</v>
      </c>
      <c r="K531" s="54">
        <f t="shared" si="56"/>
        <v>344.2</v>
      </c>
      <c r="L531">
        <v>0.49609999999999999</v>
      </c>
      <c r="M531">
        <v>25.65</v>
      </c>
      <c r="N531" s="135">
        <f t="shared" si="60"/>
        <v>193.41130604288497</v>
      </c>
      <c r="O531">
        <v>2.06E-2</v>
      </c>
      <c r="P531">
        <v>10</v>
      </c>
      <c r="Q531">
        <v>11</v>
      </c>
      <c r="R531" s="134">
        <f t="shared" si="61"/>
        <v>2.3318181818181816</v>
      </c>
      <c r="S531" s="54">
        <f t="shared" si="57"/>
        <v>0.56191547368647587</v>
      </c>
      <c r="T531">
        <v>0.4844</v>
      </c>
      <c r="U531">
        <v>0.40500000000000003</v>
      </c>
      <c r="V531">
        <v>0.26979999999999998</v>
      </c>
      <c r="W531" s="134">
        <f t="shared" si="58"/>
        <v>1.1960493827160492</v>
      </c>
      <c r="X531" s="54">
        <f t="shared" si="59"/>
        <v>0.55697770437654825</v>
      </c>
      <c r="Y531">
        <v>729</v>
      </c>
      <c r="Z531">
        <v>1154</v>
      </c>
      <c r="AA531">
        <v>0.6317157712305026</v>
      </c>
    </row>
    <row r="532" spans="1:27" x14ac:dyDescent="0.25">
      <c r="A532" t="s">
        <v>26</v>
      </c>
      <c r="B532">
        <v>110094</v>
      </c>
      <c r="C532" s="54" t="s">
        <v>33</v>
      </c>
      <c r="D532" t="s">
        <v>336</v>
      </c>
      <c r="E532" s="152">
        <v>1</v>
      </c>
      <c r="F532">
        <v>389</v>
      </c>
      <c r="G532">
        <v>305</v>
      </c>
      <c r="H532">
        <v>392</v>
      </c>
      <c r="I532">
        <v>353</v>
      </c>
      <c r="J532">
        <v>371</v>
      </c>
      <c r="K532" s="54">
        <f t="shared" si="56"/>
        <v>362</v>
      </c>
      <c r="L532">
        <v>0.72799999999999998</v>
      </c>
      <c r="M532">
        <v>40.22</v>
      </c>
      <c r="N532" s="135">
        <f t="shared" si="60"/>
        <v>181.00447538538043</v>
      </c>
      <c r="O532">
        <v>1.6799999999999999E-2</v>
      </c>
      <c r="P532">
        <v>10</v>
      </c>
      <c r="Q532">
        <v>13</v>
      </c>
      <c r="R532" s="134">
        <f t="shared" si="61"/>
        <v>3.0938461538461537</v>
      </c>
      <c r="S532" s="54">
        <f t="shared" si="57"/>
        <v>0.50001236294303986</v>
      </c>
      <c r="T532">
        <v>0.8175</v>
      </c>
      <c r="U532">
        <v>0.69350000000000001</v>
      </c>
      <c r="V532">
        <v>0.4723</v>
      </c>
      <c r="W532" s="134">
        <f t="shared" si="58"/>
        <v>1.1788031723143475</v>
      </c>
      <c r="X532" s="54">
        <f t="shared" si="59"/>
        <v>0.57773700305810394</v>
      </c>
      <c r="Y532">
        <v>709</v>
      </c>
      <c r="Z532">
        <v>1140</v>
      </c>
      <c r="AA532">
        <v>0.62192982456140355</v>
      </c>
    </row>
    <row r="533" spans="1:27" x14ac:dyDescent="0.25">
      <c r="A533" t="s">
        <v>26</v>
      </c>
      <c r="B533">
        <v>110094</v>
      </c>
      <c r="C533" s="54" t="s">
        <v>33</v>
      </c>
      <c r="D533" t="s">
        <v>336</v>
      </c>
      <c r="E533" s="152">
        <v>2</v>
      </c>
      <c r="F533">
        <v>338</v>
      </c>
      <c r="G533">
        <v>418</v>
      </c>
      <c r="H533">
        <v>373</v>
      </c>
      <c r="I533">
        <v>334</v>
      </c>
      <c r="J533">
        <v>469</v>
      </c>
      <c r="K533" s="54">
        <f t="shared" si="56"/>
        <v>386.4</v>
      </c>
      <c r="L533">
        <v>0.59689999999999999</v>
      </c>
      <c r="M533">
        <v>29.9</v>
      </c>
      <c r="N533" s="135">
        <f t="shared" si="60"/>
        <v>199.63210702341135</v>
      </c>
      <c r="O533">
        <v>1.6799999999999999E-2</v>
      </c>
      <c r="P533">
        <v>10</v>
      </c>
      <c r="Q533">
        <v>12</v>
      </c>
      <c r="R533" s="134">
        <f t="shared" si="61"/>
        <v>2.4916666666666667</v>
      </c>
      <c r="S533" s="54">
        <f t="shared" si="57"/>
        <v>0.51664623970862156</v>
      </c>
      <c r="T533">
        <v>0.83650000000000002</v>
      </c>
      <c r="U533">
        <v>0.72460000000000002</v>
      </c>
      <c r="V533">
        <v>0.49759999999999999</v>
      </c>
      <c r="W533" s="134">
        <f t="shared" si="58"/>
        <v>1.1544300303615789</v>
      </c>
      <c r="X533" s="54">
        <f t="shared" si="59"/>
        <v>0.59485953377166767</v>
      </c>
      <c r="Y533">
        <v>709</v>
      </c>
      <c r="Z533">
        <v>1140</v>
      </c>
      <c r="AA533">
        <v>0.62192982456140355</v>
      </c>
    </row>
    <row r="534" spans="1:27" x14ac:dyDescent="0.25">
      <c r="A534" t="s">
        <v>26</v>
      </c>
      <c r="B534">
        <v>110094</v>
      </c>
      <c r="C534" s="54" t="s">
        <v>33</v>
      </c>
      <c r="D534" t="s">
        <v>336</v>
      </c>
      <c r="E534" s="152">
        <v>3</v>
      </c>
      <c r="F534">
        <v>415</v>
      </c>
      <c r="G534">
        <v>362</v>
      </c>
      <c r="H534">
        <v>368</v>
      </c>
      <c r="I534">
        <v>451</v>
      </c>
      <c r="J534">
        <v>469</v>
      </c>
      <c r="K534" s="54">
        <f t="shared" si="56"/>
        <v>413</v>
      </c>
      <c r="L534">
        <v>0.67920000000000003</v>
      </c>
      <c r="M534">
        <v>33.04</v>
      </c>
      <c r="N534" s="135">
        <f t="shared" si="60"/>
        <v>205.56900726392251</v>
      </c>
      <c r="O534">
        <v>1.9800000000000002E-2</v>
      </c>
      <c r="P534">
        <v>10</v>
      </c>
      <c r="Q534">
        <v>11</v>
      </c>
      <c r="R534" s="134">
        <f t="shared" si="61"/>
        <v>3.0036363636363634</v>
      </c>
      <c r="S534" s="54">
        <f t="shared" si="57"/>
        <v>0.49774578030005451</v>
      </c>
      <c r="T534">
        <v>1.2739</v>
      </c>
      <c r="U534">
        <v>1.1361000000000001</v>
      </c>
      <c r="V534">
        <v>0.6986</v>
      </c>
      <c r="W534" s="134">
        <f t="shared" si="58"/>
        <v>1.1212921397764279</v>
      </c>
      <c r="X534" s="54">
        <f t="shared" si="59"/>
        <v>0.54839469346102521</v>
      </c>
      <c r="Y534">
        <v>709</v>
      </c>
      <c r="Z534">
        <v>1140</v>
      </c>
      <c r="AA534">
        <v>0.62192982456140355</v>
      </c>
    </row>
    <row r="535" spans="1:27" x14ac:dyDescent="0.25">
      <c r="A535" t="s">
        <v>26</v>
      </c>
      <c r="B535">
        <v>110094</v>
      </c>
      <c r="C535" s="54" t="s">
        <v>33</v>
      </c>
      <c r="D535" t="s">
        <v>336</v>
      </c>
      <c r="E535" s="152">
        <v>4</v>
      </c>
      <c r="F535">
        <v>400</v>
      </c>
      <c r="G535">
        <v>416</v>
      </c>
      <c r="H535">
        <v>442</v>
      </c>
      <c r="I535">
        <v>379</v>
      </c>
      <c r="J535">
        <v>451</v>
      </c>
      <c r="K535" s="54">
        <f t="shared" si="56"/>
        <v>417.6</v>
      </c>
      <c r="L535">
        <v>0.9163</v>
      </c>
      <c r="M535">
        <v>40.840000000000003</v>
      </c>
      <c r="N535" s="135">
        <f t="shared" si="60"/>
        <v>224.36336924583742</v>
      </c>
      <c r="O535">
        <v>2.9000000000000001E-2</v>
      </c>
      <c r="P535">
        <v>10</v>
      </c>
      <c r="Q535">
        <v>12</v>
      </c>
      <c r="R535" s="134">
        <f t="shared" si="61"/>
        <v>3.4033333333333338</v>
      </c>
      <c r="S535" s="54">
        <f t="shared" si="57"/>
        <v>0.5372686045158942</v>
      </c>
      <c r="T535">
        <v>1.0430999999999999</v>
      </c>
      <c r="U535">
        <v>0.90649999999999997</v>
      </c>
      <c r="V535">
        <v>0.59640000000000004</v>
      </c>
      <c r="W535" s="134">
        <f t="shared" si="58"/>
        <v>1.1506894649751791</v>
      </c>
      <c r="X535" s="54">
        <f t="shared" si="59"/>
        <v>0.57175726200747778</v>
      </c>
      <c r="Y535">
        <v>709</v>
      </c>
      <c r="Z535">
        <v>1140</v>
      </c>
      <c r="AA535">
        <v>0.62192982456140355</v>
      </c>
    </row>
    <row r="536" spans="1:27" x14ac:dyDescent="0.25">
      <c r="A536" t="s">
        <v>55</v>
      </c>
      <c r="B536">
        <v>141372</v>
      </c>
      <c r="C536" s="54" t="s">
        <v>61</v>
      </c>
      <c r="D536" t="s">
        <v>62</v>
      </c>
      <c r="E536" s="152">
        <v>1</v>
      </c>
      <c r="F536">
        <v>189</v>
      </c>
      <c r="G536">
        <v>208</v>
      </c>
      <c r="H536">
        <v>194</v>
      </c>
      <c r="I536">
        <v>160</v>
      </c>
      <c r="J536">
        <v>222</v>
      </c>
      <c r="K536" s="54">
        <f t="shared" si="56"/>
        <v>194.6</v>
      </c>
      <c r="L536">
        <v>0.27310000000000001</v>
      </c>
      <c r="M536">
        <v>43.49</v>
      </c>
      <c r="N536" s="135">
        <f t="shared" si="60"/>
        <v>62.796045067831685</v>
      </c>
      <c r="Q536">
        <v>180</v>
      </c>
      <c r="R536" s="136">
        <f t="shared" si="61"/>
        <v>0.24161111111111111</v>
      </c>
      <c r="S536" s="54">
        <f t="shared" si="57"/>
        <v>0.32269293457261916</v>
      </c>
      <c r="T536">
        <v>0.35630000000000001</v>
      </c>
      <c r="U536">
        <v>0.312</v>
      </c>
      <c r="V536">
        <v>0.16059999999999999</v>
      </c>
      <c r="W536" s="134">
        <f t="shared" si="58"/>
        <v>1.1419871794871794</v>
      </c>
      <c r="X536" s="54">
        <f t="shared" si="59"/>
        <v>0.45074375526241928</v>
      </c>
      <c r="Y536">
        <v>541</v>
      </c>
      <c r="Z536">
        <v>1334</v>
      </c>
      <c r="AA536">
        <v>0.40554722638680657</v>
      </c>
    </row>
    <row r="537" spans="1:27" x14ac:dyDescent="0.25">
      <c r="A537" t="s">
        <v>55</v>
      </c>
      <c r="B537">
        <v>141372</v>
      </c>
      <c r="C537" t="s">
        <v>61</v>
      </c>
      <c r="D537" t="s">
        <v>62</v>
      </c>
      <c r="E537" s="152">
        <v>2</v>
      </c>
      <c r="F537">
        <v>167</v>
      </c>
      <c r="G537">
        <v>167</v>
      </c>
      <c r="H537">
        <v>182</v>
      </c>
      <c r="I537">
        <v>123</v>
      </c>
      <c r="J537">
        <v>150</v>
      </c>
      <c r="K537" s="54">
        <f t="shared" si="56"/>
        <v>157.80000000000001</v>
      </c>
      <c r="L537">
        <v>0.20480000000000001</v>
      </c>
      <c r="M537">
        <v>28.62</v>
      </c>
      <c r="N537" s="135">
        <f t="shared" si="60"/>
        <v>71.558350803633829</v>
      </c>
      <c r="Q537">
        <v>114</v>
      </c>
      <c r="R537" s="136">
        <f t="shared" si="61"/>
        <v>0.25105263157894736</v>
      </c>
      <c r="S537" s="54">
        <f t="shared" si="57"/>
        <v>0.45347497340705845</v>
      </c>
      <c r="T537">
        <v>0.18590000000000001</v>
      </c>
      <c r="U537">
        <v>0.18820000000000001</v>
      </c>
      <c r="V537">
        <v>7.5700000000000003E-2</v>
      </c>
      <c r="W537" s="134">
        <f t="shared" si="58"/>
        <v>0.98777895855472908</v>
      </c>
      <c r="X537" s="54">
        <f t="shared" si="59"/>
        <v>0.40720817643894569</v>
      </c>
      <c r="Y537">
        <v>541</v>
      </c>
      <c r="Z537">
        <v>1334</v>
      </c>
      <c r="AA537">
        <v>0.40554722638680657</v>
      </c>
    </row>
    <row r="538" spans="1:27" x14ac:dyDescent="0.25">
      <c r="A538" t="s">
        <v>55</v>
      </c>
      <c r="B538">
        <v>141372</v>
      </c>
      <c r="C538" t="s">
        <v>61</v>
      </c>
      <c r="D538" t="s">
        <v>62</v>
      </c>
      <c r="E538" s="152">
        <v>3</v>
      </c>
      <c r="F538">
        <v>187</v>
      </c>
      <c r="G538">
        <v>202</v>
      </c>
      <c r="H538">
        <v>180</v>
      </c>
      <c r="I538">
        <v>196</v>
      </c>
      <c r="J538">
        <v>103</v>
      </c>
      <c r="K538" s="54">
        <f t="shared" si="56"/>
        <v>173.6</v>
      </c>
      <c r="L538">
        <v>0.21099999999999999</v>
      </c>
      <c r="M538">
        <v>38.369999999999997</v>
      </c>
      <c r="N538" s="135">
        <f t="shared" si="60"/>
        <v>54.99087829033099</v>
      </c>
      <c r="Q538">
        <v>108</v>
      </c>
      <c r="R538" s="136">
        <f t="shared" si="61"/>
        <v>0.35527777777777775</v>
      </c>
      <c r="S538" s="54">
        <f t="shared" si="57"/>
        <v>0.31676773208716008</v>
      </c>
      <c r="T538">
        <v>0.3427</v>
      </c>
      <c r="U538">
        <v>0.31780000000000003</v>
      </c>
      <c r="V538">
        <v>0.1343</v>
      </c>
      <c r="W538" s="134">
        <f t="shared" si="58"/>
        <v>1.0783511642542478</v>
      </c>
      <c r="X538" s="54">
        <f t="shared" si="59"/>
        <v>0.39188794864312809</v>
      </c>
      <c r="Y538">
        <v>541</v>
      </c>
      <c r="Z538">
        <v>1334</v>
      </c>
      <c r="AA538">
        <v>0.40554722638680657</v>
      </c>
    </row>
    <row r="539" spans="1:27" x14ac:dyDescent="0.25">
      <c r="A539" t="s">
        <v>55</v>
      </c>
      <c r="B539">
        <v>141372</v>
      </c>
      <c r="C539" t="s">
        <v>61</v>
      </c>
      <c r="D539" t="s">
        <v>62</v>
      </c>
      <c r="E539" s="152">
        <v>4</v>
      </c>
      <c r="F539">
        <v>190</v>
      </c>
      <c r="G539">
        <v>282</v>
      </c>
      <c r="H539">
        <v>207</v>
      </c>
      <c r="I539">
        <v>180</v>
      </c>
      <c r="J539">
        <v>159</v>
      </c>
      <c r="K539" s="54">
        <f t="shared" si="56"/>
        <v>203.6</v>
      </c>
      <c r="L539">
        <v>0.32340000000000002</v>
      </c>
      <c r="M539">
        <v>50.69</v>
      </c>
      <c r="N539" s="135">
        <f t="shared" si="60"/>
        <v>63.799565989347016</v>
      </c>
      <c r="Q539">
        <v>54</v>
      </c>
      <c r="R539" s="136">
        <f t="shared" si="61"/>
        <v>0.93870370370370371</v>
      </c>
      <c r="S539" s="54">
        <f t="shared" si="57"/>
        <v>0.31335739680425845</v>
      </c>
      <c r="T539">
        <v>0.4793</v>
      </c>
      <c r="U539">
        <v>0.4496</v>
      </c>
      <c r="V539">
        <v>0.182</v>
      </c>
      <c r="W539" s="134">
        <f t="shared" si="58"/>
        <v>1.0660587188612101</v>
      </c>
      <c r="X539" s="54">
        <f t="shared" si="59"/>
        <v>0.37972042562069686</v>
      </c>
      <c r="Y539">
        <v>541</v>
      </c>
      <c r="Z539">
        <v>1334</v>
      </c>
      <c r="AA539">
        <v>0.40554722638680657</v>
      </c>
    </row>
    <row r="540" spans="1:27" x14ac:dyDescent="0.25">
      <c r="A540" t="s">
        <v>55</v>
      </c>
      <c r="B540">
        <v>141372</v>
      </c>
      <c r="C540" t="s">
        <v>63</v>
      </c>
      <c r="D540" t="s">
        <v>64</v>
      </c>
      <c r="E540" s="152">
        <v>1</v>
      </c>
      <c r="F540">
        <v>323</v>
      </c>
      <c r="G540">
        <v>356</v>
      </c>
      <c r="H540">
        <v>370</v>
      </c>
      <c r="I540">
        <v>343</v>
      </c>
      <c r="J540">
        <v>442</v>
      </c>
      <c r="K540" s="54">
        <f t="shared" si="56"/>
        <v>366.8</v>
      </c>
      <c r="L540">
        <v>0.74139999999999995</v>
      </c>
      <c r="M540">
        <v>53.68</v>
      </c>
      <c r="N540" s="135">
        <f t="shared" si="60"/>
        <v>138.11475409836063</v>
      </c>
      <c r="Q540">
        <v>59</v>
      </c>
      <c r="R540" s="136">
        <f t="shared" si="61"/>
        <v>0.90983050847457625</v>
      </c>
      <c r="S540" s="54">
        <f t="shared" si="57"/>
        <v>0.37653967856695919</v>
      </c>
      <c r="T540">
        <v>1.1598999999999999</v>
      </c>
      <c r="U540">
        <v>1.0111000000000001</v>
      </c>
      <c r="V540">
        <v>0.68</v>
      </c>
      <c r="W540" s="134">
        <f t="shared" si="58"/>
        <v>1.1471664523785974</v>
      </c>
      <c r="X540" s="54">
        <f t="shared" si="59"/>
        <v>0.58625743598586089</v>
      </c>
      <c r="Y540">
        <v>541</v>
      </c>
      <c r="Z540">
        <v>1334</v>
      </c>
      <c r="AA540">
        <v>0.40554722638680657</v>
      </c>
    </row>
    <row r="541" spans="1:27" x14ac:dyDescent="0.25">
      <c r="A541" t="s">
        <v>55</v>
      </c>
      <c r="B541">
        <v>141372</v>
      </c>
      <c r="C541" t="s">
        <v>63</v>
      </c>
      <c r="D541" t="s">
        <v>64</v>
      </c>
      <c r="E541" s="152">
        <v>2</v>
      </c>
      <c r="F541">
        <v>406</v>
      </c>
      <c r="G541">
        <v>406</v>
      </c>
      <c r="H541">
        <v>356</v>
      </c>
      <c r="I541">
        <v>476</v>
      </c>
      <c r="J541">
        <v>388</v>
      </c>
      <c r="K541" s="54">
        <f t="shared" si="56"/>
        <v>406.4</v>
      </c>
      <c r="L541">
        <v>1.0528</v>
      </c>
      <c r="M541">
        <v>64.3</v>
      </c>
      <c r="N541" s="135">
        <f t="shared" si="60"/>
        <v>163.73250388802487</v>
      </c>
      <c r="Q541">
        <v>47</v>
      </c>
      <c r="R541" s="136">
        <f t="shared" si="61"/>
        <v>1.3680851063829786</v>
      </c>
      <c r="S541" s="54">
        <f t="shared" si="57"/>
        <v>0.4028850981496675</v>
      </c>
      <c r="T541">
        <v>0.81789999999999996</v>
      </c>
      <c r="U541">
        <v>0.70450000000000002</v>
      </c>
      <c r="V541">
        <v>0.46789999999999998</v>
      </c>
      <c r="W541" s="134">
        <f t="shared" si="58"/>
        <v>1.1609652235628105</v>
      </c>
      <c r="X541" s="54">
        <f t="shared" si="59"/>
        <v>0.57207482577332192</v>
      </c>
      <c r="Y541">
        <v>541</v>
      </c>
      <c r="Z541">
        <v>1334</v>
      </c>
      <c r="AA541">
        <v>0.40554722638680657</v>
      </c>
    </row>
    <row r="542" spans="1:27" x14ac:dyDescent="0.25">
      <c r="A542" t="s">
        <v>55</v>
      </c>
      <c r="B542">
        <v>141372</v>
      </c>
      <c r="C542" t="s">
        <v>63</v>
      </c>
      <c r="D542" t="s">
        <v>64</v>
      </c>
      <c r="E542" s="152">
        <v>3</v>
      </c>
      <c r="F542">
        <v>340</v>
      </c>
      <c r="G542">
        <v>305</v>
      </c>
      <c r="H542">
        <v>328</v>
      </c>
      <c r="I542">
        <v>333</v>
      </c>
      <c r="J542">
        <v>328</v>
      </c>
      <c r="K542" s="54">
        <f t="shared" si="56"/>
        <v>326.8</v>
      </c>
      <c r="L542">
        <v>0.62980000000000003</v>
      </c>
      <c r="M542">
        <v>40.71</v>
      </c>
      <c r="N542" s="135">
        <f t="shared" si="60"/>
        <v>154.70400393023829</v>
      </c>
      <c r="Q542">
        <v>47</v>
      </c>
      <c r="R542" s="136">
        <f t="shared" si="61"/>
        <v>0.86617021276595751</v>
      </c>
      <c r="S542" s="54">
        <f t="shared" si="57"/>
        <v>0.47339046490280989</v>
      </c>
      <c r="T542">
        <v>0.5585</v>
      </c>
      <c r="U542">
        <v>0.45650000000000002</v>
      </c>
      <c r="V542">
        <v>0.3</v>
      </c>
      <c r="W542" s="134">
        <f t="shared" si="58"/>
        <v>1.2234392113910186</v>
      </c>
      <c r="X542" s="54">
        <f t="shared" si="59"/>
        <v>0.53715308863025957</v>
      </c>
      <c r="Y542">
        <v>541</v>
      </c>
      <c r="Z542">
        <v>1334</v>
      </c>
      <c r="AA542">
        <v>0.40554722638680657</v>
      </c>
    </row>
    <row r="543" spans="1:27" x14ac:dyDescent="0.25">
      <c r="A543" t="s">
        <v>55</v>
      </c>
      <c r="B543">
        <v>141372</v>
      </c>
      <c r="C543" t="s">
        <v>63</v>
      </c>
      <c r="D543" t="s">
        <v>64</v>
      </c>
      <c r="E543" s="152">
        <v>4</v>
      </c>
      <c r="F543">
        <v>385</v>
      </c>
      <c r="G543">
        <v>344</v>
      </c>
      <c r="H543">
        <v>328</v>
      </c>
      <c r="I543">
        <v>404</v>
      </c>
      <c r="J543">
        <v>395</v>
      </c>
      <c r="K543" s="54">
        <f t="shared" si="56"/>
        <v>371.2</v>
      </c>
      <c r="L543">
        <v>1.2118</v>
      </c>
      <c r="M543">
        <v>72.930000000000007</v>
      </c>
      <c r="N543" s="135">
        <f t="shared" si="60"/>
        <v>166.15933086521321</v>
      </c>
      <c r="Q543">
        <v>68</v>
      </c>
      <c r="R543" s="136">
        <f t="shared" si="61"/>
        <v>1.0725</v>
      </c>
      <c r="S543" s="54">
        <f t="shared" si="57"/>
        <v>0.44762750771878557</v>
      </c>
      <c r="T543">
        <v>1.133</v>
      </c>
      <c r="U543">
        <v>0.96970000000000001</v>
      </c>
      <c r="V543">
        <v>0.67090000000000005</v>
      </c>
      <c r="W543" s="134">
        <f t="shared" si="58"/>
        <v>1.1684025987418789</v>
      </c>
      <c r="X543" s="54">
        <f t="shared" si="59"/>
        <v>0.59214474845542808</v>
      </c>
      <c r="Y543">
        <v>541</v>
      </c>
      <c r="Z543">
        <v>1334</v>
      </c>
      <c r="AA543">
        <v>0.40554722638680657</v>
      </c>
    </row>
    <row r="544" spans="1:27" x14ac:dyDescent="0.25">
      <c r="A544" t="s">
        <v>69</v>
      </c>
      <c r="B544">
        <v>272850</v>
      </c>
      <c r="C544" t="s">
        <v>33</v>
      </c>
      <c r="D544" t="s">
        <v>336</v>
      </c>
      <c r="E544" s="152">
        <v>1</v>
      </c>
      <c r="F544">
        <v>263</v>
      </c>
      <c r="G544">
        <v>261</v>
      </c>
      <c r="H544">
        <v>249</v>
      </c>
      <c r="I544">
        <v>289</v>
      </c>
      <c r="J544">
        <v>295</v>
      </c>
      <c r="K544" s="54">
        <f t="shared" si="56"/>
        <v>271.39999999999998</v>
      </c>
      <c r="L544">
        <v>1.3488</v>
      </c>
      <c r="M544">
        <v>88.07</v>
      </c>
      <c r="N544" s="135">
        <f t="shared" si="60"/>
        <v>153.15090269104124</v>
      </c>
      <c r="O544">
        <v>1.6899999999999998E-2</v>
      </c>
      <c r="P544">
        <v>10</v>
      </c>
      <c r="Q544">
        <v>21</v>
      </c>
      <c r="R544" s="136">
        <f t="shared" si="61"/>
        <v>4.1938095238095237</v>
      </c>
      <c r="S544" s="54">
        <f t="shared" si="57"/>
        <v>0.5642995677636008</v>
      </c>
      <c r="T544">
        <v>1.726</v>
      </c>
      <c r="U544">
        <v>1.5822000000000001</v>
      </c>
      <c r="V544">
        <v>1.0114000000000001</v>
      </c>
      <c r="W544" s="134">
        <f t="shared" si="58"/>
        <v>1.0908861079509544</v>
      </c>
      <c r="X544" s="54">
        <f t="shared" si="59"/>
        <v>0.58597914252607186</v>
      </c>
      <c r="Y544">
        <v>1582</v>
      </c>
      <c r="Z544">
        <v>978</v>
      </c>
      <c r="AA544">
        <v>1.6175869120654396</v>
      </c>
    </row>
    <row r="545" spans="1:27" x14ac:dyDescent="0.25">
      <c r="A545" t="s">
        <v>69</v>
      </c>
      <c r="B545">
        <v>272850</v>
      </c>
      <c r="C545" s="54" t="s">
        <v>33</v>
      </c>
      <c r="D545" t="s">
        <v>336</v>
      </c>
      <c r="E545" s="152">
        <v>2</v>
      </c>
      <c r="F545">
        <v>324</v>
      </c>
      <c r="G545">
        <v>305</v>
      </c>
      <c r="H545">
        <v>296</v>
      </c>
      <c r="I545">
        <v>294</v>
      </c>
      <c r="J545">
        <v>354</v>
      </c>
      <c r="K545" s="54">
        <f t="shared" si="56"/>
        <v>314.60000000000002</v>
      </c>
      <c r="L545">
        <v>1.9588000000000001</v>
      </c>
      <c r="M545">
        <v>113.95</v>
      </c>
      <c r="N545" s="135">
        <f t="shared" si="60"/>
        <v>171.89995612110576</v>
      </c>
      <c r="O545">
        <v>2.2599999999999999E-2</v>
      </c>
      <c r="P545">
        <v>10</v>
      </c>
      <c r="Q545">
        <v>28</v>
      </c>
      <c r="R545" s="136">
        <f t="shared" si="61"/>
        <v>4.0696428571428571</v>
      </c>
      <c r="S545" s="54">
        <f t="shared" si="57"/>
        <v>0.54640799784203986</v>
      </c>
      <c r="T545">
        <v>2.1002000000000001</v>
      </c>
      <c r="U545">
        <v>1.845</v>
      </c>
      <c r="V545">
        <v>1.2802</v>
      </c>
      <c r="W545" s="134">
        <f t="shared" si="58"/>
        <v>1.138319783197832</v>
      </c>
      <c r="X545" s="54">
        <f t="shared" si="59"/>
        <v>0.60956099419102938</v>
      </c>
      <c r="Y545">
        <v>1582</v>
      </c>
      <c r="Z545">
        <v>978</v>
      </c>
      <c r="AA545">
        <v>1.6175869120654396</v>
      </c>
    </row>
    <row r="546" spans="1:27" x14ac:dyDescent="0.25">
      <c r="A546" t="s">
        <v>69</v>
      </c>
      <c r="B546">
        <v>272850</v>
      </c>
      <c r="C546" s="54" t="s">
        <v>33</v>
      </c>
      <c r="D546" t="s">
        <v>336</v>
      </c>
      <c r="E546" s="152">
        <v>3</v>
      </c>
      <c r="F546">
        <v>308</v>
      </c>
      <c r="G546">
        <v>297</v>
      </c>
      <c r="H546">
        <v>303</v>
      </c>
      <c r="I546">
        <v>328</v>
      </c>
      <c r="J546">
        <v>287</v>
      </c>
      <c r="K546" s="54">
        <f t="shared" si="56"/>
        <v>304.60000000000002</v>
      </c>
      <c r="L546">
        <v>1.5731999999999999</v>
      </c>
      <c r="M546">
        <v>96.79</v>
      </c>
      <c r="N546" s="135">
        <f t="shared" si="60"/>
        <v>162.53745221613804</v>
      </c>
      <c r="O546">
        <v>2.23E-2</v>
      </c>
      <c r="P546">
        <v>10</v>
      </c>
      <c r="Q546">
        <v>14</v>
      </c>
      <c r="R546" s="136">
        <f t="shared" si="61"/>
        <v>6.9135714285714291</v>
      </c>
      <c r="S546" s="54">
        <f t="shared" si="57"/>
        <v>0.53360949512848987</v>
      </c>
      <c r="T546">
        <v>1.9479</v>
      </c>
      <c r="U546">
        <v>1.7192000000000001</v>
      </c>
      <c r="V546">
        <v>1.0602</v>
      </c>
      <c r="W546" s="134">
        <f t="shared" si="58"/>
        <v>1.1330269892973475</v>
      </c>
      <c r="X546" s="54">
        <f t="shared" si="59"/>
        <v>0.5442784537193901</v>
      </c>
      <c r="Y546">
        <v>1582</v>
      </c>
      <c r="Z546">
        <v>978</v>
      </c>
      <c r="AA546">
        <v>1.6175869120654396</v>
      </c>
    </row>
    <row r="547" spans="1:27" x14ac:dyDescent="0.25">
      <c r="A547" t="s">
        <v>69</v>
      </c>
      <c r="B547">
        <v>272850</v>
      </c>
      <c r="C547" s="54" t="s">
        <v>33</v>
      </c>
      <c r="D547" t="s">
        <v>336</v>
      </c>
      <c r="E547" s="152">
        <v>4</v>
      </c>
      <c r="F547">
        <v>308</v>
      </c>
      <c r="G547">
        <v>279</v>
      </c>
      <c r="H547">
        <v>249</v>
      </c>
      <c r="I547">
        <v>279</v>
      </c>
      <c r="J547">
        <v>290</v>
      </c>
      <c r="K547" s="54">
        <f t="shared" si="56"/>
        <v>281</v>
      </c>
      <c r="L547">
        <v>1.8960999999999999</v>
      </c>
      <c r="M547">
        <v>107.66</v>
      </c>
      <c r="N547" s="135">
        <f t="shared" si="60"/>
        <v>176.1192643507338</v>
      </c>
      <c r="O547">
        <v>2.1600000000000001E-2</v>
      </c>
      <c r="P547">
        <v>10</v>
      </c>
      <c r="Q547">
        <v>22</v>
      </c>
      <c r="R547" s="136">
        <f t="shared" si="61"/>
        <v>4.8936363636363636</v>
      </c>
      <c r="S547" s="54">
        <f t="shared" si="57"/>
        <v>0.62675894786738007</v>
      </c>
      <c r="T547">
        <v>2.9036</v>
      </c>
      <c r="U547">
        <v>2.536</v>
      </c>
      <c r="V547">
        <v>1.6024</v>
      </c>
      <c r="W547" s="134">
        <f t="shared" si="58"/>
        <v>1.1449526813880126</v>
      </c>
      <c r="X547" s="54">
        <f t="shared" si="59"/>
        <v>0.55186664829866372</v>
      </c>
      <c r="Y547">
        <v>1582</v>
      </c>
      <c r="Z547">
        <v>978</v>
      </c>
      <c r="AA547">
        <v>1.6175869120654396</v>
      </c>
    </row>
    <row r="548" spans="1:27" x14ac:dyDescent="0.25">
      <c r="A548" t="s">
        <v>69</v>
      </c>
      <c r="B548">
        <v>272894</v>
      </c>
      <c r="C548" s="54" t="s">
        <v>33</v>
      </c>
      <c r="D548" t="s">
        <v>336</v>
      </c>
      <c r="E548" s="152">
        <v>1</v>
      </c>
      <c r="F548">
        <v>352</v>
      </c>
      <c r="G548">
        <v>354</v>
      </c>
      <c r="H548">
        <v>376</v>
      </c>
      <c r="I548">
        <v>336</v>
      </c>
      <c r="J548">
        <v>314</v>
      </c>
      <c r="K548" s="54">
        <f t="shared" si="56"/>
        <v>346.4</v>
      </c>
      <c r="L548">
        <v>1.5321</v>
      </c>
      <c r="M548">
        <v>76.569999999999993</v>
      </c>
      <c r="N548" s="135">
        <f t="shared" si="60"/>
        <v>200.09141961603763</v>
      </c>
      <c r="O548">
        <v>1.5800000000000002E-2</v>
      </c>
      <c r="Q548">
        <v>31</v>
      </c>
      <c r="R548" s="136">
        <f t="shared" si="61"/>
        <v>2.4699999999999998</v>
      </c>
      <c r="S548" s="54">
        <f t="shared" si="57"/>
        <v>0.57763111898394237</v>
      </c>
      <c r="T548">
        <v>1.7862</v>
      </c>
      <c r="U548">
        <v>1.476</v>
      </c>
      <c r="V548">
        <v>1.0415000000000001</v>
      </c>
      <c r="W548" s="134">
        <f t="shared" si="58"/>
        <v>1.2101626016260163</v>
      </c>
      <c r="X548" s="54">
        <f t="shared" si="59"/>
        <v>0.5830814018586945</v>
      </c>
      <c r="Y548">
        <v>1543</v>
      </c>
      <c r="Z548">
        <v>990</v>
      </c>
      <c r="AA548">
        <v>1.5585858585858585</v>
      </c>
    </row>
    <row r="549" spans="1:27" x14ac:dyDescent="0.25">
      <c r="A549" t="s">
        <v>69</v>
      </c>
      <c r="B549">
        <v>272894</v>
      </c>
      <c r="C549" s="54" t="s">
        <v>33</v>
      </c>
      <c r="D549" t="s">
        <v>336</v>
      </c>
      <c r="E549" s="152">
        <v>2</v>
      </c>
      <c r="F549">
        <v>341</v>
      </c>
      <c r="G549">
        <v>362</v>
      </c>
      <c r="H549">
        <v>339</v>
      </c>
      <c r="I549">
        <v>317</v>
      </c>
      <c r="J549">
        <v>290</v>
      </c>
      <c r="K549" s="54">
        <f t="shared" si="56"/>
        <v>329.8</v>
      </c>
      <c r="L549">
        <v>1.9198</v>
      </c>
      <c r="M549">
        <v>93.43</v>
      </c>
      <c r="N549" s="135">
        <f t="shared" si="60"/>
        <v>205.4800385315209</v>
      </c>
      <c r="O549">
        <v>1.6500000000000001E-2</v>
      </c>
      <c r="Q549">
        <v>33</v>
      </c>
      <c r="R549" s="136">
        <f t="shared" si="61"/>
        <v>2.8312121212121215</v>
      </c>
      <c r="S549" s="54">
        <f t="shared" si="57"/>
        <v>0.62304438608708579</v>
      </c>
      <c r="T549">
        <v>1.5958000000000001</v>
      </c>
      <c r="U549">
        <v>1.2989999999999999</v>
      </c>
      <c r="V549">
        <v>0.9083</v>
      </c>
      <c r="W549" s="134">
        <f t="shared" si="58"/>
        <v>1.2284834488067746</v>
      </c>
      <c r="X549" s="54">
        <f t="shared" si="59"/>
        <v>0.56918160170447418</v>
      </c>
      <c r="Y549">
        <v>1543</v>
      </c>
      <c r="Z549">
        <v>990</v>
      </c>
      <c r="AA549">
        <v>1.5585858585858585</v>
      </c>
    </row>
    <row r="550" spans="1:27" x14ac:dyDescent="0.25">
      <c r="A550" t="s">
        <v>69</v>
      </c>
      <c r="B550">
        <v>272894</v>
      </c>
      <c r="C550" s="54" t="s">
        <v>33</v>
      </c>
      <c r="D550" t="s">
        <v>336</v>
      </c>
      <c r="E550" s="152">
        <v>3</v>
      </c>
      <c r="F550">
        <v>243</v>
      </c>
      <c r="G550">
        <v>261</v>
      </c>
      <c r="H550">
        <v>227</v>
      </c>
      <c r="I550">
        <v>232</v>
      </c>
      <c r="J550">
        <v>256</v>
      </c>
      <c r="K550" s="54">
        <f t="shared" si="56"/>
        <v>243.8</v>
      </c>
      <c r="L550">
        <v>1.3230999999999999</v>
      </c>
      <c r="M550">
        <v>112.38</v>
      </c>
      <c r="N550" s="135">
        <f t="shared" si="60"/>
        <v>117.73447232603665</v>
      </c>
      <c r="O550">
        <v>2.1700000000000001E-2</v>
      </c>
      <c r="Q550">
        <v>16</v>
      </c>
      <c r="R550" s="136">
        <f t="shared" si="61"/>
        <v>7.0237499999999997</v>
      </c>
      <c r="S550" s="54">
        <f t="shared" si="57"/>
        <v>0.48291416048415359</v>
      </c>
      <c r="T550">
        <v>0.87860000000000005</v>
      </c>
      <c r="U550">
        <v>0.74270000000000003</v>
      </c>
      <c r="V550">
        <v>0.44779999999999998</v>
      </c>
      <c r="W550" s="134">
        <f t="shared" si="58"/>
        <v>1.1829810152147571</v>
      </c>
      <c r="X550" s="54">
        <f t="shared" si="59"/>
        <v>0.50967448213066235</v>
      </c>
      <c r="Y550">
        <v>1543</v>
      </c>
      <c r="Z550">
        <v>990</v>
      </c>
      <c r="AA550">
        <v>1.5585858585858585</v>
      </c>
    </row>
    <row r="551" spans="1:27" x14ac:dyDescent="0.25">
      <c r="A551" t="s">
        <v>69</v>
      </c>
      <c r="B551">
        <v>272894</v>
      </c>
      <c r="C551" s="54" t="s">
        <v>33</v>
      </c>
      <c r="D551" t="s">
        <v>336</v>
      </c>
      <c r="E551" s="152">
        <v>4</v>
      </c>
      <c r="F551">
        <v>268</v>
      </c>
      <c r="G551">
        <v>258</v>
      </c>
      <c r="H551">
        <v>270</v>
      </c>
      <c r="I551">
        <v>240</v>
      </c>
      <c r="J551">
        <v>244</v>
      </c>
      <c r="K551" s="54">
        <f t="shared" si="56"/>
        <v>256</v>
      </c>
      <c r="L551">
        <v>1.2734000000000001</v>
      </c>
      <c r="M551">
        <v>108.98</v>
      </c>
      <c r="N551" s="135">
        <f t="shared" si="60"/>
        <v>116.84712791337861</v>
      </c>
      <c r="O551">
        <v>2.6800000000000001E-2</v>
      </c>
      <c r="Q551">
        <v>18</v>
      </c>
      <c r="R551" s="136">
        <f t="shared" si="61"/>
        <v>6.054444444444445</v>
      </c>
      <c r="S551" s="54">
        <f t="shared" si="57"/>
        <v>0.45643409341163521</v>
      </c>
      <c r="T551">
        <v>0.94299999999999995</v>
      </c>
      <c r="U551">
        <v>0.78839999999999999</v>
      </c>
      <c r="V551">
        <v>0.496</v>
      </c>
      <c r="W551" s="134">
        <f t="shared" si="58"/>
        <v>1.1960933536276002</v>
      </c>
      <c r="X551" s="54">
        <f t="shared" si="59"/>
        <v>0.52598091198303287</v>
      </c>
      <c r="Y551">
        <v>1543</v>
      </c>
      <c r="Z551">
        <v>990</v>
      </c>
      <c r="AA551">
        <v>1.5585858585858585</v>
      </c>
    </row>
    <row r="552" spans="1:27" x14ac:dyDescent="0.25">
      <c r="A552" t="s">
        <v>69</v>
      </c>
      <c r="B552">
        <v>320575</v>
      </c>
      <c r="C552" s="54" t="s">
        <v>33</v>
      </c>
      <c r="D552" t="s">
        <v>336</v>
      </c>
      <c r="E552" s="152">
        <v>1</v>
      </c>
      <c r="F552">
        <v>332</v>
      </c>
      <c r="G552">
        <v>250</v>
      </c>
      <c r="H552">
        <v>278</v>
      </c>
      <c r="I552">
        <v>287</v>
      </c>
      <c r="J552">
        <v>243</v>
      </c>
      <c r="K552" s="54">
        <f t="shared" si="56"/>
        <v>278</v>
      </c>
      <c r="L552">
        <v>1.032</v>
      </c>
      <c r="M552">
        <v>92.29</v>
      </c>
      <c r="N552" s="135">
        <f t="shared" si="60"/>
        <v>111.82143244121789</v>
      </c>
      <c r="O552">
        <v>2.1600000000000001E-2</v>
      </c>
      <c r="P552">
        <v>10</v>
      </c>
      <c r="Q552">
        <v>11</v>
      </c>
      <c r="R552" s="136">
        <f t="shared" si="61"/>
        <v>8.39</v>
      </c>
      <c r="S552" s="54">
        <f t="shared" si="57"/>
        <v>0.40223536849358954</v>
      </c>
      <c r="T552">
        <v>0.56430000000000002</v>
      </c>
      <c r="U552">
        <v>0.48730000000000001</v>
      </c>
      <c r="V552">
        <v>0.25490000000000002</v>
      </c>
      <c r="W552" s="134">
        <f t="shared" si="58"/>
        <v>1.1580135440180588</v>
      </c>
      <c r="X552" s="54">
        <f t="shared" si="59"/>
        <v>0.45171008328903067</v>
      </c>
      <c r="Y552">
        <v>1252</v>
      </c>
      <c r="Z552">
        <v>985</v>
      </c>
      <c r="AA552">
        <v>1.2710659898477157</v>
      </c>
    </row>
    <row r="553" spans="1:27" x14ac:dyDescent="0.25">
      <c r="A553" t="s">
        <v>69</v>
      </c>
      <c r="B553">
        <v>320575</v>
      </c>
      <c r="C553" t="s">
        <v>33</v>
      </c>
      <c r="D553" t="s">
        <v>336</v>
      </c>
      <c r="E553" s="152">
        <v>2</v>
      </c>
      <c r="F553">
        <v>394</v>
      </c>
      <c r="G553">
        <v>251</v>
      </c>
      <c r="H553">
        <v>310</v>
      </c>
      <c r="I553">
        <v>315</v>
      </c>
      <c r="J553">
        <v>355</v>
      </c>
      <c r="K553" s="54">
        <f t="shared" si="56"/>
        <v>325</v>
      </c>
      <c r="L553">
        <v>1.3480000000000001</v>
      </c>
      <c r="M553">
        <v>114.93</v>
      </c>
      <c r="N553" s="135">
        <f t="shared" si="60"/>
        <v>117.28878447750805</v>
      </c>
      <c r="O553">
        <v>2.3099999999999999E-2</v>
      </c>
      <c r="P553">
        <v>10</v>
      </c>
      <c r="Q553">
        <v>13</v>
      </c>
      <c r="R553" s="136">
        <f t="shared" si="61"/>
        <v>8.8407692307692312</v>
      </c>
      <c r="S553" s="54">
        <f t="shared" si="57"/>
        <v>0.36088856762310167</v>
      </c>
      <c r="T553">
        <v>0.62809999999999999</v>
      </c>
      <c r="U553">
        <v>0.54700000000000004</v>
      </c>
      <c r="V553">
        <v>0.28599999999999998</v>
      </c>
      <c r="W553" s="134">
        <f t="shared" si="58"/>
        <v>1.1482632541133455</v>
      </c>
      <c r="X553" s="54">
        <f t="shared" si="59"/>
        <v>0.45534150612959717</v>
      </c>
      <c r="Y553">
        <v>1252</v>
      </c>
      <c r="Z553">
        <v>985</v>
      </c>
      <c r="AA553">
        <v>1.2710659898477157</v>
      </c>
    </row>
    <row r="554" spans="1:27" x14ac:dyDescent="0.25">
      <c r="A554" t="s">
        <v>69</v>
      </c>
      <c r="B554">
        <v>320575</v>
      </c>
      <c r="C554" t="s">
        <v>33</v>
      </c>
      <c r="D554" t="s">
        <v>336</v>
      </c>
      <c r="E554" s="152">
        <v>3</v>
      </c>
      <c r="F554">
        <v>241</v>
      </c>
      <c r="G554">
        <v>275</v>
      </c>
      <c r="H554">
        <v>304</v>
      </c>
      <c r="I554">
        <v>242</v>
      </c>
      <c r="J554">
        <v>251</v>
      </c>
      <c r="K554" s="54">
        <f t="shared" si="56"/>
        <v>262.60000000000002</v>
      </c>
      <c r="L554">
        <v>1.7157</v>
      </c>
      <c r="M554">
        <v>150.66</v>
      </c>
      <c r="N554" s="135">
        <f t="shared" si="60"/>
        <v>113.878932696137</v>
      </c>
      <c r="O554">
        <v>2.5999999999999999E-2</v>
      </c>
      <c r="P554">
        <v>10</v>
      </c>
      <c r="Q554">
        <v>16</v>
      </c>
      <c r="R554" s="136">
        <f t="shared" si="61"/>
        <v>9.4162499999999998</v>
      </c>
      <c r="S554" s="54">
        <f t="shared" si="57"/>
        <v>0.43365930196548741</v>
      </c>
      <c r="T554">
        <v>0.42780000000000001</v>
      </c>
      <c r="U554">
        <v>0.34660000000000002</v>
      </c>
      <c r="V554">
        <v>0.2016</v>
      </c>
      <c r="W554" s="134">
        <f t="shared" si="58"/>
        <v>1.2342758222735142</v>
      </c>
      <c r="X554" s="54">
        <f t="shared" si="59"/>
        <v>0.47124824684431976</v>
      </c>
      <c r="Y554">
        <v>1252</v>
      </c>
      <c r="Z554">
        <v>985</v>
      </c>
      <c r="AA554">
        <v>1.2710659898477157</v>
      </c>
    </row>
    <row r="555" spans="1:27" x14ac:dyDescent="0.25">
      <c r="A555" t="s">
        <v>69</v>
      </c>
      <c r="B555">
        <v>320575</v>
      </c>
      <c r="C555" t="s">
        <v>33</v>
      </c>
      <c r="D555" t="s">
        <v>336</v>
      </c>
      <c r="E555" s="152">
        <v>4</v>
      </c>
      <c r="F555">
        <v>290</v>
      </c>
      <c r="G555">
        <v>293</v>
      </c>
      <c r="H555">
        <v>288</v>
      </c>
      <c r="I555">
        <v>216</v>
      </c>
      <c r="J555">
        <v>263</v>
      </c>
      <c r="K555" s="54">
        <f t="shared" si="56"/>
        <v>270</v>
      </c>
      <c r="L555">
        <v>1.2578</v>
      </c>
      <c r="M555">
        <v>114.21</v>
      </c>
      <c r="N555" s="135">
        <f t="shared" si="60"/>
        <v>110.13046143069785</v>
      </c>
      <c r="O555">
        <v>2.81E-2</v>
      </c>
      <c r="P555">
        <v>10</v>
      </c>
      <c r="Q555">
        <v>14</v>
      </c>
      <c r="R555" s="136">
        <f t="shared" si="61"/>
        <v>8.1578571428571429</v>
      </c>
      <c r="S555" s="54">
        <f t="shared" si="57"/>
        <v>0.40789059789147353</v>
      </c>
      <c r="T555">
        <v>0.55010000000000003</v>
      </c>
      <c r="U555">
        <v>0.46760000000000002</v>
      </c>
      <c r="V555">
        <v>0.29659999999999997</v>
      </c>
      <c r="W555" s="134">
        <f t="shared" si="58"/>
        <v>1.1764328485885371</v>
      </c>
      <c r="X555" s="54">
        <f t="shared" si="59"/>
        <v>0.53917469550990726</v>
      </c>
      <c r="Y555">
        <v>1252</v>
      </c>
      <c r="Z555">
        <v>985</v>
      </c>
      <c r="AA555">
        <v>1.2710659898477157</v>
      </c>
    </row>
    <row r="556" spans="1:27" x14ac:dyDescent="0.25">
      <c r="A556" t="s">
        <v>69</v>
      </c>
      <c r="B556">
        <v>320580</v>
      </c>
      <c r="C556" t="s">
        <v>33</v>
      </c>
      <c r="D556" t="s">
        <v>336</v>
      </c>
      <c r="E556" s="152">
        <v>1</v>
      </c>
      <c r="F556">
        <v>525</v>
      </c>
      <c r="G556">
        <v>393</v>
      </c>
      <c r="H556">
        <v>344</v>
      </c>
      <c r="I556">
        <v>341</v>
      </c>
      <c r="J556">
        <v>555</v>
      </c>
      <c r="K556" s="54">
        <f t="shared" si="56"/>
        <v>431.6</v>
      </c>
      <c r="L556">
        <v>1.6964999999999999</v>
      </c>
      <c r="M556">
        <v>96.41</v>
      </c>
      <c r="N556" s="135">
        <f t="shared" si="60"/>
        <v>175.96722331708327</v>
      </c>
      <c r="O556">
        <v>1.7600000000000001E-2</v>
      </c>
      <c r="P556">
        <v>10</v>
      </c>
      <c r="Q556">
        <v>32</v>
      </c>
      <c r="R556" s="136">
        <f t="shared" si="61"/>
        <v>3.0128124999999999</v>
      </c>
      <c r="S556" s="54">
        <f t="shared" si="57"/>
        <v>0.40770904383012802</v>
      </c>
      <c r="T556">
        <v>1.7719</v>
      </c>
      <c r="U556">
        <v>1.5122</v>
      </c>
      <c r="V556">
        <v>1.0085999999999999</v>
      </c>
      <c r="W556" s="134">
        <f t="shared" si="58"/>
        <v>1.1717365427853459</v>
      </c>
      <c r="X556" s="54">
        <f t="shared" si="59"/>
        <v>0.56921948191207172</v>
      </c>
      <c r="Y556">
        <v>1470</v>
      </c>
      <c r="Z556">
        <v>992</v>
      </c>
      <c r="AA556">
        <v>1.4818548387096775</v>
      </c>
    </row>
    <row r="557" spans="1:27" x14ac:dyDescent="0.25">
      <c r="A557" t="s">
        <v>69</v>
      </c>
      <c r="B557">
        <v>320580</v>
      </c>
      <c r="C557" t="s">
        <v>33</v>
      </c>
      <c r="D557" t="s">
        <v>336</v>
      </c>
      <c r="E557" s="152">
        <v>2</v>
      </c>
      <c r="F557">
        <v>320</v>
      </c>
      <c r="G557">
        <v>314</v>
      </c>
      <c r="H557">
        <v>320</v>
      </c>
      <c r="I557">
        <v>312</v>
      </c>
      <c r="J557">
        <v>309</v>
      </c>
      <c r="K557" s="54">
        <f t="shared" si="56"/>
        <v>315</v>
      </c>
      <c r="L557">
        <v>1.8156000000000001</v>
      </c>
      <c r="M557">
        <v>111.31</v>
      </c>
      <c r="N557" s="135">
        <f t="shared" si="60"/>
        <v>163.11202946725362</v>
      </c>
      <c r="O557">
        <v>1.89E-2</v>
      </c>
      <c r="P557">
        <v>10</v>
      </c>
      <c r="Q557">
        <v>28</v>
      </c>
      <c r="R557" s="136">
        <f t="shared" si="61"/>
        <v>3.9753571428571428</v>
      </c>
      <c r="S557" s="54">
        <f t="shared" si="57"/>
        <v>0.5178159665627099</v>
      </c>
      <c r="T557">
        <v>0.97699999999999998</v>
      </c>
      <c r="U557">
        <v>0.81510000000000005</v>
      </c>
      <c r="V557">
        <v>0.55430000000000001</v>
      </c>
      <c r="W557" s="134">
        <f t="shared" si="58"/>
        <v>1.1986259354680406</v>
      </c>
      <c r="X557" s="54">
        <f t="shared" si="59"/>
        <v>0.56734902763561923</v>
      </c>
      <c r="Y557">
        <v>1470</v>
      </c>
      <c r="Z557">
        <v>992</v>
      </c>
      <c r="AA557">
        <v>1.4818548387096775</v>
      </c>
    </row>
    <row r="558" spans="1:27" x14ac:dyDescent="0.25">
      <c r="A558" t="s">
        <v>69</v>
      </c>
      <c r="B558">
        <v>320580</v>
      </c>
      <c r="C558" t="s">
        <v>33</v>
      </c>
      <c r="D558" t="s">
        <v>336</v>
      </c>
      <c r="E558" s="152">
        <v>3</v>
      </c>
      <c r="F558">
        <v>244</v>
      </c>
      <c r="G558">
        <v>327</v>
      </c>
      <c r="H558">
        <v>317</v>
      </c>
      <c r="I558">
        <v>267</v>
      </c>
      <c r="J558">
        <v>286</v>
      </c>
      <c r="K558" s="54">
        <f t="shared" si="56"/>
        <v>288.2</v>
      </c>
      <c r="L558">
        <v>1.4268000000000001</v>
      </c>
      <c r="M558">
        <v>90.95</v>
      </c>
      <c r="N558" s="135">
        <f t="shared" si="60"/>
        <v>156.87740516767454</v>
      </c>
      <c r="O558">
        <v>1.35E-2</v>
      </c>
      <c r="P558">
        <v>10</v>
      </c>
      <c r="Q558">
        <v>28</v>
      </c>
      <c r="R558" s="136">
        <f t="shared" si="61"/>
        <v>3.2482142857142859</v>
      </c>
      <c r="S558" s="54">
        <f t="shared" si="57"/>
        <v>0.54433520183093176</v>
      </c>
      <c r="T558">
        <v>1.2226999999999999</v>
      </c>
      <c r="U558">
        <v>1.0522</v>
      </c>
      <c r="V558">
        <v>0.71740000000000004</v>
      </c>
      <c r="W558" s="134">
        <f t="shared" si="58"/>
        <v>1.1620414369891654</v>
      </c>
      <c r="X558" s="54">
        <f t="shared" si="59"/>
        <v>0.58673427660096511</v>
      </c>
      <c r="Y558">
        <v>1470</v>
      </c>
      <c r="Z558">
        <v>992</v>
      </c>
      <c r="AA558">
        <v>1.4818548387096775</v>
      </c>
    </row>
    <row r="559" spans="1:27" x14ac:dyDescent="0.25">
      <c r="A559" t="s">
        <v>69</v>
      </c>
      <c r="B559">
        <v>320580</v>
      </c>
      <c r="C559" t="s">
        <v>33</v>
      </c>
      <c r="D559" t="s">
        <v>336</v>
      </c>
      <c r="E559" s="152">
        <v>4</v>
      </c>
      <c r="F559">
        <v>345</v>
      </c>
      <c r="G559">
        <v>304</v>
      </c>
      <c r="H559">
        <v>297</v>
      </c>
      <c r="I559">
        <v>323</v>
      </c>
      <c r="J559">
        <v>306</v>
      </c>
      <c r="K559" s="54">
        <f t="shared" si="56"/>
        <v>315</v>
      </c>
      <c r="L559">
        <v>1.5093000000000001</v>
      </c>
      <c r="M559">
        <v>87.31</v>
      </c>
      <c r="N559" s="135">
        <f t="shared" si="60"/>
        <v>172.86679647233993</v>
      </c>
      <c r="O559">
        <v>1.18E-2</v>
      </c>
      <c r="P559">
        <v>10</v>
      </c>
      <c r="Q559">
        <v>36</v>
      </c>
      <c r="R559" s="136">
        <f t="shared" si="61"/>
        <v>2.4252777777777776</v>
      </c>
      <c r="S559" s="54">
        <f t="shared" si="57"/>
        <v>0.54878348086457118</v>
      </c>
      <c r="T559">
        <v>1.6780999999999999</v>
      </c>
      <c r="U559">
        <v>1.409</v>
      </c>
      <c r="V559">
        <v>0.96450000000000002</v>
      </c>
      <c r="W559" s="134">
        <f t="shared" si="58"/>
        <v>1.1909865152590489</v>
      </c>
      <c r="X559" s="54">
        <f t="shared" si="59"/>
        <v>0.57475716584232173</v>
      </c>
      <c r="Y559">
        <v>1470</v>
      </c>
      <c r="Z559">
        <v>992</v>
      </c>
      <c r="AA559">
        <v>1.4818548387096775</v>
      </c>
    </row>
    <row r="560" spans="1:27" x14ac:dyDescent="0.25">
      <c r="A560" t="s">
        <v>69</v>
      </c>
      <c r="B560">
        <v>320602</v>
      </c>
      <c r="C560" t="s">
        <v>33</v>
      </c>
      <c r="D560" t="s">
        <v>336</v>
      </c>
      <c r="E560" s="152">
        <v>1</v>
      </c>
      <c r="F560">
        <v>375</v>
      </c>
      <c r="G560">
        <v>332</v>
      </c>
      <c r="H560">
        <v>344</v>
      </c>
      <c r="I560">
        <v>326</v>
      </c>
      <c r="J560">
        <v>347</v>
      </c>
      <c r="K560" s="54">
        <f t="shared" si="56"/>
        <v>344.8</v>
      </c>
      <c r="L560">
        <v>1.6337999999999999</v>
      </c>
      <c r="M560">
        <v>97.42</v>
      </c>
      <c r="N560" s="135">
        <f t="shared" si="60"/>
        <v>167.706836378567</v>
      </c>
      <c r="O560">
        <v>1.5900000000000001E-2</v>
      </c>
      <c r="P560">
        <v>10</v>
      </c>
      <c r="Q560">
        <v>24</v>
      </c>
      <c r="R560" s="136">
        <f t="shared" si="61"/>
        <v>4.059166666666667</v>
      </c>
      <c r="S560" s="54">
        <f t="shared" si="57"/>
        <v>0.48638873659677206</v>
      </c>
      <c r="T560">
        <v>1.0051000000000001</v>
      </c>
      <c r="U560">
        <v>0.81379999999999997</v>
      </c>
      <c r="V560">
        <v>0.52849999999999997</v>
      </c>
      <c r="W560" s="134">
        <f t="shared" si="58"/>
        <v>1.2350700417793072</v>
      </c>
      <c r="X560" s="54">
        <f t="shared" si="59"/>
        <v>0.52581832653467309</v>
      </c>
      <c r="Y560">
        <v>1475</v>
      </c>
      <c r="Z560">
        <v>1003</v>
      </c>
      <c r="AA560">
        <v>1.4705882352941178</v>
      </c>
    </row>
    <row r="561" spans="1:27" x14ac:dyDescent="0.25">
      <c r="A561" t="s">
        <v>69</v>
      </c>
      <c r="B561">
        <v>320602</v>
      </c>
      <c r="C561" s="54" t="s">
        <v>33</v>
      </c>
      <c r="D561" t="s">
        <v>336</v>
      </c>
      <c r="E561" s="152">
        <v>2</v>
      </c>
      <c r="F561">
        <v>371</v>
      </c>
      <c r="G561">
        <v>366</v>
      </c>
      <c r="H561">
        <v>375</v>
      </c>
      <c r="I561">
        <v>343</v>
      </c>
      <c r="J561">
        <v>350</v>
      </c>
      <c r="K561" s="54">
        <f t="shared" si="56"/>
        <v>361</v>
      </c>
      <c r="L561">
        <v>1.9635</v>
      </c>
      <c r="M561">
        <v>111.87</v>
      </c>
      <c r="N561" s="135">
        <f t="shared" si="60"/>
        <v>175.51622418879055</v>
      </c>
      <c r="O561">
        <v>2.0500000000000001E-2</v>
      </c>
      <c r="P561">
        <v>10</v>
      </c>
      <c r="Q561">
        <v>25</v>
      </c>
      <c r="R561" s="136">
        <f t="shared" si="61"/>
        <v>4.4748000000000001</v>
      </c>
      <c r="S561" s="54">
        <f t="shared" si="57"/>
        <v>0.48619452683875497</v>
      </c>
      <c r="T561">
        <v>2.6059999999999999</v>
      </c>
      <c r="U561">
        <v>2.1577999999999999</v>
      </c>
      <c r="V561">
        <v>1.5818000000000001</v>
      </c>
      <c r="W561" s="134">
        <f t="shared" si="58"/>
        <v>1.207711558068403</v>
      </c>
      <c r="X561" s="54">
        <f t="shared" si="59"/>
        <v>0.60698388334612441</v>
      </c>
      <c r="Y561">
        <v>1475</v>
      </c>
      <c r="Z561">
        <v>1003</v>
      </c>
      <c r="AA561">
        <v>1.4705882352941178</v>
      </c>
    </row>
    <row r="562" spans="1:27" x14ac:dyDescent="0.25">
      <c r="A562" t="s">
        <v>69</v>
      </c>
      <c r="B562">
        <v>320602</v>
      </c>
      <c r="C562" s="54" t="s">
        <v>33</v>
      </c>
      <c r="D562" t="s">
        <v>336</v>
      </c>
      <c r="E562" s="152">
        <v>3</v>
      </c>
      <c r="F562">
        <v>349</v>
      </c>
      <c r="G562">
        <v>377</v>
      </c>
      <c r="H562">
        <v>341</v>
      </c>
      <c r="I562">
        <v>312</v>
      </c>
      <c r="J562">
        <v>407</v>
      </c>
      <c r="K562" s="54">
        <f t="shared" si="56"/>
        <v>357.2</v>
      </c>
      <c r="L562">
        <v>1.9830000000000001</v>
      </c>
      <c r="M562">
        <v>98.98</v>
      </c>
      <c r="N562" s="135">
        <f t="shared" si="60"/>
        <v>200.3435037381289</v>
      </c>
      <c r="O562">
        <v>1.7899999999999999E-2</v>
      </c>
      <c r="P562">
        <v>10</v>
      </c>
      <c r="Q562">
        <v>24</v>
      </c>
      <c r="R562" s="136">
        <f t="shared" si="61"/>
        <v>4.1241666666666665</v>
      </c>
      <c r="S562" s="54">
        <f t="shared" si="57"/>
        <v>0.56087207093541125</v>
      </c>
      <c r="T562">
        <v>1.1168</v>
      </c>
      <c r="U562">
        <v>0.94199999999999995</v>
      </c>
      <c r="V562">
        <v>0.61570000000000003</v>
      </c>
      <c r="W562" s="134">
        <f t="shared" si="58"/>
        <v>1.1855626326963908</v>
      </c>
      <c r="X562" s="54">
        <f t="shared" si="59"/>
        <v>0.55130730659025784</v>
      </c>
      <c r="Y562">
        <v>1475</v>
      </c>
      <c r="Z562">
        <v>1003</v>
      </c>
      <c r="AA562">
        <v>1.4705882352941178</v>
      </c>
    </row>
    <row r="563" spans="1:27" x14ac:dyDescent="0.25">
      <c r="A563" t="s">
        <v>69</v>
      </c>
      <c r="B563">
        <v>320602</v>
      </c>
      <c r="C563" s="54" t="s">
        <v>33</v>
      </c>
      <c r="D563" t="s">
        <v>336</v>
      </c>
      <c r="E563" s="152">
        <v>4</v>
      </c>
      <c r="F563">
        <v>409</v>
      </c>
      <c r="G563">
        <v>372</v>
      </c>
      <c r="H563">
        <v>375</v>
      </c>
      <c r="I563">
        <v>361</v>
      </c>
      <c r="J563">
        <v>365</v>
      </c>
      <c r="K563" s="54">
        <f t="shared" si="56"/>
        <v>376.4</v>
      </c>
      <c r="L563">
        <v>1.9166000000000001</v>
      </c>
      <c r="M563">
        <v>103.48</v>
      </c>
      <c r="N563" s="135">
        <f t="shared" si="60"/>
        <v>185.21453420950911</v>
      </c>
      <c r="O563">
        <v>2.3E-2</v>
      </c>
      <c r="P563">
        <v>10</v>
      </c>
      <c r="Q563">
        <v>28</v>
      </c>
      <c r="R563" s="136">
        <f t="shared" si="61"/>
        <v>3.6957142857142857</v>
      </c>
      <c r="S563" s="54">
        <f t="shared" si="57"/>
        <v>0.49206836931325482</v>
      </c>
      <c r="T563">
        <v>1.2749999999999999</v>
      </c>
      <c r="U563">
        <v>1.0450999999999999</v>
      </c>
      <c r="V563">
        <v>0.67130000000000001</v>
      </c>
      <c r="W563" s="134">
        <f t="shared" si="58"/>
        <v>1.2199789493828341</v>
      </c>
      <c r="X563" s="54">
        <f t="shared" si="59"/>
        <v>0.52650980392156865</v>
      </c>
      <c r="Y563">
        <v>1475</v>
      </c>
      <c r="Z563">
        <v>1003</v>
      </c>
      <c r="AA563">
        <v>1.4705882352941178</v>
      </c>
    </row>
    <row r="564" spans="1:27" x14ac:dyDescent="0.25">
      <c r="A564" t="s">
        <v>120</v>
      </c>
      <c r="B564">
        <v>410143</v>
      </c>
      <c r="C564" s="54" t="s">
        <v>33</v>
      </c>
      <c r="D564" t="s">
        <v>336</v>
      </c>
      <c r="E564" s="152">
        <v>1</v>
      </c>
      <c r="F564">
        <v>456</v>
      </c>
      <c r="G564">
        <v>698</v>
      </c>
      <c r="H564">
        <v>329</v>
      </c>
      <c r="I564">
        <v>402</v>
      </c>
      <c r="J564">
        <v>449</v>
      </c>
      <c r="K564" s="54">
        <f t="shared" si="56"/>
        <v>466.8</v>
      </c>
      <c r="L564">
        <v>0.58879999999999999</v>
      </c>
      <c r="M564">
        <v>25.6</v>
      </c>
      <c r="N564" s="135">
        <f t="shared" si="60"/>
        <v>229.99999999999997</v>
      </c>
      <c r="O564">
        <v>9.5999999999999992E-3</v>
      </c>
      <c r="P564">
        <v>9</v>
      </c>
      <c r="Q564">
        <v>11</v>
      </c>
      <c r="R564" s="136">
        <f t="shared" si="61"/>
        <v>2.3272727272727276</v>
      </c>
      <c r="S564" s="54">
        <f t="shared" si="57"/>
        <v>0.49271636675235642</v>
      </c>
      <c r="T564">
        <v>1.0803</v>
      </c>
      <c r="U564">
        <v>0.87209999999999999</v>
      </c>
      <c r="V564">
        <v>0.68259999999999998</v>
      </c>
      <c r="W564" s="134">
        <f t="shared" si="58"/>
        <v>1.238734090127279</v>
      </c>
      <c r="X564" s="54">
        <f t="shared" si="59"/>
        <v>0.63186151994816253</v>
      </c>
      <c r="Y564">
        <v>662</v>
      </c>
      <c r="Z564">
        <v>1251</v>
      </c>
      <c r="AA564">
        <v>0.52917665867306152</v>
      </c>
    </row>
    <row r="565" spans="1:27" x14ac:dyDescent="0.25">
      <c r="A565" t="s">
        <v>120</v>
      </c>
      <c r="B565">
        <v>410143</v>
      </c>
      <c r="C565" t="s">
        <v>33</v>
      </c>
      <c r="D565" t="s">
        <v>336</v>
      </c>
      <c r="E565" s="152">
        <v>2</v>
      </c>
      <c r="F565">
        <v>348</v>
      </c>
      <c r="G565">
        <v>519</v>
      </c>
      <c r="H565">
        <v>500</v>
      </c>
      <c r="I565">
        <v>332</v>
      </c>
      <c r="J565">
        <v>473</v>
      </c>
      <c r="K565" s="54">
        <f t="shared" si="56"/>
        <v>434.4</v>
      </c>
      <c r="L565">
        <v>0.97309999999999997</v>
      </c>
      <c r="M565">
        <v>41.12</v>
      </c>
      <c r="N565" s="135">
        <f t="shared" si="60"/>
        <v>236.64883268482492</v>
      </c>
      <c r="O565">
        <v>1.4200000000000001E-2</v>
      </c>
      <c r="P565">
        <v>10</v>
      </c>
      <c r="Q565">
        <v>15</v>
      </c>
      <c r="R565" s="136">
        <f t="shared" si="61"/>
        <v>2.741333333333333</v>
      </c>
      <c r="S565" s="54">
        <f t="shared" si="57"/>
        <v>0.544771714283667</v>
      </c>
      <c r="T565">
        <v>1.823</v>
      </c>
      <c r="U565">
        <v>1.5389999999999999</v>
      </c>
      <c r="V565">
        <v>1.0664</v>
      </c>
      <c r="W565" s="134">
        <f t="shared" si="58"/>
        <v>1.184535412605588</v>
      </c>
      <c r="X565" s="54">
        <f t="shared" si="59"/>
        <v>0.58496982995063085</v>
      </c>
      <c r="Y565">
        <v>662</v>
      </c>
      <c r="Z565">
        <v>1251</v>
      </c>
      <c r="AA565">
        <v>0.52917665867306152</v>
      </c>
    </row>
    <row r="566" spans="1:27" x14ac:dyDescent="0.25">
      <c r="A566" t="s">
        <v>120</v>
      </c>
      <c r="B566">
        <v>410143</v>
      </c>
      <c r="C566" t="s">
        <v>33</v>
      </c>
      <c r="D566" t="s">
        <v>336</v>
      </c>
      <c r="E566" s="152">
        <v>3</v>
      </c>
      <c r="F566">
        <v>352</v>
      </c>
      <c r="G566">
        <v>421</v>
      </c>
      <c r="H566">
        <v>417</v>
      </c>
      <c r="I566">
        <v>341</v>
      </c>
      <c r="J566">
        <v>335</v>
      </c>
      <c r="K566" s="54">
        <f t="shared" si="56"/>
        <v>373.2</v>
      </c>
      <c r="L566">
        <v>0.8095</v>
      </c>
      <c r="M566">
        <v>39.79</v>
      </c>
      <c r="N566" s="135">
        <f t="shared" si="60"/>
        <v>203.44307614978638</v>
      </c>
      <c r="O566">
        <v>1.6E-2</v>
      </c>
      <c r="P566">
        <v>10</v>
      </c>
      <c r="Q566">
        <v>11</v>
      </c>
      <c r="R566" s="136">
        <f t="shared" si="61"/>
        <v>3.6172727272727272</v>
      </c>
      <c r="S566" s="54">
        <f t="shared" si="57"/>
        <v>0.54513150093726259</v>
      </c>
      <c r="T566">
        <v>0.86339999999999995</v>
      </c>
      <c r="U566">
        <v>0.73089999999999999</v>
      </c>
      <c r="V566">
        <v>0.53249999999999997</v>
      </c>
      <c r="W566" s="134">
        <f t="shared" si="58"/>
        <v>1.1812833492953891</v>
      </c>
      <c r="X566" s="54">
        <f t="shared" si="59"/>
        <v>0.61674774148714384</v>
      </c>
      <c r="Y566">
        <v>662</v>
      </c>
      <c r="Z566">
        <v>1251</v>
      </c>
      <c r="AA566">
        <v>0.52917665867306152</v>
      </c>
    </row>
    <row r="567" spans="1:27" x14ac:dyDescent="0.25">
      <c r="A567" t="s">
        <v>120</v>
      </c>
      <c r="B567">
        <v>410143</v>
      </c>
      <c r="C567" t="s">
        <v>33</v>
      </c>
      <c r="D567" t="s">
        <v>336</v>
      </c>
      <c r="E567" s="152">
        <v>4</v>
      </c>
      <c r="F567">
        <v>354</v>
      </c>
      <c r="G567">
        <v>328</v>
      </c>
      <c r="H567">
        <v>408</v>
      </c>
      <c r="I567">
        <v>412</v>
      </c>
      <c r="J567">
        <v>348</v>
      </c>
      <c r="K567" s="54">
        <f t="shared" si="56"/>
        <v>370</v>
      </c>
      <c r="L567">
        <v>1</v>
      </c>
      <c r="M567">
        <v>47.94</v>
      </c>
      <c r="N567" s="135">
        <f t="shared" si="60"/>
        <v>208.59407592824365</v>
      </c>
      <c r="O567">
        <v>1.2200000000000001E-2</v>
      </c>
      <c r="P567">
        <v>10</v>
      </c>
      <c r="Q567">
        <v>13</v>
      </c>
      <c r="R567" s="136">
        <f t="shared" si="61"/>
        <v>3.6876923076923074</v>
      </c>
      <c r="S567" s="54">
        <f t="shared" si="57"/>
        <v>0.56376777277903689</v>
      </c>
      <c r="T567">
        <v>2.3540000000000001</v>
      </c>
      <c r="U567">
        <v>1.9653</v>
      </c>
      <c r="V567">
        <v>1.4024000000000001</v>
      </c>
      <c r="W567" s="134">
        <f t="shared" si="58"/>
        <v>1.1977815091843484</v>
      </c>
      <c r="X567" s="54">
        <f t="shared" si="59"/>
        <v>0.59575191163976216</v>
      </c>
      <c r="Y567">
        <v>662</v>
      </c>
      <c r="Z567">
        <v>1251</v>
      </c>
      <c r="AA567">
        <v>0.52917665867306152</v>
      </c>
    </row>
    <row r="568" spans="1:27" x14ac:dyDescent="0.25">
      <c r="A568" t="s">
        <v>120</v>
      </c>
      <c r="B568">
        <v>410162</v>
      </c>
      <c r="C568" t="s">
        <v>33</v>
      </c>
      <c r="D568" t="s">
        <v>336</v>
      </c>
      <c r="E568" s="152">
        <v>1</v>
      </c>
      <c r="F568">
        <v>471</v>
      </c>
      <c r="G568">
        <v>404</v>
      </c>
      <c r="H568">
        <v>378</v>
      </c>
      <c r="I568">
        <v>383</v>
      </c>
      <c r="J568">
        <v>429</v>
      </c>
      <c r="K568" s="54">
        <f t="shared" si="56"/>
        <v>413</v>
      </c>
      <c r="L568">
        <v>1.3948</v>
      </c>
      <c r="M568">
        <v>73.62</v>
      </c>
      <c r="N568" s="135">
        <f t="shared" si="60"/>
        <v>189.45938603640315</v>
      </c>
      <c r="O568">
        <v>2.29E-2</v>
      </c>
      <c r="P568">
        <v>10</v>
      </c>
      <c r="Q568">
        <v>13</v>
      </c>
      <c r="R568" s="136">
        <f t="shared" si="61"/>
        <v>5.6630769230769236</v>
      </c>
      <c r="S568" s="54">
        <f t="shared" si="57"/>
        <v>0.45873943350218677</v>
      </c>
      <c r="T568">
        <v>1.2986</v>
      </c>
      <c r="U568">
        <v>1.4066000000000001</v>
      </c>
      <c r="V568">
        <v>0.75170000000000003</v>
      </c>
      <c r="W568" s="134">
        <f t="shared" si="58"/>
        <v>0.92321910991042222</v>
      </c>
      <c r="X568" s="54">
        <f t="shared" si="59"/>
        <v>0.57885415062374868</v>
      </c>
      <c r="Y568">
        <v>664</v>
      </c>
      <c r="Z568">
        <v>1245</v>
      </c>
      <c r="AA568">
        <v>0.53333333333333333</v>
      </c>
    </row>
    <row r="569" spans="1:27" x14ac:dyDescent="0.25">
      <c r="A569" t="s">
        <v>120</v>
      </c>
      <c r="B569">
        <v>410162</v>
      </c>
      <c r="C569" t="s">
        <v>33</v>
      </c>
      <c r="D569" t="s">
        <v>336</v>
      </c>
      <c r="E569" s="152">
        <v>2</v>
      </c>
      <c r="F569">
        <v>362</v>
      </c>
      <c r="G569">
        <v>366</v>
      </c>
      <c r="H569">
        <v>338</v>
      </c>
      <c r="I569">
        <v>381</v>
      </c>
      <c r="J569">
        <v>412</v>
      </c>
      <c r="K569" s="54">
        <f t="shared" si="56"/>
        <v>371.8</v>
      </c>
      <c r="L569">
        <v>1.0772999999999999</v>
      </c>
      <c r="M569">
        <v>59.64</v>
      </c>
      <c r="N569" s="135">
        <f t="shared" si="60"/>
        <v>180.63380281690141</v>
      </c>
      <c r="O569">
        <v>2.0199999999999999E-2</v>
      </c>
      <c r="P569">
        <v>10</v>
      </c>
      <c r="Q569">
        <v>13</v>
      </c>
      <c r="R569" s="136">
        <f t="shared" si="61"/>
        <v>4.5876923076923077</v>
      </c>
      <c r="S569" s="54">
        <f t="shared" si="57"/>
        <v>0.48583594087386067</v>
      </c>
      <c r="T569">
        <v>1.6997</v>
      </c>
      <c r="U569">
        <v>1.4168000000000001</v>
      </c>
      <c r="V569">
        <v>1.0561</v>
      </c>
      <c r="W569" s="134">
        <f t="shared" si="58"/>
        <v>1.1996753246753247</v>
      </c>
      <c r="X569" s="54">
        <f t="shared" si="59"/>
        <v>0.62134494322527511</v>
      </c>
      <c r="Y569">
        <v>664</v>
      </c>
      <c r="Z569">
        <v>1245</v>
      </c>
      <c r="AA569">
        <v>0.53333333333333333</v>
      </c>
    </row>
    <row r="570" spans="1:27" x14ac:dyDescent="0.25">
      <c r="A570" t="s">
        <v>120</v>
      </c>
      <c r="B570">
        <v>410162</v>
      </c>
      <c r="C570" t="s">
        <v>33</v>
      </c>
      <c r="D570" t="s">
        <v>336</v>
      </c>
      <c r="E570" s="152">
        <v>3</v>
      </c>
      <c r="F570">
        <v>315</v>
      </c>
      <c r="G570">
        <v>314</v>
      </c>
      <c r="H570">
        <v>303</v>
      </c>
      <c r="I570">
        <v>274</v>
      </c>
      <c r="J570">
        <v>320</v>
      </c>
      <c r="K570" s="54">
        <f t="shared" ref="K570:K633" si="62">AVERAGE(F570:J570)</f>
        <v>305.2</v>
      </c>
      <c r="L570">
        <v>1.1811</v>
      </c>
      <c r="M570">
        <v>74.069999999999993</v>
      </c>
      <c r="N570" s="135">
        <f t="shared" si="60"/>
        <v>159.45727014985826</v>
      </c>
      <c r="O570">
        <v>3.5999999999999997E-2</v>
      </c>
      <c r="P570">
        <v>10</v>
      </c>
      <c r="Q570">
        <v>10</v>
      </c>
      <c r="R570" s="136">
        <f t="shared" si="61"/>
        <v>7.4069999999999991</v>
      </c>
      <c r="S570" s="54">
        <f t="shared" ref="S570:S633" si="63">N570/K570</f>
        <v>0.52246811975707164</v>
      </c>
      <c r="T570">
        <v>0.66649999999999998</v>
      </c>
      <c r="U570">
        <v>0.56340000000000001</v>
      </c>
      <c r="V570">
        <v>0.39029999999999998</v>
      </c>
      <c r="W570" s="134">
        <f t="shared" si="58"/>
        <v>1.1829960951366703</v>
      </c>
      <c r="X570" s="54">
        <f t="shared" si="59"/>
        <v>0.5855963990997749</v>
      </c>
      <c r="Y570">
        <v>664</v>
      </c>
      <c r="Z570">
        <v>1245</v>
      </c>
      <c r="AA570">
        <v>0.53333333333333333</v>
      </c>
    </row>
    <row r="571" spans="1:27" x14ac:dyDescent="0.25">
      <c r="A571" t="s">
        <v>120</v>
      </c>
      <c r="B571">
        <v>410162</v>
      </c>
      <c r="C571" t="s">
        <v>33</v>
      </c>
      <c r="D571" t="s">
        <v>336</v>
      </c>
      <c r="E571" s="152">
        <v>4</v>
      </c>
      <c r="F571">
        <v>341</v>
      </c>
      <c r="G571">
        <v>371</v>
      </c>
      <c r="H571">
        <v>332</v>
      </c>
      <c r="I571">
        <v>407</v>
      </c>
      <c r="J571">
        <v>393</v>
      </c>
      <c r="K571" s="54">
        <f t="shared" si="62"/>
        <v>368.8</v>
      </c>
      <c r="L571">
        <v>1.3270999999999999</v>
      </c>
      <c r="M571">
        <v>70.52</v>
      </c>
      <c r="N571" s="135">
        <f t="shared" si="60"/>
        <v>188.18774815655135</v>
      </c>
      <c r="O571">
        <v>2.4899999999999999E-2</v>
      </c>
      <c r="P571">
        <v>6</v>
      </c>
      <c r="Q571">
        <v>9</v>
      </c>
      <c r="R571" s="136">
        <f t="shared" si="61"/>
        <v>7.8355555555555547</v>
      </c>
      <c r="S571" s="54">
        <f t="shared" si="63"/>
        <v>0.51027046680192878</v>
      </c>
      <c r="T571">
        <v>1.0471999999999999</v>
      </c>
      <c r="U571">
        <v>0.88770000000000004</v>
      </c>
      <c r="V571">
        <v>0.62129999999999996</v>
      </c>
      <c r="W571" s="134">
        <f t="shared" si="58"/>
        <v>1.1796778190830233</v>
      </c>
      <c r="X571" s="54">
        <f t="shared" si="59"/>
        <v>0.59329640947288009</v>
      </c>
      <c r="Y571">
        <v>664</v>
      </c>
      <c r="Z571">
        <v>1245</v>
      </c>
      <c r="AA571">
        <v>0.53333333333333333</v>
      </c>
    </row>
    <row r="572" spans="1:27" x14ac:dyDescent="0.25">
      <c r="A572" t="s">
        <v>120</v>
      </c>
      <c r="B572">
        <v>410273</v>
      </c>
      <c r="C572" t="s">
        <v>33</v>
      </c>
      <c r="D572" t="s">
        <v>336</v>
      </c>
      <c r="E572" s="152">
        <v>1</v>
      </c>
      <c r="F572">
        <v>290</v>
      </c>
      <c r="G572">
        <v>308</v>
      </c>
      <c r="H572">
        <v>345</v>
      </c>
      <c r="I572">
        <v>312</v>
      </c>
      <c r="J572">
        <v>363</v>
      </c>
      <c r="K572" s="54">
        <f t="shared" si="62"/>
        <v>323.60000000000002</v>
      </c>
      <c r="L572">
        <v>0.64539999999999997</v>
      </c>
      <c r="M572">
        <v>33.4</v>
      </c>
      <c r="N572" s="135">
        <f t="shared" si="60"/>
        <v>193.23353293413174</v>
      </c>
      <c r="O572">
        <v>1.37E-2</v>
      </c>
      <c r="P572">
        <v>10</v>
      </c>
      <c r="Q572">
        <v>15</v>
      </c>
      <c r="R572" s="136">
        <f t="shared" si="61"/>
        <v>2.2266666666666666</v>
      </c>
      <c r="S572" s="54">
        <f t="shared" si="63"/>
        <v>0.59713699917840457</v>
      </c>
      <c r="T572">
        <v>4.6322000000000001</v>
      </c>
      <c r="U572">
        <v>3.9456000000000002</v>
      </c>
      <c r="V572">
        <v>2.6211000000000002</v>
      </c>
      <c r="W572" s="134">
        <f t="shared" si="58"/>
        <v>1.1740166261151663</v>
      </c>
      <c r="X572" s="54">
        <f t="shared" si="59"/>
        <v>0.56584344372004669</v>
      </c>
      <c r="Y572">
        <v>654</v>
      </c>
      <c r="Z572">
        <v>1280</v>
      </c>
      <c r="AA572">
        <v>0.51093750000000004</v>
      </c>
    </row>
    <row r="573" spans="1:27" x14ac:dyDescent="0.25">
      <c r="A573" t="s">
        <v>120</v>
      </c>
      <c r="B573">
        <v>410273</v>
      </c>
      <c r="C573" t="s">
        <v>33</v>
      </c>
      <c r="D573" t="s">
        <v>336</v>
      </c>
      <c r="E573" s="152">
        <v>2</v>
      </c>
      <c r="F573">
        <v>318</v>
      </c>
      <c r="G573">
        <v>383</v>
      </c>
      <c r="H573">
        <v>384</v>
      </c>
      <c r="I573">
        <v>351</v>
      </c>
      <c r="J573">
        <v>353</v>
      </c>
      <c r="K573" s="54">
        <f t="shared" si="62"/>
        <v>357.8</v>
      </c>
      <c r="L573">
        <v>0.76049999999999995</v>
      </c>
      <c r="M573">
        <v>38.64</v>
      </c>
      <c r="N573" s="135">
        <f t="shared" si="60"/>
        <v>196.81677018633539</v>
      </c>
      <c r="O573">
        <v>1.0699999999999999E-2</v>
      </c>
      <c r="P573">
        <v>10</v>
      </c>
      <c r="Q573">
        <v>13</v>
      </c>
      <c r="R573" s="136">
        <f t="shared" si="61"/>
        <v>2.9723076923076923</v>
      </c>
      <c r="S573" s="54">
        <f t="shared" si="63"/>
        <v>0.55007481885504583</v>
      </c>
      <c r="T573">
        <v>1.6777</v>
      </c>
      <c r="U573">
        <v>1.4048</v>
      </c>
      <c r="V573">
        <v>1.0664</v>
      </c>
      <c r="W573" s="134">
        <f t="shared" si="58"/>
        <v>1.194262528473804</v>
      </c>
      <c r="X573" s="54">
        <f t="shared" si="59"/>
        <v>0.635632115396078</v>
      </c>
      <c r="Y573">
        <v>654</v>
      </c>
      <c r="Z573">
        <v>1280</v>
      </c>
      <c r="AA573">
        <v>0.51093750000000004</v>
      </c>
    </row>
    <row r="574" spans="1:27" x14ac:dyDescent="0.25">
      <c r="A574" t="s">
        <v>120</v>
      </c>
      <c r="B574">
        <v>410273</v>
      </c>
      <c r="C574" t="s">
        <v>33</v>
      </c>
      <c r="D574" t="s">
        <v>336</v>
      </c>
      <c r="E574" s="152">
        <v>3</v>
      </c>
      <c r="F574">
        <v>393</v>
      </c>
      <c r="G574">
        <v>419</v>
      </c>
      <c r="H574">
        <v>427</v>
      </c>
      <c r="I574">
        <v>391</v>
      </c>
      <c r="J574">
        <v>555</v>
      </c>
      <c r="K574" s="54">
        <f t="shared" si="62"/>
        <v>437</v>
      </c>
      <c r="L574">
        <v>1.0009999999999999</v>
      </c>
      <c r="M574">
        <v>49.01</v>
      </c>
      <c r="N574" s="135">
        <f t="shared" si="60"/>
        <v>204.2440318302387</v>
      </c>
      <c r="O574">
        <v>1.4800000000000001E-2</v>
      </c>
      <c r="P574">
        <v>10</v>
      </c>
      <c r="Q574">
        <v>14</v>
      </c>
      <c r="R574" s="136">
        <f t="shared" si="61"/>
        <v>3.5007142857142854</v>
      </c>
      <c r="S574" s="54">
        <f t="shared" si="63"/>
        <v>0.46737764720878422</v>
      </c>
      <c r="T574">
        <v>2.0131999999999999</v>
      </c>
      <c r="U574">
        <v>1.7833000000000001</v>
      </c>
      <c r="V574">
        <v>1.2088000000000001</v>
      </c>
      <c r="W574" s="134">
        <f t="shared" si="58"/>
        <v>1.1289182975382717</v>
      </c>
      <c r="X574" s="54">
        <f t="shared" si="59"/>
        <v>0.60043711504073127</v>
      </c>
      <c r="Y574">
        <v>654</v>
      </c>
      <c r="Z574">
        <v>1280</v>
      </c>
      <c r="AA574">
        <v>0.51093750000000004</v>
      </c>
    </row>
    <row r="575" spans="1:27" x14ac:dyDescent="0.25">
      <c r="A575" t="s">
        <v>120</v>
      </c>
      <c r="B575">
        <v>410273</v>
      </c>
      <c r="C575" t="s">
        <v>33</v>
      </c>
      <c r="D575" t="s">
        <v>336</v>
      </c>
      <c r="E575" s="152">
        <v>4</v>
      </c>
      <c r="F575">
        <v>430</v>
      </c>
      <c r="G575">
        <v>415</v>
      </c>
      <c r="H575">
        <v>372</v>
      </c>
      <c r="I575">
        <v>414</v>
      </c>
      <c r="J575">
        <v>385</v>
      </c>
      <c r="K575" s="54">
        <f t="shared" si="62"/>
        <v>403.2</v>
      </c>
      <c r="L575">
        <v>1.4406000000000001</v>
      </c>
      <c r="M575">
        <v>70.98</v>
      </c>
      <c r="N575" s="135">
        <f t="shared" si="60"/>
        <v>202.95857988165682</v>
      </c>
      <c r="O575">
        <v>1.7100000000000001E-2</v>
      </c>
      <c r="P575">
        <v>10</v>
      </c>
      <c r="Q575">
        <v>15</v>
      </c>
      <c r="R575" s="136">
        <f t="shared" si="61"/>
        <v>4.7320000000000002</v>
      </c>
      <c r="S575" s="54">
        <f t="shared" si="63"/>
        <v>0.50336949375410922</v>
      </c>
      <c r="T575">
        <v>2.6619999999999999</v>
      </c>
      <c r="U575">
        <v>2.2690999999999999</v>
      </c>
      <c r="V575">
        <v>1.6494</v>
      </c>
      <c r="W575" s="134">
        <f t="shared" si="58"/>
        <v>1.1731523511524393</v>
      </c>
      <c r="X575" s="54">
        <f t="shared" si="59"/>
        <v>0.61960931630353122</v>
      </c>
      <c r="Y575">
        <v>654</v>
      </c>
      <c r="Z575">
        <v>1280</v>
      </c>
      <c r="AA575">
        <v>0.51093750000000004</v>
      </c>
    </row>
    <row r="576" spans="1:27" x14ac:dyDescent="0.25">
      <c r="A576" t="s">
        <v>120</v>
      </c>
      <c r="B576">
        <v>410283</v>
      </c>
      <c r="C576" t="s">
        <v>33</v>
      </c>
      <c r="D576" t="s">
        <v>336</v>
      </c>
      <c r="E576" s="152">
        <v>1</v>
      </c>
      <c r="F576">
        <v>516</v>
      </c>
      <c r="G576">
        <v>510</v>
      </c>
      <c r="H576">
        <v>451</v>
      </c>
      <c r="I576">
        <v>482</v>
      </c>
      <c r="J576">
        <v>484</v>
      </c>
      <c r="K576" s="54">
        <f t="shared" si="62"/>
        <v>488.6</v>
      </c>
      <c r="L576">
        <v>0.85299999999999998</v>
      </c>
      <c r="M576">
        <v>39.56</v>
      </c>
      <c r="N576" s="135">
        <f t="shared" si="60"/>
        <v>215.62184024266935</v>
      </c>
      <c r="O576">
        <v>1.8499999999999999E-2</v>
      </c>
      <c r="P576">
        <v>10</v>
      </c>
      <c r="Q576">
        <v>12</v>
      </c>
      <c r="R576" s="136">
        <f t="shared" si="61"/>
        <v>3.2966666666666669</v>
      </c>
      <c r="S576" s="54">
        <f t="shared" si="63"/>
        <v>0.44130544462273708</v>
      </c>
      <c r="T576">
        <v>2.3748999999999998</v>
      </c>
      <c r="U576">
        <v>2.1006</v>
      </c>
      <c r="V576">
        <v>1.3562000000000001</v>
      </c>
      <c r="W576" s="134">
        <f t="shared" si="58"/>
        <v>1.1305817385508901</v>
      </c>
      <c r="X576" s="54">
        <f t="shared" si="59"/>
        <v>0.57105562339466931</v>
      </c>
      <c r="Y576">
        <v>666</v>
      </c>
      <c r="Z576">
        <v>1270</v>
      </c>
      <c r="AA576">
        <v>0.52440944881889762</v>
      </c>
    </row>
    <row r="577" spans="1:27" x14ac:dyDescent="0.25">
      <c r="A577" t="s">
        <v>120</v>
      </c>
      <c r="B577">
        <v>410283</v>
      </c>
      <c r="C577" t="s">
        <v>33</v>
      </c>
      <c r="D577" t="s">
        <v>336</v>
      </c>
      <c r="E577" s="152">
        <v>2</v>
      </c>
      <c r="F577">
        <v>441</v>
      </c>
      <c r="G577">
        <v>437</v>
      </c>
      <c r="H577">
        <v>404</v>
      </c>
      <c r="I577">
        <v>394</v>
      </c>
      <c r="J577">
        <v>381</v>
      </c>
      <c r="K577" s="54">
        <f t="shared" si="62"/>
        <v>411.4</v>
      </c>
      <c r="L577">
        <v>1.2802</v>
      </c>
      <c r="M577">
        <v>59.03</v>
      </c>
      <c r="N577" s="135">
        <f t="shared" si="60"/>
        <v>216.8727765542944</v>
      </c>
      <c r="O577">
        <v>1.9199999999999998E-2</v>
      </c>
      <c r="P577">
        <v>10</v>
      </c>
      <c r="Q577">
        <v>16</v>
      </c>
      <c r="R577" s="136">
        <f t="shared" si="61"/>
        <v>3.6893750000000001</v>
      </c>
      <c r="S577" s="54">
        <f t="shared" si="63"/>
        <v>0.52715794009308314</v>
      </c>
      <c r="T577">
        <v>1.3662000000000001</v>
      </c>
      <c r="U577">
        <v>1.2156</v>
      </c>
      <c r="V577">
        <v>0.75649999999999995</v>
      </c>
      <c r="W577" s="134">
        <f t="shared" si="58"/>
        <v>1.1238894373149062</v>
      </c>
      <c r="X577" s="54">
        <f t="shared" si="59"/>
        <v>0.55372566242131449</v>
      </c>
      <c r="Y577">
        <v>666</v>
      </c>
      <c r="Z577">
        <v>1270</v>
      </c>
      <c r="AA577">
        <v>0.52440944881889762</v>
      </c>
    </row>
    <row r="578" spans="1:27" x14ac:dyDescent="0.25">
      <c r="A578" t="s">
        <v>120</v>
      </c>
      <c r="B578">
        <v>410283</v>
      </c>
      <c r="C578" t="s">
        <v>33</v>
      </c>
      <c r="D578" t="s">
        <v>336</v>
      </c>
      <c r="E578" s="152">
        <v>3</v>
      </c>
      <c r="F578">
        <v>382</v>
      </c>
      <c r="G578">
        <v>356</v>
      </c>
      <c r="H578">
        <v>328</v>
      </c>
      <c r="I578">
        <v>437</v>
      </c>
      <c r="J578">
        <v>395</v>
      </c>
      <c r="K578" s="54">
        <f t="shared" si="62"/>
        <v>379.6</v>
      </c>
      <c r="L578">
        <v>0.84160000000000001</v>
      </c>
      <c r="M578">
        <v>36.340000000000003</v>
      </c>
      <c r="N578" s="135">
        <f t="shared" si="60"/>
        <v>231.59053384700053</v>
      </c>
      <c r="O578">
        <v>1.8200000000000001E-2</v>
      </c>
      <c r="P578">
        <v>10</v>
      </c>
      <c r="Q578">
        <v>11</v>
      </c>
      <c r="R578" s="136">
        <f t="shared" si="61"/>
        <v>3.3036363636363641</v>
      </c>
      <c r="S578" s="54">
        <f t="shared" si="63"/>
        <v>0.61009097430716674</v>
      </c>
      <c r="T578">
        <v>1.3898999999999999</v>
      </c>
      <c r="U578">
        <v>1.2497</v>
      </c>
      <c r="V578">
        <v>0.70979999999999999</v>
      </c>
      <c r="W578" s="134">
        <f t="shared" ref="W578:W641" si="64">T578/U578</f>
        <v>1.1121869248619667</v>
      </c>
      <c r="X578" s="54">
        <f t="shared" ref="X578:X641" si="65">V578/T578</f>
        <v>0.51068422188646667</v>
      </c>
      <c r="Y578">
        <v>666</v>
      </c>
      <c r="Z578">
        <v>1270</v>
      </c>
      <c r="AA578">
        <v>0.52440944881889762</v>
      </c>
    </row>
    <row r="579" spans="1:27" x14ac:dyDescent="0.25">
      <c r="A579" t="s">
        <v>120</v>
      </c>
      <c r="B579">
        <v>410283</v>
      </c>
      <c r="C579" t="s">
        <v>33</v>
      </c>
      <c r="D579" t="s">
        <v>336</v>
      </c>
      <c r="E579" s="152">
        <v>4</v>
      </c>
      <c r="F579">
        <v>365</v>
      </c>
      <c r="G579">
        <v>367</v>
      </c>
      <c r="H579">
        <v>376</v>
      </c>
      <c r="I579">
        <v>387</v>
      </c>
      <c r="J579">
        <v>349</v>
      </c>
      <c r="K579" s="54">
        <f t="shared" si="62"/>
        <v>368.8</v>
      </c>
      <c r="L579">
        <v>0.95889999999999997</v>
      </c>
      <c r="M579">
        <v>46.72</v>
      </c>
      <c r="N579" s="135">
        <f t="shared" si="60"/>
        <v>205.24400684931507</v>
      </c>
      <c r="O579">
        <v>1.6500000000000001E-2</v>
      </c>
      <c r="P579">
        <v>10</v>
      </c>
      <c r="Q579">
        <v>16</v>
      </c>
      <c r="R579" s="136">
        <f t="shared" si="61"/>
        <v>2.92</v>
      </c>
      <c r="S579" s="54">
        <f t="shared" si="63"/>
        <v>0.55651845674976974</v>
      </c>
      <c r="T579">
        <v>1.2739</v>
      </c>
      <c r="U579">
        <v>1.1405000000000001</v>
      </c>
      <c r="V579">
        <v>0.75370000000000004</v>
      </c>
      <c r="W579" s="134">
        <f t="shared" si="64"/>
        <v>1.1169662428759315</v>
      </c>
      <c r="X579" s="54">
        <f t="shared" si="65"/>
        <v>0.59164769605149548</v>
      </c>
      <c r="Y579">
        <v>666</v>
      </c>
      <c r="Z579">
        <v>1270</v>
      </c>
      <c r="AA579">
        <v>0.52440944881889762</v>
      </c>
    </row>
    <row r="580" spans="1:27" x14ac:dyDescent="0.25">
      <c r="A580" t="s">
        <v>120</v>
      </c>
      <c r="B580">
        <v>410296</v>
      </c>
      <c r="C580" t="s">
        <v>33</v>
      </c>
      <c r="D580" t="s">
        <v>336</v>
      </c>
      <c r="E580" s="152">
        <v>1</v>
      </c>
      <c r="F580">
        <v>365</v>
      </c>
      <c r="G580">
        <v>361</v>
      </c>
      <c r="H580">
        <v>362</v>
      </c>
      <c r="I580">
        <v>385</v>
      </c>
      <c r="J580">
        <v>292</v>
      </c>
      <c r="K580" s="54">
        <f t="shared" si="62"/>
        <v>353</v>
      </c>
      <c r="L580">
        <v>0.66149999999999998</v>
      </c>
      <c r="M580">
        <v>34.409999999999997</v>
      </c>
      <c r="N580" s="135">
        <f t="shared" si="60"/>
        <v>192.24062772449869</v>
      </c>
      <c r="O580">
        <v>1.15E-2</v>
      </c>
      <c r="P580">
        <v>10</v>
      </c>
      <c r="Q580">
        <v>19</v>
      </c>
      <c r="R580" s="136">
        <f t="shared" si="61"/>
        <v>1.8110526315789472</v>
      </c>
      <c r="S580" s="54">
        <f t="shared" si="63"/>
        <v>0.54459101338384897</v>
      </c>
      <c r="T580">
        <v>2.1646999999999998</v>
      </c>
      <c r="U580">
        <v>1.8431999999999999</v>
      </c>
      <c r="V580">
        <v>1.3008999999999999</v>
      </c>
      <c r="W580" s="134">
        <f t="shared" si="64"/>
        <v>1.1744249131944444</v>
      </c>
      <c r="X580" s="54">
        <f t="shared" si="65"/>
        <v>0.60096087217628313</v>
      </c>
      <c r="Y580">
        <v>685</v>
      </c>
      <c r="Z580">
        <v>1253</v>
      </c>
      <c r="AA580">
        <v>0.54668794892258576</v>
      </c>
    </row>
    <row r="581" spans="1:27" x14ac:dyDescent="0.25">
      <c r="A581" t="s">
        <v>120</v>
      </c>
      <c r="B581">
        <v>410296</v>
      </c>
      <c r="C581" t="s">
        <v>33</v>
      </c>
      <c r="D581" t="s">
        <v>336</v>
      </c>
      <c r="E581" s="152">
        <v>2</v>
      </c>
      <c r="F581">
        <v>367</v>
      </c>
      <c r="G581">
        <v>345</v>
      </c>
      <c r="H581">
        <v>329</v>
      </c>
      <c r="I581">
        <v>389</v>
      </c>
      <c r="J581">
        <v>389</v>
      </c>
      <c r="K581" s="54">
        <f t="shared" si="62"/>
        <v>363.8</v>
      </c>
      <c r="L581">
        <v>0.64029999999999998</v>
      </c>
      <c r="M581">
        <v>40.9</v>
      </c>
      <c r="N581" s="135">
        <f t="shared" si="60"/>
        <v>156.55256723716383</v>
      </c>
      <c r="O581">
        <v>9.1000000000000004E-3</v>
      </c>
      <c r="P581">
        <v>10</v>
      </c>
      <c r="Q581">
        <v>14</v>
      </c>
      <c r="R581" s="136">
        <f t="shared" si="61"/>
        <v>2.9214285714285713</v>
      </c>
      <c r="S581" s="54">
        <f t="shared" si="63"/>
        <v>0.43032591324124198</v>
      </c>
      <c r="T581">
        <v>0.88039999999999996</v>
      </c>
      <c r="U581">
        <v>0.73640000000000005</v>
      </c>
      <c r="V581">
        <v>0.80320000000000003</v>
      </c>
      <c r="W581" s="134">
        <f t="shared" si="64"/>
        <v>1.1955458989679522</v>
      </c>
      <c r="X581" s="54">
        <f t="shared" si="65"/>
        <v>0.91231258518855074</v>
      </c>
      <c r="Y581">
        <v>685</v>
      </c>
      <c r="Z581">
        <v>1253</v>
      </c>
      <c r="AA581">
        <v>0.54668794892258576</v>
      </c>
    </row>
    <row r="582" spans="1:27" x14ac:dyDescent="0.25">
      <c r="A582" t="s">
        <v>120</v>
      </c>
      <c r="B582">
        <v>410296</v>
      </c>
      <c r="C582" t="s">
        <v>33</v>
      </c>
      <c r="D582" t="s">
        <v>336</v>
      </c>
      <c r="E582" s="152">
        <v>3</v>
      </c>
      <c r="F582">
        <v>401</v>
      </c>
      <c r="G582">
        <v>395</v>
      </c>
      <c r="H582">
        <v>379</v>
      </c>
      <c r="I582">
        <v>353</v>
      </c>
      <c r="J582">
        <v>375</v>
      </c>
      <c r="K582" s="54">
        <f t="shared" si="62"/>
        <v>380.6</v>
      </c>
      <c r="L582">
        <v>1.538</v>
      </c>
      <c r="M582">
        <v>72.31</v>
      </c>
      <c r="N582" s="135">
        <f t="shared" si="60"/>
        <v>212.69533951044116</v>
      </c>
      <c r="O582">
        <v>1.61E-2</v>
      </c>
      <c r="P582">
        <v>10</v>
      </c>
      <c r="Q582">
        <v>25</v>
      </c>
      <c r="R582" s="136">
        <f t="shared" si="61"/>
        <v>2.8924000000000003</v>
      </c>
      <c r="S582" s="54">
        <f t="shared" si="63"/>
        <v>0.55884219524551015</v>
      </c>
      <c r="T582">
        <v>2.3542000000000001</v>
      </c>
      <c r="U582">
        <v>1.9873000000000001</v>
      </c>
      <c r="V582">
        <v>1.4167000000000001</v>
      </c>
      <c r="W582" s="134">
        <f t="shared" si="64"/>
        <v>1.1846223519347858</v>
      </c>
      <c r="X582" s="54">
        <f t="shared" si="65"/>
        <v>0.60177555008070682</v>
      </c>
      <c r="Y582">
        <v>685</v>
      </c>
      <c r="Z582">
        <v>1253</v>
      </c>
      <c r="AA582">
        <v>0.54668794892258576</v>
      </c>
    </row>
    <row r="583" spans="1:27" x14ac:dyDescent="0.25">
      <c r="A583" t="s">
        <v>120</v>
      </c>
      <c r="B583">
        <v>410296</v>
      </c>
      <c r="C583" t="s">
        <v>33</v>
      </c>
      <c r="D583" t="s">
        <v>336</v>
      </c>
      <c r="E583" s="152">
        <v>4</v>
      </c>
      <c r="F583">
        <v>575</v>
      </c>
      <c r="G583">
        <v>461</v>
      </c>
      <c r="H583">
        <v>399</v>
      </c>
      <c r="I583">
        <v>395</v>
      </c>
      <c r="J583">
        <v>412</v>
      </c>
      <c r="K583" s="54">
        <f t="shared" si="62"/>
        <v>448.4</v>
      </c>
      <c r="L583">
        <v>0.94679999999999997</v>
      </c>
      <c r="M583">
        <v>47.7</v>
      </c>
      <c r="N583" s="135">
        <f t="shared" si="60"/>
        <v>198.49056603773585</v>
      </c>
      <c r="O583">
        <v>1.03E-2</v>
      </c>
      <c r="P583">
        <v>10</v>
      </c>
      <c r="Q583">
        <v>20</v>
      </c>
      <c r="R583" s="136">
        <f t="shared" si="61"/>
        <v>2.3850000000000002</v>
      </c>
      <c r="S583" s="54">
        <f t="shared" si="63"/>
        <v>0.44266406342046355</v>
      </c>
      <c r="T583">
        <v>2.7134999999999998</v>
      </c>
      <c r="U583">
        <v>2.0324</v>
      </c>
      <c r="V583">
        <v>1.5557000000000001</v>
      </c>
      <c r="W583" s="134">
        <f t="shared" si="64"/>
        <v>1.3351210391655186</v>
      </c>
      <c r="X583" s="54">
        <f t="shared" si="65"/>
        <v>0.57331859222406489</v>
      </c>
      <c r="Y583">
        <v>685</v>
      </c>
      <c r="Z583">
        <v>1253</v>
      </c>
      <c r="AA583">
        <v>0.54668794892258576</v>
      </c>
    </row>
    <row r="584" spans="1:27" x14ac:dyDescent="0.25">
      <c r="A584" t="s">
        <v>131</v>
      </c>
      <c r="B584">
        <v>450176</v>
      </c>
      <c r="C584" t="s">
        <v>33</v>
      </c>
      <c r="D584" t="s">
        <v>336</v>
      </c>
      <c r="E584" s="152">
        <v>1</v>
      </c>
      <c r="F584">
        <v>341</v>
      </c>
      <c r="G584">
        <v>379</v>
      </c>
      <c r="H584">
        <v>369</v>
      </c>
      <c r="I584">
        <v>399</v>
      </c>
      <c r="J584">
        <v>364</v>
      </c>
      <c r="K584" s="54">
        <f t="shared" si="62"/>
        <v>370.4</v>
      </c>
      <c r="L584">
        <v>1.6178999999999999</v>
      </c>
      <c r="M584">
        <v>88.52</v>
      </c>
      <c r="N584" s="135">
        <f t="shared" si="60"/>
        <v>182.77225485765931</v>
      </c>
      <c r="O584">
        <v>1.6899999999999998E-2</v>
      </c>
      <c r="P584">
        <v>10</v>
      </c>
      <c r="Q584">
        <v>26</v>
      </c>
      <c r="R584" s="136">
        <f t="shared" si="61"/>
        <v>3.4046153846153846</v>
      </c>
      <c r="S584" s="54">
        <f t="shared" si="63"/>
        <v>0.49344561246668284</v>
      </c>
      <c r="T584">
        <v>0.96499999999999997</v>
      </c>
      <c r="U584">
        <v>0.79400000000000004</v>
      </c>
      <c r="V584">
        <v>0.61360000000000003</v>
      </c>
      <c r="W584" s="134">
        <f t="shared" si="64"/>
        <v>1.2153652392947103</v>
      </c>
      <c r="X584" s="54">
        <f t="shared" si="65"/>
        <v>0.63585492227979279</v>
      </c>
      <c r="Y584">
        <v>321</v>
      </c>
      <c r="Z584">
        <v>1167</v>
      </c>
      <c r="AA584">
        <v>0.27506426735218509</v>
      </c>
    </row>
    <row r="585" spans="1:27" x14ac:dyDescent="0.25">
      <c r="A585" t="s">
        <v>131</v>
      </c>
      <c r="B585">
        <v>450176</v>
      </c>
      <c r="C585" s="54" t="s">
        <v>33</v>
      </c>
      <c r="D585" t="s">
        <v>336</v>
      </c>
      <c r="E585" s="152">
        <v>2</v>
      </c>
      <c r="F585">
        <v>378</v>
      </c>
      <c r="G585">
        <v>397</v>
      </c>
      <c r="H585">
        <v>365</v>
      </c>
      <c r="I585">
        <v>332</v>
      </c>
      <c r="J585">
        <v>360</v>
      </c>
      <c r="K585" s="54">
        <f t="shared" si="62"/>
        <v>366.4</v>
      </c>
      <c r="L585">
        <v>1.6961999999999999</v>
      </c>
      <c r="M585">
        <v>87.36</v>
      </c>
      <c r="N585" s="135">
        <f t="shared" si="60"/>
        <v>194.16208791208788</v>
      </c>
      <c r="O585">
        <v>2.3699999999999999E-2</v>
      </c>
      <c r="P585">
        <v>10</v>
      </c>
      <c r="Q585">
        <v>18</v>
      </c>
      <c r="R585" s="136">
        <f t="shared" si="61"/>
        <v>4.8533333333333335</v>
      </c>
      <c r="S585" s="54">
        <f t="shared" si="63"/>
        <v>0.52991836220548005</v>
      </c>
      <c r="T585">
        <v>0.86639999999999995</v>
      </c>
      <c r="U585">
        <v>0.72640000000000005</v>
      </c>
      <c r="V585">
        <v>0.52029999999999998</v>
      </c>
      <c r="W585" s="134">
        <f t="shared" si="64"/>
        <v>1.1927312775330394</v>
      </c>
      <c r="X585" s="54">
        <f t="shared" si="65"/>
        <v>0.60053093259464452</v>
      </c>
      <c r="Y585">
        <v>321</v>
      </c>
      <c r="Z585">
        <v>1167</v>
      </c>
      <c r="AA585">
        <v>0.27506426735218509</v>
      </c>
    </row>
    <row r="586" spans="1:27" x14ac:dyDescent="0.25">
      <c r="A586" t="s">
        <v>131</v>
      </c>
      <c r="B586">
        <v>450176</v>
      </c>
      <c r="C586" s="54" t="s">
        <v>33</v>
      </c>
      <c r="D586" t="s">
        <v>336</v>
      </c>
      <c r="E586" s="152">
        <v>3</v>
      </c>
      <c r="F586">
        <v>347</v>
      </c>
      <c r="G586">
        <v>376</v>
      </c>
      <c r="H586">
        <v>345</v>
      </c>
      <c r="I586">
        <v>363</v>
      </c>
      <c r="J586">
        <v>343</v>
      </c>
      <c r="K586" s="54">
        <f t="shared" si="62"/>
        <v>354.8</v>
      </c>
      <c r="L586">
        <v>1.1383000000000001</v>
      </c>
      <c r="M586">
        <v>61.08</v>
      </c>
      <c r="N586" s="135">
        <f t="shared" ref="N586:N649" si="66">L586/(M586/10000)</f>
        <v>186.36214800261953</v>
      </c>
      <c r="O586">
        <v>1.43E-2</v>
      </c>
      <c r="P586">
        <v>10</v>
      </c>
      <c r="Q586">
        <v>17</v>
      </c>
      <c r="R586" s="136">
        <f t="shared" ref="R586:R649" si="67">M586/Q586</f>
        <v>3.5929411764705881</v>
      </c>
      <c r="S586" s="54">
        <f t="shared" si="63"/>
        <v>0.52525971815845418</v>
      </c>
      <c r="T586">
        <v>0.53</v>
      </c>
      <c r="U586">
        <v>0.45300000000000001</v>
      </c>
      <c r="V586">
        <v>0.31719999999999998</v>
      </c>
      <c r="W586" s="134">
        <f t="shared" si="64"/>
        <v>1.1699779249448123</v>
      </c>
      <c r="X586" s="54">
        <f t="shared" si="65"/>
        <v>0.59849056603773576</v>
      </c>
      <c r="Y586">
        <v>321</v>
      </c>
      <c r="Z586">
        <v>1167</v>
      </c>
      <c r="AA586">
        <v>0.27506426735218509</v>
      </c>
    </row>
    <row r="587" spans="1:27" x14ac:dyDescent="0.25">
      <c r="A587" t="s">
        <v>131</v>
      </c>
      <c r="B587">
        <v>450176</v>
      </c>
      <c r="C587" s="54" t="s">
        <v>33</v>
      </c>
      <c r="D587" t="s">
        <v>336</v>
      </c>
      <c r="E587" s="152">
        <v>4</v>
      </c>
      <c r="F587">
        <v>479</v>
      </c>
      <c r="G587">
        <v>468</v>
      </c>
      <c r="H587">
        <v>433</v>
      </c>
      <c r="I587">
        <v>407</v>
      </c>
      <c r="J587">
        <v>385</v>
      </c>
      <c r="K587" s="54">
        <f t="shared" si="62"/>
        <v>434.4</v>
      </c>
      <c r="L587">
        <v>3.4967000000000001</v>
      </c>
      <c r="M587">
        <v>149.74</v>
      </c>
      <c r="N587" s="135">
        <f t="shared" si="66"/>
        <v>233.51809803659677</v>
      </c>
      <c r="O587">
        <v>2.1499999999999998E-2</v>
      </c>
      <c r="P587">
        <v>10</v>
      </c>
      <c r="Q587">
        <v>39</v>
      </c>
      <c r="R587" s="136">
        <f t="shared" si="67"/>
        <v>3.8394871794871799</v>
      </c>
      <c r="S587" s="54">
        <f t="shared" si="63"/>
        <v>0.53756468240468869</v>
      </c>
      <c r="T587">
        <v>1.3975</v>
      </c>
      <c r="U587">
        <v>1.2484999999999999</v>
      </c>
      <c r="V587">
        <v>0.85489999999999999</v>
      </c>
      <c r="W587" s="134">
        <f t="shared" si="64"/>
        <v>1.119343211854225</v>
      </c>
      <c r="X587" s="54">
        <f t="shared" si="65"/>
        <v>0.61173524150268332</v>
      </c>
      <c r="Y587">
        <v>321</v>
      </c>
      <c r="Z587">
        <v>1167</v>
      </c>
      <c r="AA587">
        <v>0.27506426735218509</v>
      </c>
    </row>
    <row r="588" spans="1:27" x14ac:dyDescent="0.25">
      <c r="A588" t="s">
        <v>131</v>
      </c>
      <c r="B588">
        <v>450203</v>
      </c>
      <c r="C588" s="54" t="s">
        <v>33</v>
      </c>
      <c r="D588" t="s">
        <v>336</v>
      </c>
      <c r="E588" s="152">
        <v>1</v>
      </c>
      <c r="F588">
        <v>369</v>
      </c>
      <c r="G588">
        <v>592</v>
      </c>
      <c r="H588">
        <v>422</v>
      </c>
      <c r="I588">
        <v>399</v>
      </c>
      <c r="J588">
        <v>428</v>
      </c>
      <c r="K588" s="54">
        <f t="shared" si="62"/>
        <v>442</v>
      </c>
      <c r="L588">
        <v>2.6377000000000002</v>
      </c>
      <c r="M588">
        <v>113.63</v>
      </c>
      <c r="N588" s="135">
        <f t="shared" si="66"/>
        <v>232.13059931356159</v>
      </c>
      <c r="O588">
        <v>1.3299999999999999E-2</v>
      </c>
      <c r="P588">
        <v>10</v>
      </c>
      <c r="Q588">
        <v>42</v>
      </c>
      <c r="R588" s="136">
        <f t="shared" si="67"/>
        <v>2.7054761904761904</v>
      </c>
      <c r="S588" s="54">
        <f t="shared" si="63"/>
        <v>0.52518235138814839</v>
      </c>
      <c r="T588">
        <v>2.278</v>
      </c>
      <c r="U588">
        <v>1.9392</v>
      </c>
      <c r="V588">
        <v>1.5115000000000001</v>
      </c>
      <c r="W588" s="134">
        <f t="shared" si="64"/>
        <v>1.1747112211221122</v>
      </c>
      <c r="X588" s="54">
        <f t="shared" si="65"/>
        <v>0.66352063213345047</v>
      </c>
      <c r="Y588">
        <v>370</v>
      </c>
      <c r="Z588">
        <v>1202</v>
      </c>
      <c r="AA588">
        <v>0.30782029950083195</v>
      </c>
    </row>
    <row r="589" spans="1:27" x14ac:dyDescent="0.25">
      <c r="A589" t="s">
        <v>131</v>
      </c>
      <c r="B589">
        <v>450203</v>
      </c>
      <c r="C589" t="s">
        <v>33</v>
      </c>
      <c r="D589" t="s">
        <v>336</v>
      </c>
      <c r="E589" s="152">
        <v>2</v>
      </c>
      <c r="F589">
        <v>395</v>
      </c>
      <c r="G589">
        <v>437</v>
      </c>
      <c r="H589">
        <v>421</v>
      </c>
      <c r="I589">
        <v>376</v>
      </c>
      <c r="J589">
        <v>391</v>
      </c>
      <c r="K589" s="54">
        <f t="shared" si="62"/>
        <v>404</v>
      </c>
      <c r="L589">
        <v>2.8574000000000002</v>
      </c>
      <c r="M589">
        <v>172.31</v>
      </c>
      <c r="N589" s="135">
        <f t="shared" si="66"/>
        <v>165.82902907550346</v>
      </c>
      <c r="O589">
        <v>3.0099999999999998E-2</v>
      </c>
      <c r="P589">
        <v>10</v>
      </c>
      <c r="Q589">
        <v>29</v>
      </c>
      <c r="R589" s="136">
        <f t="shared" si="67"/>
        <v>5.9417241379310344</v>
      </c>
      <c r="S589" s="54">
        <f t="shared" si="63"/>
        <v>0.4104678937512462</v>
      </c>
      <c r="T589">
        <v>3.0183</v>
      </c>
      <c r="U589">
        <v>2.5952999999999999</v>
      </c>
      <c r="V589">
        <v>1.9961</v>
      </c>
      <c r="W589" s="134">
        <f t="shared" si="64"/>
        <v>1.1629869379262514</v>
      </c>
      <c r="X589" s="54">
        <f t="shared" si="65"/>
        <v>0.66133253818374582</v>
      </c>
      <c r="Y589">
        <v>370</v>
      </c>
      <c r="Z589">
        <v>1202</v>
      </c>
      <c r="AA589">
        <v>0.30782029950083195</v>
      </c>
    </row>
    <row r="590" spans="1:27" x14ac:dyDescent="0.25">
      <c r="A590" t="s">
        <v>131</v>
      </c>
      <c r="B590">
        <v>450203</v>
      </c>
      <c r="C590" t="s">
        <v>33</v>
      </c>
      <c r="D590" t="s">
        <v>336</v>
      </c>
      <c r="E590" s="152">
        <v>3</v>
      </c>
      <c r="F590">
        <v>527</v>
      </c>
      <c r="G590">
        <v>483</v>
      </c>
      <c r="H590">
        <v>592</v>
      </c>
      <c r="I590">
        <v>487</v>
      </c>
      <c r="J590">
        <v>485</v>
      </c>
      <c r="K590" s="54">
        <f t="shared" si="62"/>
        <v>514.79999999999995</v>
      </c>
      <c r="L590">
        <v>2.6688999999999998</v>
      </c>
      <c r="M590">
        <v>108.15</v>
      </c>
      <c r="N590" s="135">
        <f t="shared" si="66"/>
        <v>246.77762367082755</v>
      </c>
      <c r="O590">
        <v>2.41E-2</v>
      </c>
      <c r="P590">
        <v>10</v>
      </c>
      <c r="Q590">
        <v>38</v>
      </c>
      <c r="R590" s="136">
        <f t="shared" si="67"/>
        <v>2.8460526315789476</v>
      </c>
      <c r="S590" s="54">
        <f t="shared" si="63"/>
        <v>0.4793660133465959</v>
      </c>
      <c r="T590">
        <v>4.0929000000000002</v>
      </c>
      <c r="U590">
        <v>3.5459999999999998</v>
      </c>
      <c r="V590">
        <v>2.6833999999999998</v>
      </c>
      <c r="W590" s="134">
        <f t="shared" si="64"/>
        <v>1.1542301184433166</v>
      </c>
      <c r="X590" s="54">
        <f t="shared" si="65"/>
        <v>0.65562315228810863</v>
      </c>
      <c r="Y590">
        <v>370</v>
      </c>
      <c r="Z590">
        <v>1202</v>
      </c>
      <c r="AA590">
        <v>0.30782029950083195</v>
      </c>
    </row>
    <row r="591" spans="1:27" x14ac:dyDescent="0.25">
      <c r="A591" t="s">
        <v>131</v>
      </c>
      <c r="B591">
        <v>450203</v>
      </c>
      <c r="C591" t="s">
        <v>33</v>
      </c>
      <c r="D591" t="s">
        <v>336</v>
      </c>
      <c r="E591" s="152">
        <v>4</v>
      </c>
      <c r="F591">
        <v>447</v>
      </c>
      <c r="G591">
        <v>457</v>
      </c>
      <c r="H591">
        <v>437</v>
      </c>
      <c r="I591">
        <v>465</v>
      </c>
      <c r="J591">
        <v>438</v>
      </c>
      <c r="K591" s="54">
        <f t="shared" si="62"/>
        <v>448.8</v>
      </c>
      <c r="L591">
        <v>2.9647000000000001</v>
      </c>
      <c r="M591">
        <v>128.43</v>
      </c>
      <c r="N591" s="135">
        <f t="shared" si="66"/>
        <v>230.84170365179475</v>
      </c>
      <c r="O591">
        <v>3.9E-2</v>
      </c>
      <c r="P591">
        <v>10</v>
      </c>
      <c r="Q591">
        <v>34</v>
      </c>
      <c r="R591" s="136">
        <f t="shared" si="67"/>
        <v>3.7773529411764706</v>
      </c>
      <c r="S591" s="54">
        <f t="shared" si="63"/>
        <v>0.51435317212966747</v>
      </c>
      <c r="T591">
        <v>3.0644999999999998</v>
      </c>
      <c r="U591">
        <v>2.6916000000000002</v>
      </c>
      <c r="V591">
        <v>1.9567000000000001</v>
      </c>
      <c r="W591" s="134">
        <f t="shared" si="64"/>
        <v>1.1385421310744537</v>
      </c>
      <c r="X591" s="54">
        <f t="shared" si="65"/>
        <v>0.63850546581824119</v>
      </c>
      <c r="Y591">
        <v>370</v>
      </c>
      <c r="Z591">
        <v>1202</v>
      </c>
      <c r="AA591">
        <v>0.30782029950083195</v>
      </c>
    </row>
    <row r="592" spans="1:27" x14ac:dyDescent="0.25">
      <c r="A592" t="s">
        <v>131</v>
      </c>
      <c r="B592">
        <v>450265</v>
      </c>
      <c r="C592" t="s">
        <v>33</v>
      </c>
      <c r="D592" t="s">
        <v>336</v>
      </c>
      <c r="E592" s="152">
        <v>1</v>
      </c>
      <c r="F592">
        <v>507</v>
      </c>
      <c r="G592">
        <v>482</v>
      </c>
      <c r="H592">
        <v>457</v>
      </c>
      <c r="I592">
        <v>455</v>
      </c>
      <c r="J592">
        <v>449</v>
      </c>
      <c r="K592" s="54">
        <f t="shared" si="62"/>
        <v>470</v>
      </c>
      <c r="L592">
        <v>2.4195000000000002</v>
      </c>
      <c r="M592">
        <v>117.18</v>
      </c>
      <c r="N592" s="135">
        <f t="shared" si="66"/>
        <v>206.47721454173066</v>
      </c>
      <c r="O592">
        <v>2.1700000000000001E-2</v>
      </c>
      <c r="P592">
        <v>10</v>
      </c>
      <c r="Q592">
        <v>37</v>
      </c>
      <c r="R592" s="136">
        <f t="shared" si="67"/>
        <v>3.1670270270270273</v>
      </c>
      <c r="S592" s="54">
        <f t="shared" si="63"/>
        <v>0.43931322242921417</v>
      </c>
      <c r="T592">
        <v>2.3062</v>
      </c>
      <c r="U592">
        <v>1.9458</v>
      </c>
      <c r="V592">
        <v>1.4570000000000001</v>
      </c>
      <c r="W592" s="134">
        <f t="shared" si="64"/>
        <v>1.1852194470140816</v>
      </c>
      <c r="X592" s="54">
        <f t="shared" si="65"/>
        <v>0.63177521463879982</v>
      </c>
      <c r="Y592">
        <v>370</v>
      </c>
      <c r="Z592">
        <v>1167</v>
      </c>
      <c r="AA592">
        <v>0.31705227077977721</v>
      </c>
    </row>
    <row r="593" spans="1:27" x14ac:dyDescent="0.25">
      <c r="A593" t="s">
        <v>131</v>
      </c>
      <c r="B593">
        <v>450265</v>
      </c>
      <c r="C593" t="s">
        <v>33</v>
      </c>
      <c r="D593" t="s">
        <v>336</v>
      </c>
      <c r="E593" s="152">
        <v>2</v>
      </c>
      <c r="F593">
        <v>488</v>
      </c>
      <c r="G593">
        <v>458</v>
      </c>
      <c r="H593">
        <v>451</v>
      </c>
      <c r="I593">
        <v>422</v>
      </c>
      <c r="J593">
        <v>443</v>
      </c>
      <c r="K593" s="54">
        <f t="shared" si="62"/>
        <v>452.4</v>
      </c>
      <c r="L593">
        <v>3.4207999999999998</v>
      </c>
      <c r="M593">
        <v>168.6</v>
      </c>
      <c r="N593" s="135">
        <f t="shared" si="66"/>
        <v>202.8944246737841</v>
      </c>
      <c r="O593">
        <v>1.9599999999999999E-2</v>
      </c>
      <c r="P593">
        <v>10</v>
      </c>
      <c r="Q593">
        <v>34</v>
      </c>
      <c r="R593" s="136">
        <f t="shared" si="67"/>
        <v>4.9588235294117649</v>
      </c>
      <c r="S593" s="54">
        <f t="shared" si="63"/>
        <v>0.44848458150703829</v>
      </c>
      <c r="T593">
        <v>1.6177999999999999</v>
      </c>
      <c r="U593">
        <v>1.3997999999999999</v>
      </c>
      <c r="V593">
        <v>1.0170999999999999</v>
      </c>
      <c r="W593" s="134">
        <f t="shared" si="64"/>
        <v>1.1557365337905414</v>
      </c>
      <c r="X593" s="54">
        <f t="shared" si="65"/>
        <v>0.62869328718012107</v>
      </c>
      <c r="Y593">
        <v>370</v>
      </c>
      <c r="Z593">
        <v>1167</v>
      </c>
      <c r="AA593">
        <v>0.31705227077977721</v>
      </c>
    </row>
    <row r="594" spans="1:27" x14ac:dyDescent="0.25">
      <c r="A594" t="s">
        <v>131</v>
      </c>
      <c r="B594">
        <v>450265</v>
      </c>
      <c r="C594" t="s">
        <v>33</v>
      </c>
      <c r="D594" t="s">
        <v>336</v>
      </c>
      <c r="E594" s="152">
        <v>3</v>
      </c>
      <c r="F594">
        <v>369</v>
      </c>
      <c r="G594">
        <v>434</v>
      </c>
      <c r="H594">
        <v>422</v>
      </c>
      <c r="I594">
        <v>399</v>
      </c>
      <c r="J594">
        <v>428</v>
      </c>
      <c r="K594" s="54">
        <f t="shared" si="62"/>
        <v>410.4</v>
      </c>
      <c r="L594">
        <v>2.2896000000000001</v>
      </c>
      <c r="M594">
        <v>124.37</v>
      </c>
      <c r="N594" s="135">
        <f t="shared" si="66"/>
        <v>184.0958430489668</v>
      </c>
      <c r="O594">
        <v>1.8499999999999999E-2</v>
      </c>
      <c r="P594">
        <v>10</v>
      </c>
      <c r="Q594">
        <v>41</v>
      </c>
      <c r="R594" s="136">
        <f t="shared" si="67"/>
        <v>3.0334146341463417</v>
      </c>
      <c r="S594" s="54">
        <f t="shared" si="63"/>
        <v>0.44857661561639084</v>
      </c>
      <c r="T594">
        <v>3.0851000000000002</v>
      </c>
      <c r="U594">
        <v>2.6021999999999998</v>
      </c>
      <c r="V594">
        <v>2.0510000000000002</v>
      </c>
      <c r="W594" s="134">
        <f t="shared" si="64"/>
        <v>1.1855737452924451</v>
      </c>
      <c r="X594" s="54">
        <f t="shared" si="65"/>
        <v>0.66480827201711457</v>
      </c>
      <c r="Y594">
        <v>370</v>
      </c>
      <c r="Z594">
        <v>1167</v>
      </c>
      <c r="AA594">
        <v>0.31705227077977721</v>
      </c>
    </row>
    <row r="595" spans="1:27" x14ac:dyDescent="0.25">
      <c r="A595" t="s">
        <v>131</v>
      </c>
      <c r="B595">
        <v>450265</v>
      </c>
      <c r="C595" t="s">
        <v>33</v>
      </c>
      <c r="D595" t="s">
        <v>336</v>
      </c>
      <c r="E595" s="152">
        <v>4</v>
      </c>
      <c r="F595">
        <v>365</v>
      </c>
      <c r="G595">
        <v>421</v>
      </c>
      <c r="H595">
        <v>395</v>
      </c>
      <c r="I595">
        <v>335</v>
      </c>
      <c r="J595">
        <v>345</v>
      </c>
      <c r="K595" s="54">
        <f t="shared" si="62"/>
        <v>372.2</v>
      </c>
      <c r="L595">
        <v>3.2873999999999999</v>
      </c>
      <c r="M595">
        <v>182.23</v>
      </c>
      <c r="N595" s="135">
        <f t="shared" si="66"/>
        <v>180.39839762936947</v>
      </c>
      <c r="O595">
        <v>3.8899999999999997E-2</v>
      </c>
      <c r="P595">
        <v>10</v>
      </c>
      <c r="Q595">
        <v>39</v>
      </c>
      <c r="R595" s="136">
        <f t="shared" si="67"/>
        <v>4.6725641025641025</v>
      </c>
      <c r="S595" s="54">
        <f t="shared" si="63"/>
        <v>0.48468134774145477</v>
      </c>
      <c r="T595">
        <v>1.9478</v>
      </c>
      <c r="U595">
        <v>1.6616</v>
      </c>
      <c r="V595">
        <v>1.2685999999999999</v>
      </c>
      <c r="W595" s="134">
        <f t="shared" si="64"/>
        <v>1.1722436206066442</v>
      </c>
      <c r="X595" s="54">
        <f t="shared" si="65"/>
        <v>0.65129890132457124</v>
      </c>
      <c r="Y595">
        <v>370</v>
      </c>
      <c r="Z595">
        <v>1167</v>
      </c>
      <c r="AA595">
        <v>0.31705227077977721</v>
      </c>
    </row>
    <row r="596" spans="1:27" x14ac:dyDescent="0.25">
      <c r="A596" t="s">
        <v>131</v>
      </c>
      <c r="B596">
        <v>451383</v>
      </c>
      <c r="C596" t="s">
        <v>33</v>
      </c>
      <c r="D596" t="s">
        <v>336</v>
      </c>
      <c r="E596" s="152">
        <v>1</v>
      </c>
      <c r="F596">
        <v>404</v>
      </c>
      <c r="G596">
        <v>413</v>
      </c>
      <c r="H596">
        <v>391</v>
      </c>
      <c r="I596">
        <v>405</v>
      </c>
      <c r="J596">
        <v>385</v>
      </c>
      <c r="K596" s="54">
        <f t="shared" si="62"/>
        <v>399.6</v>
      </c>
      <c r="L596">
        <v>2.4087000000000001</v>
      </c>
      <c r="M596">
        <v>124.57</v>
      </c>
      <c r="N596" s="135">
        <f t="shared" si="66"/>
        <v>193.36116239865137</v>
      </c>
      <c r="O596">
        <v>1.54E-2</v>
      </c>
      <c r="P596">
        <v>10</v>
      </c>
      <c r="Q596">
        <v>32</v>
      </c>
      <c r="R596" s="136">
        <f t="shared" si="67"/>
        <v>3.8928124999999998</v>
      </c>
      <c r="S596" s="54">
        <f t="shared" si="63"/>
        <v>0.48388679278941782</v>
      </c>
      <c r="T596">
        <v>1.0834999999999999</v>
      </c>
      <c r="U596">
        <v>0.872</v>
      </c>
      <c r="V596">
        <v>0.6704</v>
      </c>
      <c r="W596" s="134">
        <f t="shared" si="64"/>
        <v>1.2425458715596329</v>
      </c>
      <c r="X596" s="54">
        <f t="shared" si="65"/>
        <v>0.61873557914167054</v>
      </c>
      <c r="Y596">
        <v>413</v>
      </c>
      <c r="Z596">
        <v>1197</v>
      </c>
      <c r="AA596">
        <v>0.34502923976608185</v>
      </c>
    </row>
    <row r="597" spans="1:27" x14ac:dyDescent="0.25">
      <c r="A597" t="s">
        <v>131</v>
      </c>
      <c r="B597">
        <v>451383</v>
      </c>
      <c r="C597" t="s">
        <v>33</v>
      </c>
      <c r="D597" t="s">
        <v>336</v>
      </c>
      <c r="E597" s="152">
        <v>2</v>
      </c>
      <c r="F597">
        <v>377</v>
      </c>
      <c r="G597">
        <v>372</v>
      </c>
      <c r="H597">
        <v>358</v>
      </c>
      <c r="I597">
        <v>333</v>
      </c>
      <c r="J597">
        <v>401</v>
      </c>
      <c r="K597" s="54">
        <f t="shared" si="62"/>
        <v>368.2</v>
      </c>
      <c r="L597">
        <v>2.5605000000000002</v>
      </c>
      <c r="M597">
        <v>136.75</v>
      </c>
      <c r="N597" s="135">
        <f t="shared" si="66"/>
        <v>187.23948811700186</v>
      </c>
      <c r="O597">
        <v>1.8599999999999998E-2</v>
      </c>
      <c r="P597">
        <v>10</v>
      </c>
      <c r="Q597">
        <v>36</v>
      </c>
      <c r="R597" s="136">
        <f t="shared" si="67"/>
        <v>3.7986111111111112</v>
      </c>
      <c r="S597" s="54">
        <f t="shared" si="63"/>
        <v>0.50852658369636572</v>
      </c>
      <c r="T597">
        <v>1.4118999999999999</v>
      </c>
      <c r="U597">
        <v>1.1875</v>
      </c>
      <c r="V597">
        <v>0.8589</v>
      </c>
      <c r="W597" s="134">
        <f t="shared" si="64"/>
        <v>1.1889684210526315</v>
      </c>
      <c r="X597" s="54">
        <f t="shared" si="65"/>
        <v>0.60832920178482897</v>
      </c>
      <c r="Y597">
        <v>413</v>
      </c>
      <c r="Z597">
        <v>1197</v>
      </c>
      <c r="AA597">
        <v>0.34502923976608185</v>
      </c>
    </row>
    <row r="598" spans="1:27" x14ac:dyDescent="0.25">
      <c r="A598" t="s">
        <v>131</v>
      </c>
      <c r="B598">
        <v>451383</v>
      </c>
      <c r="C598" t="s">
        <v>33</v>
      </c>
      <c r="D598" t="s">
        <v>336</v>
      </c>
      <c r="E598" s="152">
        <v>3</v>
      </c>
      <c r="F598">
        <v>408</v>
      </c>
      <c r="G598">
        <v>382</v>
      </c>
      <c r="H598">
        <v>394</v>
      </c>
      <c r="I598">
        <v>349</v>
      </c>
      <c r="J598">
        <v>409</v>
      </c>
      <c r="K598" s="54">
        <f t="shared" si="62"/>
        <v>388.4</v>
      </c>
      <c r="L598">
        <v>2.7538</v>
      </c>
      <c r="M598">
        <v>157.19</v>
      </c>
      <c r="N598" s="135">
        <f t="shared" si="66"/>
        <v>175.18926140339715</v>
      </c>
      <c r="O598">
        <v>1.55E-2</v>
      </c>
      <c r="P598">
        <v>10</v>
      </c>
      <c r="Q598">
        <v>32</v>
      </c>
      <c r="R598" s="136">
        <f t="shared" si="67"/>
        <v>4.9121874999999999</v>
      </c>
      <c r="S598" s="54">
        <f t="shared" si="63"/>
        <v>0.45105371113130061</v>
      </c>
      <c r="T598">
        <v>1.3091999999999999</v>
      </c>
      <c r="U598">
        <v>1.1333</v>
      </c>
      <c r="V598">
        <v>0.80459999999999998</v>
      </c>
      <c r="W598" s="134">
        <f t="shared" si="64"/>
        <v>1.1552104473660989</v>
      </c>
      <c r="X598" s="54">
        <f t="shared" si="65"/>
        <v>0.61457378551787356</v>
      </c>
      <c r="Y598">
        <v>413</v>
      </c>
      <c r="Z598">
        <v>1197</v>
      </c>
      <c r="AA598">
        <v>0.34502923976608185</v>
      </c>
    </row>
    <row r="599" spans="1:27" x14ac:dyDescent="0.25">
      <c r="A599" t="s">
        <v>131</v>
      </c>
      <c r="B599">
        <v>451383</v>
      </c>
      <c r="C599" t="s">
        <v>33</v>
      </c>
      <c r="D599" t="s">
        <v>336</v>
      </c>
      <c r="E599" s="152">
        <v>4</v>
      </c>
      <c r="F599">
        <v>339</v>
      </c>
      <c r="G599">
        <v>354</v>
      </c>
      <c r="H599">
        <v>390</v>
      </c>
      <c r="I599">
        <v>349</v>
      </c>
      <c r="J599">
        <v>333</v>
      </c>
      <c r="K599" s="54">
        <f t="shared" si="62"/>
        <v>353</v>
      </c>
      <c r="L599">
        <v>2.5478999999999998</v>
      </c>
      <c r="M599">
        <v>150.11000000000001</v>
      </c>
      <c r="N599" s="135">
        <f t="shared" si="66"/>
        <v>169.73552727999464</v>
      </c>
      <c r="O599">
        <v>1.9900000000000001E-2</v>
      </c>
      <c r="P599">
        <v>10</v>
      </c>
      <c r="Q599">
        <v>27</v>
      </c>
      <c r="R599" s="136">
        <f t="shared" si="67"/>
        <v>5.5596296296296304</v>
      </c>
      <c r="S599" s="54">
        <f t="shared" si="63"/>
        <v>0.4808371877620245</v>
      </c>
      <c r="T599">
        <v>1.1827000000000001</v>
      </c>
      <c r="U599">
        <v>1.0434000000000001</v>
      </c>
      <c r="V599">
        <v>0.75039999999999996</v>
      </c>
      <c r="W599" s="134">
        <f t="shared" si="64"/>
        <v>1.1335058462718037</v>
      </c>
      <c r="X599" s="54">
        <f t="shared" si="65"/>
        <v>0.6344804261435697</v>
      </c>
      <c r="Y599">
        <v>413</v>
      </c>
      <c r="Z599">
        <v>1197</v>
      </c>
      <c r="AA599">
        <v>0.34502923976608185</v>
      </c>
    </row>
    <row r="600" spans="1:27" x14ac:dyDescent="0.25">
      <c r="A600" t="s">
        <v>144</v>
      </c>
      <c r="B600">
        <v>490125</v>
      </c>
      <c r="C600" t="s">
        <v>33</v>
      </c>
      <c r="D600" t="s">
        <v>336</v>
      </c>
      <c r="E600" s="152">
        <v>1</v>
      </c>
      <c r="F600">
        <v>347</v>
      </c>
      <c r="G600">
        <v>314</v>
      </c>
      <c r="H600">
        <v>323</v>
      </c>
      <c r="I600">
        <v>364</v>
      </c>
      <c r="J600">
        <v>316</v>
      </c>
      <c r="K600" s="54">
        <f t="shared" si="62"/>
        <v>332.8</v>
      </c>
      <c r="L600">
        <v>1.8273999999999999</v>
      </c>
      <c r="M600">
        <v>91.95</v>
      </c>
      <c r="N600" s="135">
        <f t="shared" si="66"/>
        <v>198.7384448069603</v>
      </c>
      <c r="O600">
        <v>1.95E-2</v>
      </c>
      <c r="P600">
        <v>10</v>
      </c>
      <c r="Q600">
        <v>20</v>
      </c>
      <c r="R600" s="136">
        <f t="shared" si="67"/>
        <v>4.5975000000000001</v>
      </c>
      <c r="S600" s="54">
        <f t="shared" si="63"/>
        <v>0.59717080771322206</v>
      </c>
      <c r="T600">
        <v>2.2906</v>
      </c>
      <c r="U600">
        <v>2.0009000000000001</v>
      </c>
      <c r="V600">
        <v>1.2666999999999999</v>
      </c>
      <c r="W600" s="134">
        <f t="shared" si="64"/>
        <v>1.1447848468189314</v>
      </c>
      <c r="X600" s="54">
        <f t="shared" si="65"/>
        <v>0.55299921417969089</v>
      </c>
      <c r="Y600">
        <v>812</v>
      </c>
      <c r="Z600">
        <v>1016</v>
      </c>
      <c r="AA600">
        <v>0.79921259842519687</v>
      </c>
    </row>
    <row r="601" spans="1:27" x14ac:dyDescent="0.25">
      <c r="A601" t="s">
        <v>144</v>
      </c>
      <c r="B601">
        <v>490125</v>
      </c>
      <c r="C601" t="s">
        <v>33</v>
      </c>
      <c r="D601" t="s">
        <v>336</v>
      </c>
      <c r="E601" s="152">
        <v>2</v>
      </c>
      <c r="F601">
        <v>393</v>
      </c>
      <c r="G601">
        <v>328</v>
      </c>
      <c r="H601">
        <v>353</v>
      </c>
      <c r="I601">
        <v>339</v>
      </c>
      <c r="J601">
        <v>349</v>
      </c>
      <c r="K601" s="54">
        <f t="shared" si="62"/>
        <v>352.4</v>
      </c>
      <c r="L601">
        <v>1.4594</v>
      </c>
      <c r="M601">
        <v>64.92</v>
      </c>
      <c r="N601" s="135">
        <f t="shared" si="66"/>
        <v>224.79975354282192</v>
      </c>
      <c r="O601">
        <v>1.2E-2</v>
      </c>
      <c r="P601">
        <v>10</v>
      </c>
      <c r="Q601">
        <v>23</v>
      </c>
      <c r="R601" s="136">
        <f t="shared" si="67"/>
        <v>2.8226086956521739</v>
      </c>
      <c r="S601" s="54">
        <f t="shared" si="63"/>
        <v>0.63791076487747422</v>
      </c>
      <c r="T601">
        <v>3.4041000000000001</v>
      </c>
      <c r="U601">
        <v>3.0299</v>
      </c>
      <c r="V601">
        <v>1.9016999999999999</v>
      </c>
      <c r="W601" s="134">
        <f t="shared" si="64"/>
        <v>1.1235024258226345</v>
      </c>
      <c r="X601" s="54">
        <f t="shared" si="65"/>
        <v>0.55864986340001754</v>
      </c>
      <c r="Y601">
        <v>812</v>
      </c>
      <c r="Z601">
        <v>1016</v>
      </c>
      <c r="AA601">
        <v>0.79921259842519687</v>
      </c>
    </row>
    <row r="602" spans="1:27" x14ac:dyDescent="0.25">
      <c r="A602" t="s">
        <v>144</v>
      </c>
      <c r="B602">
        <v>490125</v>
      </c>
      <c r="C602" t="s">
        <v>33</v>
      </c>
      <c r="D602" t="s">
        <v>336</v>
      </c>
      <c r="E602" s="152">
        <v>3</v>
      </c>
      <c r="F602">
        <v>354</v>
      </c>
      <c r="G602">
        <v>342</v>
      </c>
      <c r="H602">
        <v>306</v>
      </c>
      <c r="I602">
        <v>348</v>
      </c>
      <c r="J602">
        <v>343</v>
      </c>
      <c r="K602" s="54">
        <f t="shared" si="62"/>
        <v>338.6</v>
      </c>
      <c r="L602">
        <v>1.4474</v>
      </c>
      <c r="M602">
        <v>59.52</v>
      </c>
      <c r="N602" s="135">
        <f t="shared" si="66"/>
        <v>243.17876344086019</v>
      </c>
      <c r="O602">
        <v>1.32E-2</v>
      </c>
      <c r="P602">
        <v>10</v>
      </c>
      <c r="Q602">
        <v>15</v>
      </c>
      <c r="R602" s="136">
        <f t="shared" si="67"/>
        <v>3.9680000000000004</v>
      </c>
      <c r="S602" s="54">
        <f t="shared" si="63"/>
        <v>0.71818890561388116</v>
      </c>
      <c r="T602">
        <v>1.7196</v>
      </c>
      <c r="U602">
        <v>1.5096000000000001</v>
      </c>
      <c r="V602">
        <v>1.0264</v>
      </c>
      <c r="W602" s="134">
        <f t="shared" si="64"/>
        <v>1.1391096979332274</v>
      </c>
      <c r="X602" s="54">
        <f t="shared" si="65"/>
        <v>0.59688299604559203</v>
      </c>
      <c r="Y602">
        <v>812</v>
      </c>
      <c r="Z602">
        <v>1016</v>
      </c>
      <c r="AA602">
        <v>0.79921259842519687</v>
      </c>
    </row>
    <row r="603" spans="1:27" x14ac:dyDescent="0.25">
      <c r="A603" t="s">
        <v>144</v>
      </c>
      <c r="B603">
        <v>490125</v>
      </c>
      <c r="C603" t="s">
        <v>33</v>
      </c>
      <c r="D603" t="s">
        <v>336</v>
      </c>
      <c r="E603" s="152">
        <v>4</v>
      </c>
      <c r="F603">
        <v>411</v>
      </c>
      <c r="G603">
        <v>358</v>
      </c>
      <c r="H603">
        <v>355</v>
      </c>
      <c r="I603">
        <v>360</v>
      </c>
      <c r="J603">
        <v>344</v>
      </c>
      <c r="K603" s="54">
        <f t="shared" si="62"/>
        <v>365.6</v>
      </c>
      <c r="L603">
        <v>1.5652999999999999</v>
      </c>
      <c r="M603">
        <v>78.08</v>
      </c>
      <c r="N603" s="135">
        <f t="shared" si="66"/>
        <v>200.47387295081967</v>
      </c>
      <c r="O603">
        <v>1.6899999999999998E-2</v>
      </c>
      <c r="P603">
        <v>10</v>
      </c>
      <c r="Q603">
        <v>17</v>
      </c>
      <c r="R603" s="136">
        <f t="shared" si="67"/>
        <v>4.5929411764705881</v>
      </c>
      <c r="S603" s="54">
        <f t="shared" si="63"/>
        <v>0.54834210325716537</v>
      </c>
      <c r="T603">
        <v>4.8413000000000004</v>
      </c>
      <c r="U603">
        <v>4.2286000000000001</v>
      </c>
      <c r="V603">
        <v>2.7684000000000002</v>
      </c>
      <c r="W603" s="134">
        <f t="shared" si="64"/>
        <v>1.1448942912547888</v>
      </c>
      <c r="X603" s="54">
        <f t="shared" si="65"/>
        <v>0.57182988040402372</v>
      </c>
      <c r="Y603">
        <v>812</v>
      </c>
      <c r="Z603">
        <v>1016</v>
      </c>
      <c r="AA603">
        <v>0.79921259842519687</v>
      </c>
    </row>
    <row r="604" spans="1:27" x14ac:dyDescent="0.25">
      <c r="A604" t="s">
        <v>144</v>
      </c>
      <c r="B604">
        <v>490300</v>
      </c>
      <c r="C604" t="s">
        <v>33</v>
      </c>
      <c r="D604" t="s">
        <v>336</v>
      </c>
      <c r="E604" s="152">
        <v>1</v>
      </c>
      <c r="F604">
        <v>574</v>
      </c>
      <c r="G604">
        <v>631</v>
      </c>
      <c r="H604">
        <v>494</v>
      </c>
      <c r="I604">
        <v>544</v>
      </c>
      <c r="J604">
        <v>606</v>
      </c>
      <c r="K604" s="54">
        <f t="shared" si="62"/>
        <v>569.79999999999995</v>
      </c>
      <c r="L604">
        <v>2.3418999999999999</v>
      </c>
      <c r="M604">
        <v>105.78</v>
      </c>
      <c r="N604" s="135">
        <f t="shared" si="66"/>
        <v>221.39345812062768</v>
      </c>
      <c r="O604">
        <v>9.9000000000000008E-3</v>
      </c>
      <c r="P604">
        <v>10</v>
      </c>
      <c r="Q604">
        <v>33</v>
      </c>
      <c r="R604" s="136">
        <f t="shared" si="67"/>
        <v>3.2054545454545456</v>
      </c>
      <c r="S604" s="54">
        <f t="shared" si="63"/>
        <v>0.38854590754760915</v>
      </c>
      <c r="T604">
        <v>1.7551000000000001</v>
      </c>
      <c r="U604">
        <v>1.645</v>
      </c>
      <c r="V604">
        <v>1.0168999999999999</v>
      </c>
      <c r="W604" s="134">
        <f t="shared" si="64"/>
        <v>1.0669300911854105</v>
      </c>
      <c r="X604" s="54">
        <f t="shared" si="65"/>
        <v>0.57939718534556428</v>
      </c>
      <c r="Y604">
        <v>754</v>
      </c>
      <c r="Z604">
        <v>1043</v>
      </c>
      <c r="AA604">
        <v>0.72291466922339409</v>
      </c>
    </row>
    <row r="605" spans="1:27" x14ac:dyDescent="0.25">
      <c r="A605" t="s">
        <v>144</v>
      </c>
      <c r="B605">
        <v>490300</v>
      </c>
      <c r="C605" t="s">
        <v>33</v>
      </c>
      <c r="D605" t="s">
        <v>336</v>
      </c>
      <c r="E605" s="152">
        <v>2</v>
      </c>
      <c r="F605">
        <v>534</v>
      </c>
      <c r="G605">
        <v>537</v>
      </c>
      <c r="H605">
        <v>569</v>
      </c>
      <c r="I605">
        <v>599</v>
      </c>
      <c r="J605">
        <v>549</v>
      </c>
      <c r="K605" s="54">
        <f t="shared" si="62"/>
        <v>557.6</v>
      </c>
      <c r="L605">
        <v>1.0327999999999999</v>
      </c>
      <c r="M605">
        <v>93.94</v>
      </c>
      <c r="N605" s="135">
        <f t="shared" si="66"/>
        <v>109.94251649989354</v>
      </c>
      <c r="O605">
        <v>9.4000000000000004E-3</v>
      </c>
      <c r="P605">
        <v>10</v>
      </c>
      <c r="Q605">
        <v>32</v>
      </c>
      <c r="R605" s="136">
        <f t="shared" si="67"/>
        <v>2.9356249999999999</v>
      </c>
      <c r="S605" s="54">
        <f t="shared" si="63"/>
        <v>0.19717094063825957</v>
      </c>
      <c r="T605">
        <v>2.6082000000000001</v>
      </c>
      <c r="U605">
        <v>2.3464</v>
      </c>
      <c r="V605">
        <v>1.5343</v>
      </c>
      <c r="W605" s="134">
        <f t="shared" si="64"/>
        <v>1.1115751789976134</v>
      </c>
      <c r="X605" s="54">
        <f t="shared" si="65"/>
        <v>0.58826010275285634</v>
      </c>
      <c r="Y605">
        <v>754</v>
      </c>
      <c r="Z605">
        <v>1043</v>
      </c>
      <c r="AA605">
        <v>0.72291466922339409</v>
      </c>
    </row>
    <row r="606" spans="1:27" x14ac:dyDescent="0.25">
      <c r="A606" t="s">
        <v>144</v>
      </c>
      <c r="B606">
        <v>490300</v>
      </c>
      <c r="C606" t="s">
        <v>33</v>
      </c>
      <c r="D606" t="s">
        <v>336</v>
      </c>
      <c r="E606" s="152">
        <v>3</v>
      </c>
      <c r="F606">
        <v>470</v>
      </c>
      <c r="G606">
        <v>547</v>
      </c>
      <c r="H606">
        <v>489</v>
      </c>
      <c r="I606">
        <v>513</v>
      </c>
      <c r="J606">
        <v>490</v>
      </c>
      <c r="K606" s="54">
        <f t="shared" si="62"/>
        <v>501.8</v>
      </c>
      <c r="L606">
        <v>2.3115999999999999</v>
      </c>
      <c r="M606">
        <v>119.5</v>
      </c>
      <c r="N606" s="135">
        <f t="shared" si="66"/>
        <v>193.43933054393304</v>
      </c>
      <c r="O606">
        <v>1.8800000000000001E-2</v>
      </c>
      <c r="P606">
        <v>10</v>
      </c>
      <c r="Q606">
        <v>30</v>
      </c>
      <c r="R606" s="136">
        <f t="shared" si="67"/>
        <v>3.9833333333333334</v>
      </c>
      <c r="S606" s="54">
        <f t="shared" si="63"/>
        <v>0.38549089386993429</v>
      </c>
      <c r="T606">
        <v>2.6217999999999999</v>
      </c>
      <c r="U606">
        <v>2.3454999999999999</v>
      </c>
      <c r="V606">
        <v>1.5185</v>
      </c>
      <c r="W606" s="134">
        <f t="shared" si="64"/>
        <v>1.1178000426348327</v>
      </c>
      <c r="X606" s="54">
        <f t="shared" si="65"/>
        <v>0.57918224120833017</v>
      </c>
      <c r="Y606">
        <v>754</v>
      </c>
      <c r="Z606">
        <v>1043</v>
      </c>
      <c r="AA606">
        <v>0.72291466922339409</v>
      </c>
    </row>
    <row r="607" spans="1:27" x14ac:dyDescent="0.25">
      <c r="A607" t="s">
        <v>144</v>
      </c>
      <c r="B607">
        <v>490300</v>
      </c>
      <c r="C607" t="s">
        <v>33</v>
      </c>
      <c r="D607" t="s">
        <v>336</v>
      </c>
      <c r="E607" s="152">
        <v>4</v>
      </c>
      <c r="F607">
        <v>651</v>
      </c>
      <c r="G607">
        <v>571</v>
      </c>
      <c r="H607">
        <v>595</v>
      </c>
      <c r="I607">
        <v>514</v>
      </c>
      <c r="J607">
        <v>626</v>
      </c>
      <c r="K607" s="54">
        <f t="shared" si="62"/>
        <v>591.4</v>
      </c>
      <c r="L607">
        <v>3.0348000000000002</v>
      </c>
      <c r="M607">
        <v>126.07</v>
      </c>
      <c r="N607" s="135">
        <f t="shared" si="66"/>
        <v>240.72340763068138</v>
      </c>
      <c r="O607">
        <v>1.32E-2</v>
      </c>
      <c r="P607">
        <v>10</v>
      </c>
      <c r="Q607">
        <v>40</v>
      </c>
      <c r="R607" s="136">
        <f t="shared" si="67"/>
        <v>3.1517499999999998</v>
      </c>
      <c r="S607" s="54">
        <f t="shared" si="63"/>
        <v>0.40703991821217683</v>
      </c>
      <c r="T607">
        <v>3.7214</v>
      </c>
      <c r="U607">
        <v>3.4203000000000001</v>
      </c>
      <c r="V607">
        <v>2.1905000000000001</v>
      </c>
      <c r="W607" s="134">
        <f t="shared" si="64"/>
        <v>1.0880332134608075</v>
      </c>
      <c r="X607" s="54">
        <f t="shared" si="65"/>
        <v>0.58862256140162306</v>
      </c>
      <c r="Y607">
        <v>754</v>
      </c>
      <c r="Z607">
        <v>1043</v>
      </c>
      <c r="AA607">
        <v>0.72291466922339409</v>
      </c>
    </row>
    <row r="608" spans="1:27" x14ac:dyDescent="0.25">
      <c r="A608" t="s">
        <v>144</v>
      </c>
      <c r="B608">
        <v>490525</v>
      </c>
      <c r="C608" t="s">
        <v>33</v>
      </c>
      <c r="D608" t="s">
        <v>336</v>
      </c>
      <c r="E608" s="152">
        <v>1</v>
      </c>
      <c r="F608">
        <v>358</v>
      </c>
      <c r="G608">
        <v>329</v>
      </c>
      <c r="H608">
        <v>343</v>
      </c>
      <c r="I608">
        <v>329</v>
      </c>
      <c r="J608">
        <v>323</v>
      </c>
      <c r="K608" s="54">
        <f t="shared" si="62"/>
        <v>336.4</v>
      </c>
      <c r="L608">
        <v>1.4269000000000001</v>
      </c>
      <c r="M608">
        <v>68.37</v>
      </c>
      <c r="N608" s="135">
        <f t="shared" si="66"/>
        <v>208.7026473599532</v>
      </c>
      <c r="O608">
        <v>1.4200000000000001E-2</v>
      </c>
      <c r="P608">
        <v>10</v>
      </c>
      <c r="Q608">
        <v>25</v>
      </c>
      <c r="R608" s="136">
        <f t="shared" si="67"/>
        <v>2.7348000000000003</v>
      </c>
      <c r="S608" s="54">
        <f t="shared" si="63"/>
        <v>0.62040025969070511</v>
      </c>
      <c r="T608">
        <v>2.6084000000000001</v>
      </c>
      <c r="U608">
        <v>2.2330000000000001</v>
      </c>
      <c r="V608">
        <v>1.659</v>
      </c>
      <c r="W608" s="134">
        <f t="shared" si="64"/>
        <v>1.1681146439767129</v>
      </c>
      <c r="X608" s="54">
        <f t="shared" si="65"/>
        <v>0.63602208250268366</v>
      </c>
      <c r="Y608">
        <v>761</v>
      </c>
      <c r="Z608">
        <v>1041</v>
      </c>
      <c r="AA608">
        <v>0.73102785782901059</v>
      </c>
    </row>
    <row r="609" spans="1:27" x14ac:dyDescent="0.25">
      <c r="A609" t="s">
        <v>144</v>
      </c>
      <c r="B609">
        <v>490525</v>
      </c>
      <c r="C609" t="s">
        <v>33</v>
      </c>
      <c r="D609" t="s">
        <v>336</v>
      </c>
      <c r="E609" s="152">
        <v>2</v>
      </c>
      <c r="F609">
        <v>311</v>
      </c>
      <c r="G609">
        <v>302</v>
      </c>
      <c r="H609">
        <v>313</v>
      </c>
      <c r="I609">
        <v>280</v>
      </c>
      <c r="J609">
        <v>339</v>
      </c>
      <c r="K609" s="54">
        <f t="shared" si="62"/>
        <v>309</v>
      </c>
      <c r="L609">
        <v>1.4268000000000001</v>
      </c>
      <c r="M609">
        <v>75.53</v>
      </c>
      <c r="N609" s="135">
        <f t="shared" si="66"/>
        <v>188.90507083278169</v>
      </c>
      <c r="O609">
        <v>1.7600000000000001E-2</v>
      </c>
      <c r="P609">
        <v>10</v>
      </c>
      <c r="Q609">
        <v>19</v>
      </c>
      <c r="R609" s="136">
        <f t="shared" si="67"/>
        <v>3.9752631578947368</v>
      </c>
      <c r="S609" s="54">
        <f t="shared" si="63"/>
        <v>0.61134327130350063</v>
      </c>
      <c r="T609">
        <v>2.4222000000000001</v>
      </c>
      <c r="U609">
        <v>1.8644000000000001</v>
      </c>
      <c r="V609">
        <v>1.4379999999999999</v>
      </c>
      <c r="W609" s="134">
        <f t="shared" si="64"/>
        <v>1.2991847243080885</v>
      </c>
      <c r="X609" s="54">
        <f t="shared" si="65"/>
        <v>0.593675171331847</v>
      </c>
      <c r="Y609">
        <v>761</v>
      </c>
      <c r="Z609">
        <v>1041</v>
      </c>
      <c r="AA609">
        <v>0.73102785782901059</v>
      </c>
    </row>
    <row r="610" spans="1:27" x14ac:dyDescent="0.25">
      <c r="A610" t="s">
        <v>144</v>
      </c>
      <c r="B610">
        <v>490525</v>
      </c>
      <c r="C610" t="s">
        <v>33</v>
      </c>
      <c r="D610" t="s">
        <v>336</v>
      </c>
      <c r="E610" s="152">
        <v>3</v>
      </c>
      <c r="F610">
        <v>307</v>
      </c>
      <c r="G610">
        <v>301</v>
      </c>
      <c r="H610">
        <v>313</v>
      </c>
      <c r="I610">
        <v>314</v>
      </c>
      <c r="J610">
        <v>286</v>
      </c>
      <c r="K610" s="54">
        <f t="shared" si="62"/>
        <v>304.2</v>
      </c>
      <c r="L610">
        <v>1.0031000000000001</v>
      </c>
      <c r="M610">
        <v>51.54</v>
      </c>
      <c r="N610" s="135">
        <f t="shared" si="66"/>
        <v>194.62553356616223</v>
      </c>
      <c r="O610">
        <v>1.55E-2</v>
      </c>
      <c r="P610">
        <v>10</v>
      </c>
      <c r="Q610">
        <v>16</v>
      </c>
      <c r="R610" s="136">
        <f t="shared" si="67"/>
        <v>3.2212499999999999</v>
      </c>
      <c r="S610" s="54">
        <f t="shared" si="63"/>
        <v>0.63979465340618746</v>
      </c>
      <c r="T610">
        <v>2.0165000000000002</v>
      </c>
      <c r="U610">
        <v>1.7050000000000001</v>
      </c>
      <c r="V610">
        <v>1.1980999999999999</v>
      </c>
      <c r="W610" s="134">
        <f t="shared" si="64"/>
        <v>1.1826979472140764</v>
      </c>
      <c r="X610" s="54">
        <f t="shared" si="65"/>
        <v>0.59414827671708392</v>
      </c>
      <c r="Y610">
        <v>761</v>
      </c>
      <c r="Z610">
        <v>1041</v>
      </c>
      <c r="AA610">
        <v>0.73102785782901059</v>
      </c>
    </row>
    <row r="611" spans="1:27" x14ac:dyDescent="0.25">
      <c r="A611" t="s">
        <v>144</v>
      </c>
      <c r="B611">
        <v>490525</v>
      </c>
      <c r="C611" t="s">
        <v>33</v>
      </c>
      <c r="D611" t="s">
        <v>336</v>
      </c>
      <c r="E611" s="152">
        <v>4</v>
      </c>
      <c r="F611">
        <v>364</v>
      </c>
      <c r="G611">
        <v>352</v>
      </c>
      <c r="H611">
        <v>405</v>
      </c>
      <c r="I611">
        <v>410</v>
      </c>
      <c r="J611">
        <v>379</v>
      </c>
      <c r="K611" s="54">
        <f t="shared" si="62"/>
        <v>382</v>
      </c>
      <c r="L611">
        <v>1.98</v>
      </c>
      <c r="M611">
        <v>92.94</v>
      </c>
      <c r="N611" s="135">
        <f t="shared" si="66"/>
        <v>213.04067140090379</v>
      </c>
      <c r="O611">
        <v>1.34E-2</v>
      </c>
      <c r="P611">
        <v>10</v>
      </c>
      <c r="Q611">
        <v>25</v>
      </c>
      <c r="R611" s="136">
        <f t="shared" si="67"/>
        <v>3.7176</v>
      </c>
      <c r="S611" s="54">
        <f t="shared" si="63"/>
        <v>0.55769809267252302</v>
      </c>
      <c r="T611">
        <v>0.81179999999999997</v>
      </c>
      <c r="U611">
        <v>0.66969999999999996</v>
      </c>
      <c r="V611">
        <v>0.49020000000000002</v>
      </c>
      <c r="W611" s="134">
        <f t="shared" si="64"/>
        <v>1.2121845602508585</v>
      </c>
      <c r="X611" s="54">
        <f t="shared" si="65"/>
        <v>0.60384331116038437</v>
      </c>
      <c r="Y611">
        <v>761</v>
      </c>
      <c r="Z611">
        <v>1041</v>
      </c>
      <c r="AA611">
        <v>0.73102785782901059</v>
      </c>
    </row>
    <row r="612" spans="1:27" x14ac:dyDescent="0.25">
      <c r="A612" t="s">
        <v>144</v>
      </c>
      <c r="B612">
        <v>490813</v>
      </c>
      <c r="C612" t="s">
        <v>33</v>
      </c>
      <c r="D612" t="s">
        <v>336</v>
      </c>
      <c r="E612" s="152">
        <v>1</v>
      </c>
      <c r="F612">
        <v>337</v>
      </c>
      <c r="G612">
        <v>313</v>
      </c>
      <c r="H612">
        <v>321</v>
      </c>
      <c r="I612">
        <v>287</v>
      </c>
      <c r="J612">
        <v>338</v>
      </c>
      <c r="K612" s="54">
        <f t="shared" si="62"/>
        <v>319.2</v>
      </c>
      <c r="L612">
        <v>2.1450999999999998</v>
      </c>
      <c r="M612">
        <v>133.99</v>
      </c>
      <c r="N612" s="135">
        <f t="shared" si="66"/>
        <v>160.09403686842299</v>
      </c>
      <c r="O612">
        <v>0.03</v>
      </c>
      <c r="P612">
        <v>10</v>
      </c>
      <c r="Q612">
        <v>17</v>
      </c>
      <c r="R612" s="136">
        <f t="shared" si="67"/>
        <v>7.8817647058823539</v>
      </c>
      <c r="S612" s="54">
        <f t="shared" si="63"/>
        <v>0.5015477345501973</v>
      </c>
      <c r="T612">
        <v>0.94179999999999997</v>
      </c>
      <c r="U612">
        <v>0.84450000000000003</v>
      </c>
      <c r="V612">
        <v>0.42970000000000003</v>
      </c>
      <c r="W612" s="134">
        <f t="shared" si="64"/>
        <v>1.1152161042036708</v>
      </c>
      <c r="X612" s="54">
        <f t="shared" si="65"/>
        <v>0.45625398173709919</v>
      </c>
      <c r="Y612">
        <v>867</v>
      </c>
      <c r="Z612">
        <v>1064</v>
      </c>
      <c r="AA612">
        <v>0.81484962406015038</v>
      </c>
    </row>
    <row r="613" spans="1:27" x14ac:dyDescent="0.25">
      <c r="A613" t="s">
        <v>144</v>
      </c>
      <c r="B613">
        <v>490813</v>
      </c>
      <c r="C613" t="s">
        <v>33</v>
      </c>
      <c r="D613" t="s">
        <v>336</v>
      </c>
      <c r="E613" s="152">
        <v>2</v>
      </c>
      <c r="F613">
        <v>306</v>
      </c>
      <c r="G613">
        <v>289</v>
      </c>
      <c r="H613">
        <v>331</v>
      </c>
      <c r="I613">
        <v>272</v>
      </c>
      <c r="J613">
        <v>350</v>
      </c>
      <c r="K613" s="54">
        <f t="shared" si="62"/>
        <v>309.60000000000002</v>
      </c>
      <c r="L613">
        <v>1.78</v>
      </c>
      <c r="M613">
        <v>113.47</v>
      </c>
      <c r="N613" s="135">
        <f t="shared" si="66"/>
        <v>156.86965717810875</v>
      </c>
      <c r="O613">
        <v>1.7299999999999999E-2</v>
      </c>
      <c r="P613">
        <v>10</v>
      </c>
      <c r="Q613">
        <v>34</v>
      </c>
      <c r="R613" s="136">
        <f t="shared" si="67"/>
        <v>3.3373529411764706</v>
      </c>
      <c r="S613" s="54">
        <f t="shared" si="63"/>
        <v>0.50668493920577762</v>
      </c>
      <c r="T613">
        <v>1.9034</v>
      </c>
      <c r="U613">
        <v>1.6989000000000001</v>
      </c>
      <c r="V613">
        <v>1.0671999999999999</v>
      </c>
      <c r="W613" s="134">
        <f t="shared" si="64"/>
        <v>1.1203720054152686</v>
      </c>
      <c r="X613" s="54">
        <f t="shared" si="65"/>
        <v>0.56068088683408634</v>
      </c>
      <c r="Y613">
        <v>867</v>
      </c>
      <c r="Z613">
        <v>1064</v>
      </c>
      <c r="AA613">
        <v>0.81484962406015038</v>
      </c>
    </row>
    <row r="614" spans="1:27" x14ac:dyDescent="0.25">
      <c r="A614" t="s">
        <v>144</v>
      </c>
      <c r="B614">
        <v>490813</v>
      </c>
      <c r="C614" t="s">
        <v>33</v>
      </c>
      <c r="D614" t="s">
        <v>336</v>
      </c>
      <c r="E614" s="152">
        <v>3</v>
      </c>
      <c r="F614">
        <v>303</v>
      </c>
      <c r="G614">
        <v>305</v>
      </c>
      <c r="H614">
        <v>296</v>
      </c>
      <c r="I614">
        <v>286</v>
      </c>
      <c r="J614">
        <v>320</v>
      </c>
      <c r="K614" s="54">
        <f t="shared" si="62"/>
        <v>302</v>
      </c>
      <c r="L614">
        <v>1.6433</v>
      </c>
      <c r="M614">
        <v>101.85</v>
      </c>
      <c r="N614" s="135">
        <f t="shared" si="66"/>
        <v>161.34511536573393</v>
      </c>
      <c r="O614">
        <v>1.6400000000000001E-2</v>
      </c>
      <c r="P614">
        <v>10</v>
      </c>
      <c r="Q614">
        <v>32</v>
      </c>
      <c r="R614" s="136">
        <f t="shared" si="67"/>
        <v>3.1828124999999998</v>
      </c>
      <c r="S614" s="54">
        <f t="shared" si="63"/>
        <v>0.53425534889315873</v>
      </c>
      <c r="T614">
        <v>2.2873000000000001</v>
      </c>
      <c r="U614">
        <v>1.9774</v>
      </c>
      <c r="V614">
        <v>1.3525</v>
      </c>
      <c r="W614" s="134">
        <f t="shared" si="64"/>
        <v>1.1567209466976838</v>
      </c>
      <c r="X614" s="54">
        <f t="shared" si="65"/>
        <v>0.59130852970751535</v>
      </c>
      <c r="Y614">
        <v>867</v>
      </c>
      <c r="Z614">
        <v>1064</v>
      </c>
      <c r="AA614">
        <v>0.81484962406015038</v>
      </c>
    </row>
    <row r="615" spans="1:27" x14ac:dyDescent="0.25">
      <c r="A615" t="s">
        <v>144</v>
      </c>
      <c r="B615">
        <v>490813</v>
      </c>
      <c r="C615" t="s">
        <v>33</v>
      </c>
      <c r="D615" t="s">
        <v>336</v>
      </c>
      <c r="E615" s="152">
        <v>4</v>
      </c>
      <c r="F615">
        <v>348</v>
      </c>
      <c r="G615">
        <v>373</v>
      </c>
      <c r="H615">
        <v>445</v>
      </c>
      <c r="I615">
        <v>365</v>
      </c>
      <c r="J615">
        <v>355</v>
      </c>
      <c r="K615" s="54">
        <f t="shared" si="62"/>
        <v>377.2</v>
      </c>
      <c r="L615">
        <v>2.4809999999999999</v>
      </c>
      <c r="M615">
        <v>120.58</v>
      </c>
      <c r="N615" s="135">
        <f t="shared" si="66"/>
        <v>205.75551501078124</v>
      </c>
      <c r="O615">
        <v>2.1100000000000001E-2</v>
      </c>
      <c r="P615">
        <v>10</v>
      </c>
      <c r="Q615">
        <v>38</v>
      </c>
      <c r="R615" s="136">
        <f t="shared" si="67"/>
        <v>3.1731578947368422</v>
      </c>
      <c r="S615" s="54">
        <f t="shared" si="63"/>
        <v>0.545481216889664</v>
      </c>
      <c r="T615">
        <v>2.5034000000000001</v>
      </c>
      <c r="U615">
        <v>2.1533000000000002</v>
      </c>
      <c r="V615">
        <v>1.3754</v>
      </c>
      <c r="W615" s="134">
        <f t="shared" si="64"/>
        <v>1.1625876561556681</v>
      </c>
      <c r="X615" s="54">
        <f t="shared" si="65"/>
        <v>0.54941279859391223</v>
      </c>
      <c r="Y615">
        <v>867</v>
      </c>
      <c r="Z615">
        <v>1064</v>
      </c>
      <c r="AA615">
        <v>0.81484962406015038</v>
      </c>
    </row>
    <row r="616" spans="1:27" x14ac:dyDescent="0.25">
      <c r="A616" t="s">
        <v>26</v>
      </c>
      <c r="B616">
        <v>110397</v>
      </c>
      <c r="C616" t="s">
        <v>53</v>
      </c>
      <c r="D616" t="s">
        <v>54</v>
      </c>
      <c r="E616" s="152">
        <v>1</v>
      </c>
      <c r="F616">
        <v>212</v>
      </c>
      <c r="G616">
        <v>227</v>
      </c>
      <c r="H616">
        <v>208</v>
      </c>
      <c r="I616">
        <v>194</v>
      </c>
      <c r="J616">
        <v>206</v>
      </c>
      <c r="K616" s="54">
        <f t="shared" si="62"/>
        <v>209.4</v>
      </c>
      <c r="L616">
        <v>0.46450000000000002</v>
      </c>
      <c r="M616">
        <v>36.340000000000003</v>
      </c>
      <c r="N616" s="135">
        <f t="shared" si="66"/>
        <v>127.82058337919646</v>
      </c>
      <c r="O616">
        <v>1.0200000000000001E-2</v>
      </c>
      <c r="P616">
        <v>10</v>
      </c>
      <c r="Q616">
        <v>18</v>
      </c>
      <c r="R616" s="134">
        <f t="shared" si="67"/>
        <v>2.0188888888888892</v>
      </c>
      <c r="S616" s="54">
        <f t="shared" si="63"/>
        <v>0.61041348318622957</v>
      </c>
      <c r="T616">
        <v>0.96879999999999999</v>
      </c>
      <c r="U616">
        <v>0.83330000000000004</v>
      </c>
      <c r="V616">
        <v>0.64259999999999995</v>
      </c>
      <c r="W616" s="134">
        <f t="shared" si="64"/>
        <v>1.1626065042601703</v>
      </c>
      <c r="X616" s="54">
        <f t="shared" si="65"/>
        <v>0.66329479768786126</v>
      </c>
      <c r="Y616">
        <v>727</v>
      </c>
      <c r="Z616">
        <v>1061</v>
      </c>
      <c r="AA616">
        <v>0.68520263901979261</v>
      </c>
    </row>
    <row r="617" spans="1:27" x14ac:dyDescent="0.25">
      <c r="A617" t="s">
        <v>26</v>
      </c>
      <c r="B617">
        <v>110397</v>
      </c>
      <c r="C617" t="s">
        <v>53</v>
      </c>
      <c r="D617" t="s">
        <v>54</v>
      </c>
      <c r="E617" s="152">
        <v>2</v>
      </c>
      <c r="F617">
        <v>101</v>
      </c>
      <c r="G617">
        <v>103</v>
      </c>
      <c r="H617">
        <v>86</v>
      </c>
      <c r="I617">
        <v>63</v>
      </c>
      <c r="J617">
        <v>93</v>
      </c>
      <c r="K617" s="54">
        <f t="shared" si="62"/>
        <v>89.2</v>
      </c>
      <c r="L617">
        <v>0.1191</v>
      </c>
      <c r="M617">
        <v>16.41</v>
      </c>
      <c r="N617" s="135">
        <f t="shared" si="66"/>
        <v>72.57769652650822</v>
      </c>
      <c r="O617">
        <v>5.7999999999999996E-3</v>
      </c>
      <c r="P617">
        <v>10</v>
      </c>
      <c r="Q617">
        <v>13</v>
      </c>
      <c r="R617" s="134">
        <f t="shared" si="67"/>
        <v>1.2623076923076924</v>
      </c>
      <c r="S617" s="54">
        <f t="shared" si="63"/>
        <v>0.81365130635098903</v>
      </c>
      <c r="T617">
        <v>0.34499999999999997</v>
      </c>
      <c r="U617">
        <v>0.30769999999999997</v>
      </c>
      <c r="V617">
        <v>0.23419999999999999</v>
      </c>
      <c r="W617" s="134">
        <f t="shared" si="64"/>
        <v>1.1212219694507637</v>
      </c>
      <c r="X617" s="54">
        <f t="shared" si="65"/>
        <v>0.678840579710145</v>
      </c>
      <c r="Y617">
        <v>727</v>
      </c>
      <c r="Z617">
        <v>1061</v>
      </c>
      <c r="AA617">
        <v>0.68520263901979261</v>
      </c>
    </row>
    <row r="618" spans="1:27" x14ac:dyDescent="0.25">
      <c r="A618" t="s">
        <v>26</v>
      </c>
      <c r="B618">
        <v>110397</v>
      </c>
      <c r="C618" t="s">
        <v>53</v>
      </c>
      <c r="D618" t="s">
        <v>54</v>
      </c>
      <c r="E618" s="152">
        <v>3</v>
      </c>
      <c r="F618">
        <v>190</v>
      </c>
      <c r="G618">
        <v>181</v>
      </c>
      <c r="H618">
        <v>128</v>
      </c>
      <c r="I618">
        <v>156</v>
      </c>
      <c r="J618">
        <v>188</v>
      </c>
      <c r="K618" s="54">
        <f t="shared" si="62"/>
        <v>168.6</v>
      </c>
      <c r="L618">
        <v>0.44429999999999997</v>
      </c>
      <c r="M618">
        <v>38.22</v>
      </c>
      <c r="N618" s="135">
        <f t="shared" si="66"/>
        <v>116.2480376766091</v>
      </c>
      <c r="O618">
        <v>1.37E-2</v>
      </c>
      <c r="P618">
        <v>10</v>
      </c>
      <c r="Q618">
        <v>28</v>
      </c>
      <c r="R618" s="134">
        <f t="shared" si="67"/>
        <v>1.365</v>
      </c>
      <c r="S618" s="54">
        <f t="shared" si="63"/>
        <v>0.68949014043065904</v>
      </c>
      <c r="T618">
        <v>1.1293</v>
      </c>
      <c r="U618">
        <v>0.98050000000000004</v>
      </c>
      <c r="V618">
        <v>0.73350000000000004</v>
      </c>
      <c r="W618" s="134">
        <f t="shared" si="64"/>
        <v>1.1517593064762874</v>
      </c>
      <c r="X618" s="54">
        <f t="shared" si="65"/>
        <v>0.64951740015939086</v>
      </c>
      <c r="Y618">
        <v>727</v>
      </c>
      <c r="Z618">
        <v>1061</v>
      </c>
      <c r="AA618">
        <v>0.68520263901979261</v>
      </c>
    </row>
    <row r="619" spans="1:27" x14ac:dyDescent="0.25">
      <c r="A619" t="s">
        <v>26</v>
      </c>
      <c r="B619">
        <v>110397</v>
      </c>
      <c r="C619" t="s">
        <v>53</v>
      </c>
      <c r="D619" t="s">
        <v>54</v>
      </c>
      <c r="E619" s="152">
        <v>4</v>
      </c>
      <c r="F619">
        <v>176</v>
      </c>
      <c r="G619">
        <v>199</v>
      </c>
      <c r="H619">
        <v>181</v>
      </c>
      <c r="I619">
        <v>172</v>
      </c>
      <c r="J619">
        <v>188</v>
      </c>
      <c r="K619" s="54">
        <f t="shared" si="62"/>
        <v>183.2</v>
      </c>
      <c r="L619">
        <v>0.31</v>
      </c>
      <c r="M619">
        <v>29.5</v>
      </c>
      <c r="N619" s="135">
        <f t="shared" si="66"/>
        <v>105.08474576271186</v>
      </c>
      <c r="O619">
        <v>7.6E-3</v>
      </c>
      <c r="P619">
        <v>10</v>
      </c>
      <c r="Q619">
        <v>22</v>
      </c>
      <c r="R619" s="134">
        <f t="shared" si="67"/>
        <v>1.3409090909090908</v>
      </c>
      <c r="S619" s="54">
        <f t="shared" si="63"/>
        <v>0.57360669084449711</v>
      </c>
      <c r="T619">
        <v>1.0053000000000001</v>
      </c>
      <c r="U619">
        <v>0.87109999999999999</v>
      </c>
      <c r="V619">
        <v>0.68659999999999999</v>
      </c>
      <c r="W619" s="134">
        <f t="shared" si="64"/>
        <v>1.1540580874756057</v>
      </c>
      <c r="X619" s="54">
        <f t="shared" si="65"/>
        <v>0.68298020491395595</v>
      </c>
      <c r="Y619">
        <v>727</v>
      </c>
      <c r="Z619">
        <v>1061</v>
      </c>
      <c r="AA619">
        <v>0.68520263901979261</v>
      </c>
    </row>
    <row r="620" spans="1:27" x14ac:dyDescent="0.25">
      <c r="A620" t="s">
        <v>55</v>
      </c>
      <c r="B620">
        <v>141372</v>
      </c>
      <c r="C620" t="s">
        <v>31</v>
      </c>
      <c r="D620" t="s">
        <v>32</v>
      </c>
      <c r="E620" s="152">
        <v>1</v>
      </c>
      <c r="F620">
        <v>476</v>
      </c>
      <c r="G620">
        <v>459</v>
      </c>
      <c r="H620">
        <v>333</v>
      </c>
      <c r="I620">
        <v>571</v>
      </c>
      <c r="J620">
        <v>461</v>
      </c>
      <c r="K620" s="54">
        <f t="shared" si="62"/>
        <v>460</v>
      </c>
      <c r="L620">
        <v>0.73029999999999995</v>
      </c>
      <c r="M620">
        <v>76.88</v>
      </c>
      <c r="N620" s="135">
        <f t="shared" si="66"/>
        <v>94.992195629552555</v>
      </c>
      <c r="Q620">
        <v>12</v>
      </c>
      <c r="R620" s="136">
        <f t="shared" si="67"/>
        <v>6.4066666666666663</v>
      </c>
      <c r="S620" s="54">
        <f t="shared" si="63"/>
        <v>0.20650477310772294</v>
      </c>
      <c r="T620">
        <v>1.2755000000000001</v>
      </c>
      <c r="U620">
        <v>1.1115999999999999</v>
      </c>
      <c r="V620">
        <v>0.66859999999999997</v>
      </c>
      <c r="W620" s="134">
        <f t="shared" si="64"/>
        <v>1.1474451241453762</v>
      </c>
      <c r="X620" s="54">
        <f t="shared" si="65"/>
        <v>0.52418659349274788</v>
      </c>
      <c r="Y620">
        <v>541</v>
      </c>
      <c r="Z620">
        <v>1334</v>
      </c>
      <c r="AA620">
        <v>0.40554722638680657</v>
      </c>
    </row>
    <row r="621" spans="1:27" x14ac:dyDescent="0.25">
      <c r="A621" t="s">
        <v>55</v>
      </c>
      <c r="B621">
        <v>141372</v>
      </c>
      <c r="C621" t="s">
        <v>31</v>
      </c>
      <c r="D621" t="s">
        <v>32</v>
      </c>
      <c r="E621" s="152">
        <v>2</v>
      </c>
      <c r="F621">
        <v>406</v>
      </c>
      <c r="G621">
        <v>383</v>
      </c>
      <c r="H621">
        <v>807</v>
      </c>
      <c r="I621">
        <v>996</v>
      </c>
      <c r="J621">
        <v>905</v>
      </c>
      <c r="K621" s="54">
        <f t="shared" si="62"/>
        <v>699.4</v>
      </c>
      <c r="L621">
        <v>1.4864999999999999</v>
      </c>
      <c r="M621">
        <v>143.94</v>
      </c>
      <c r="N621" s="135">
        <f t="shared" si="66"/>
        <v>103.27219674864526</v>
      </c>
      <c r="Q621">
        <v>28</v>
      </c>
      <c r="R621" s="136">
        <f t="shared" si="67"/>
        <v>5.140714285714286</v>
      </c>
      <c r="S621" s="54">
        <f t="shared" si="63"/>
        <v>0.14765827387567237</v>
      </c>
      <c r="T621">
        <v>1.2194</v>
      </c>
      <c r="U621">
        <v>1.0618000000000001</v>
      </c>
      <c r="V621">
        <v>0.54590000000000005</v>
      </c>
      <c r="W621" s="134">
        <f t="shared" si="64"/>
        <v>1.148427199095875</v>
      </c>
      <c r="X621" s="54">
        <f t="shared" si="65"/>
        <v>0.44767918648515664</v>
      </c>
      <c r="Y621">
        <v>541</v>
      </c>
      <c r="Z621">
        <v>1334</v>
      </c>
      <c r="AA621">
        <v>0.40554722638680657</v>
      </c>
    </row>
    <row r="622" spans="1:27" x14ac:dyDescent="0.25">
      <c r="A622" t="s">
        <v>55</v>
      </c>
      <c r="B622">
        <v>141372</v>
      </c>
      <c r="C622" t="s">
        <v>31</v>
      </c>
      <c r="D622" t="s">
        <v>32</v>
      </c>
      <c r="E622" s="152">
        <v>3</v>
      </c>
      <c r="F622">
        <v>681</v>
      </c>
      <c r="G622">
        <v>552</v>
      </c>
      <c r="H622">
        <v>701</v>
      </c>
      <c r="I622">
        <v>1027</v>
      </c>
      <c r="J622">
        <v>821</v>
      </c>
      <c r="K622" s="54">
        <f t="shared" si="62"/>
        <v>756.4</v>
      </c>
      <c r="L622">
        <v>1.7331000000000001</v>
      </c>
      <c r="M622">
        <v>151.46</v>
      </c>
      <c r="N622" s="135">
        <f t="shared" si="66"/>
        <v>114.42625115542057</v>
      </c>
      <c r="Q622">
        <v>22</v>
      </c>
      <c r="R622" s="136">
        <f t="shared" si="67"/>
        <v>6.8845454545454547</v>
      </c>
      <c r="S622" s="54">
        <f t="shared" si="63"/>
        <v>0.15127743410288283</v>
      </c>
      <c r="T622">
        <v>1.7151000000000001</v>
      </c>
      <c r="U622">
        <v>1.4915</v>
      </c>
      <c r="V622">
        <v>0.81059999999999999</v>
      </c>
      <c r="W622" s="134">
        <f t="shared" si="64"/>
        <v>1.1499161917532685</v>
      </c>
      <c r="X622" s="54">
        <f t="shared" si="65"/>
        <v>0.47262550288612909</v>
      </c>
      <c r="Y622">
        <v>541</v>
      </c>
      <c r="Z622">
        <v>1334</v>
      </c>
      <c r="AA622">
        <v>0.40554722638680657</v>
      </c>
    </row>
    <row r="623" spans="1:27" x14ac:dyDescent="0.25">
      <c r="A623" t="s">
        <v>55</v>
      </c>
      <c r="B623">
        <v>141372</v>
      </c>
      <c r="C623" t="s">
        <v>31</v>
      </c>
      <c r="D623" t="s">
        <v>32</v>
      </c>
      <c r="E623" s="152">
        <v>4</v>
      </c>
      <c r="F623">
        <v>711</v>
      </c>
      <c r="G623">
        <v>577</v>
      </c>
      <c r="H623">
        <v>601</v>
      </c>
      <c r="I623">
        <v>760</v>
      </c>
      <c r="J623">
        <v>354</v>
      </c>
      <c r="K623" s="54">
        <f t="shared" si="62"/>
        <v>600.6</v>
      </c>
      <c r="L623">
        <v>1.3623000000000001</v>
      </c>
      <c r="M623">
        <v>220.66</v>
      </c>
      <c r="N623" s="135">
        <f t="shared" si="66"/>
        <v>61.737514728541655</v>
      </c>
      <c r="Q623">
        <v>16</v>
      </c>
      <c r="R623" s="136">
        <f t="shared" si="67"/>
        <v>13.79125</v>
      </c>
      <c r="S623" s="54">
        <f t="shared" si="63"/>
        <v>0.10279306481608667</v>
      </c>
      <c r="T623">
        <v>1.3482000000000001</v>
      </c>
      <c r="U623">
        <v>1.1755</v>
      </c>
      <c r="V623">
        <v>0.72799999999999998</v>
      </c>
      <c r="W623" s="134">
        <f t="shared" si="64"/>
        <v>1.1469162058698428</v>
      </c>
      <c r="X623" s="54">
        <f t="shared" si="65"/>
        <v>0.53997923156801653</v>
      </c>
      <c r="Y623">
        <v>541</v>
      </c>
      <c r="Z623">
        <v>1334</v>
      </c>
      <c r="AA623">
        <v>0.40554722638680657</v>
      </c>
    </row>
    <row r="624" spans="1:27" x14ac:dyDescent="0.25">
      <c r="A624" t="s">
        <v>131</v>
      </c>
      <c r="B624">
        <v>450203</v>
      </c>
      <c r="C624" t="s">
        <v>137</v>
      </c>
      <c r="D624" t="s">
        <v>138</v>
      </c>
      <c r="E624" s="152">
        <v>1</v>
      </c>
      <c r="F624">
        <v>448</v>
      </c>
      <c r="G624">
        <v>396</v>
      </c>
      <c r="H624">
        <v>394</v>
      </c>
      <c r="I624">
        <v>474</v>
      </c>
      <c r="J624">
        <v>405</v>
      </c>
      <c r="K624" s="54">
        <f t="shared" si="62"/>
        <v>423.4</v>
      </c>
      <c r="L624">
        <v>0.66479999999999995</v>
      </c>
      <c r="M624">
        <v>27.4</v>
      </c>
      <c r="N624" s="135">
        <f t="shared" si="66"/>
        <v>242.62773722627736</v>
      </c>
      <c r="Q624">
        <v>132</v>
      </c>
      <c r="R624" s="136">
        <f t="shared" si="67"/>
        <v>0.20757575757575755</v>
      </c>
      <c r="S624" s="54">
        <f t="shared" si="63"/>
        <v>0.57304614366149598</v>
      </c>
      <c r="T624">
        <v>1.3329</v>
      </c>
      <c r="U624">
        <v>1.2479</v>
      </c>
      <c r="V624">
        <v>0.90300000000000002</v>
      </c>
      <c r="W624" s="134">
        <f t="shared" si="64"/>
        <v>1.0681144322461735</v>
      </c>
      <c r="X624" s="54">
        <f t="shared" si="65"/>
        <v>0.67747017780778751</v>
      </c>
      <c r="Y624">
        <v>370</v>
      </c>
      <c r="Z624">
        <v>1202</v>
      </c>
      <c r="AA624">
        <v>0.30782029950083195</v>
      </c>
    </row>
    <row r="625" spans="1:27" x14ac:dyDescent="0.25">
      <c r="A625" t="s">
        <v>131</v>
      </c>
      <c r="B625">
        <v>450203</v>
      </c>
      <c r="C625" s="54" t="s">
        <v>137</v>
      </c>
      <c r="D625" t="s">
        <v>138</v>
      </c>
      <c r="E625" s="152">
        <v>2</v>
      </c>
      <c r="F625">
        <v>393</v>
      </c>
      <c r="G625">
        <v>437</v>
      </c>
      <c r="H625">
        <v>451</v>
      </c>
      <c r="I625">
        <v>417</v>
      </c>
      <c r="J625">
        <v>410</v>
      </c>
      <c r="K625" s="54">
        <f t="shared" si="62"/>
        <v>421.6</v>
      </c>
      <c r="L625">
        <v>0.56720000000000004</v>
      </c>
      <c r="M625">
        <v>37.33</v>
      </c>
      <c r="N625" s="135">
        <f t="shared" si="66"/>
        <v>151.94213769086528</v>
      </c>
      <c r="Q625">
        <v>129</v>
      </c>
      <c r="R625" s="136">
        <f t="shared" si="67"/>
        <v>0.28937984496124031</v>
      </c>
      <c r="S625" s="54">
        <f t="shared" si="63"/>
        <v>0.36039406473165386</v>
      </c>
      <c r="T625">
        <v>1.9215</v>
      </c>
      <c r="U625">
        <v>1.7562</v>
      </c>
      <c r="V625">
        <v>1.2676000000000001</v>
      </c>
      <c r="W625" s="134">
        <f t="shared" si="64"/>
        <v>1.0941236761188931</v>
      </c>
      <c r="X625" s="54">
        <f t="shared" si="65"/>
        <v>0.65969294821753843</v>
      </c>
      <c r="Y625">
        <v>370</v>
      </c>
      <c r="Z625">
        <v>1202</v>
      </c>
      <c r="AA625">
        <v>0.30782029950083195</v>
      </c>
    </row>
    <row r="626" spans="1:27" x14ac:dyDescent="0.25">
      <c r="A626" t="s">
        <v>131</v>
      </c>
      <c r="B626">
        <v>450203</v>
      </c>
      <c r="C626" s="54" t="s">
        <v>137</v>
      </c>
      <c r="D626" t="s">
        <v>138</v>
      </c>
      <c r="E626" s="152">
        <v>3</v>
      </c>
      <c r="F626">
        <v>394</v>
      </c>
      <c r="G626">
        <v>422</v>
      </c>
      <c r="H626">
        <v>365</v>
      </c>
      <c r="I626">
        <v>393</v>
      </c>
      <c r="J626">
        <v>392</v>
      </c>
      <c r="K626" s="54">
        <f t="shared" si="62"/>
        <v>393.2</v>
      </c>
      <c r="L626">
        <v>0.52380000000000004</v>
      </c>
      <c r="M626">
        <v>27.66</v>
      </c>
      <c r="N626" s="135">
        <f t="shared" si="66"/>
        <v>189.3709327548807</v>
      </c>
      <c r="Q626">
        <v>164</v>
      </c>
      <c r="R626" s="136">
        <f t="shared" si="67"/>
        <v>0.16865853658536586</v>
      </c>
      <c r="S626" s="54">
        <f t="shared" si="63"/>
        <v>0.48161478320162948</v>
      </c>
      <c r="T626">
        <v>1.573</v>
      </c>
      <c r="U626">
        <v>1.5409999999999999</v>
      </c>
      <c r="V626">
        <v>1.0363</v>
      </c>
      <c r="W626" s="134">
        <f t="shared" si="64"/>
        <v>1.0207657365347178</v>
      </c>
      <c r="X626" s="54">
        <f t="shared" si="65"/>
        <v>0.65880483153210423</v>
      </c>
      <c r="Y626">
        <v>370</v>
      </c>
      <c r="Z626">
        <v>1202</v>
      </c>
      <c r="AA626">
        <v>0.30782029950083195</v>
      </c>
    </row>
    <row r="627" spans="1:27" x14ac:dyDescent="0.25">
      <c r="A627" t="s">
        <v>131</v>
      </c>
      <c r="B627">
        <v>450203</v>
      </c>
      <c r="C627" s="54" t="s">
        <v>137</v>
      </c>
      <c r="D627" t="s">
        <v>138</v>
      </c>
      <c r="E627" s="152">
        <v>4</v>
      </c>
      <c r="F627">
        <v>534</v>
      </c>
      <c r="G627">
        <v>421</v>
      </c>
      <c r="H627">
        <v>437</v>
      </c>
      <c r="I627">
        <v>570</v>
      </c>
      <c r="J627">
        <v>478</v>
      </c>
      <c r="K627" s="54">
        <f t="shared" si="62"/>
        <v>488</v>
      </c>
      <c r="L627">
        <v>0.47970000000000002</v>
      </c>
      <c r="M627">
        <v>20.97</v>
      </c>
      <c r="N627" s="135">
        <f t="shared" si="66"/>
        <v>228.75536480686696</v>
      </c>
      <c r="Q627">
        <v>93</v>
      </c>
      <c r="R627" s="136">
        <f t="shared" si="67"/>
        <v>0.22548387096774192</v>
      </c>
      <c r="S627" s="54">
        <f t="shared" si="63"/>
        <v>0.46876099345669459</v>
      </c>
      <c r="T627">
        <v>2.0705</v>
      </c>
      <c r="U627">
        <v>2.0386000000000002</v>
      </c>
      <c r="V627">
        <v>1.2615000000000001</v>
      </c>
      <c r="W627" s="134">
        <f t="shared" si="64"/>
        <v>1.0156479937211811</v>
      </c>
      <c r="X627" s="54">
        <f t="shared" si="65"/>
        <v>0.60927312243419463</v>
      </c>
      <c r="Y627">
        <v>370</v>
      </c>
      <c r="Z627">
        <v>1202</v>
      </c>
      <c r="AA627">
        <v>0.30782029950083195</v>
      </c>
    </row>
    <row r="628" spans="1:27" x14ac:dyDescent="0.25">
      <c r="A628" t="s">
        <v>131</v>
      </c>
      <c r="B628">
        <v>450265</v>
      </c>
      <c r="C628" s="54" t="s">
        <v>137</v>
      </c>
      <c r="D628" t="s">
        <v>138</v>
      </c>
      <c r="E628" s="152">
        <v>1</v>
      </c>
      <c r="F628">
        <v>422</v>
      </c>
      <c r="G628">
        <v>496</v>
      </c>
      <c r="H628">
        <v>416</v>
      </c>
      <c r="I628">
        <v>386</v>
      </c>
      <c r="J628">
        <v>374</v>
      </c>
      <c r="K628" s="54">
        <f t="shared" si="62"/>
        <v>418.8</v>
      </c>
      <c r="L628">
        <v>0.4869</v>
      </c>
      <c r="M628">
        <v>20.45</v>
      </c>
      <c r="N628" s="135">
        <f t="shared" si="66"/>
        <v>238.09290953545232</v>
      </c>
      <c r="Q628">
        <v>106</v>
      </c>
      <c r="R628" s="136">
        <f t="shared" si="67"/>
        <v>0.19292452830188678</v>
      </c>
      <c r="S628" s="54">
        <f t="shared" si="63"/>
        <v>0.56851220041894057</v>
      </c>
      <c r="T628">
        <v>1.3418000000000001</v>
      </c>
      <c r="U628">
        <v>1.2748999999999999</v>
      </c>
      <c r="V628">
        <v>0.92479999999999996</v>
      </c>
      <c r="W628" s="134">
        <f t="shared" si="64"/>
        <v>1.0524747038983451</v>
      </c>
      <c r="X628" s="54">
        <f t="shared" si="65"/>
        <v>0.68922343121180496</v>
      </c>
      <c r="Y628">
        <v>370</v>
      </c>
      <c r="Z628">
        <v>1167</v>
      </c>
      <c r="AA628">
        <v>0.31705227077977721</v>
      </c>
    </row>
    <row r="629" spans="1:27" x14ac:dyDescent="0.25">
      <c r="A629" t="s">
        <v>131</v>
      </c>
      <c r="B629">
        <v>450265</v>
      </c>
      <c r="C629" t="s">
        <v>137</v>
      </c>
      <c r="D629" t="s">
        <v>138</v>
      </c>
      <c r="E629" s="152">
        <v>2</v>
      </c>
      <c r="F629">
        <v>399</v>
      </c>
      <c r="G629">
        <v>351</v>
      </c>
      <c r="H629">
        <v>390</v>
      </c>
      <c r="I629">
        <v>363</v>
      </c>
      <c r="J629">
        <v>392</v>
      </c>
      <c r="K629" s="54">
        <f t="shared" si="62"/>
        <v>379</v>
      </c>
      <c r="L629">
        <v>0.54079999999999995</v>
      </c>
      <c r="M629">
        <v>25.11</v>
      </c>
      <c r="N629" s="135">
        <f t="shared" si="66"/>
        <v>215.37236160892076</v>
      </c>
      <c r="Q629">
        <v>102</v>
      </c>
      <c r="R629" s="136">
        <f t="shared" si="67"/>
        <v>0.2461764705882353</v>
      </c>
      <c r="S629" s="54">
        <f t="shared" si="63"/>
        <v>0.56826480635599141</v>
      </c>
      <c r="T629">
        <v>1.9089</v>
      </c>
      <c r="U629">
        <v>1.7685</v>
      </c>
      <c r="V629">
        <v>1.2850999999999999</v>
      </c>
      <c r="W629" s="134">
        <f t="shared" si="64"/>
        <v>1.0793893129770993</v>
      </c>
      <c r="X629" s="54">
        <f t="shared" si="65"/>
        <v>0.67321494054167319</v>
      </c>
      <c r="Y629">
        <v>370</v>
      </c>
      <c r="Z629">
        <v>1167</v>
      </c>
      <c r="AA629">
        <v>0.31705227077977721</v>
      </c>
    </row>
    <row r="630" spans="1:27" x14ac:dyDescent="0.25">
      <c r="A630" t="s">
        <v>131</v>
      </c>
      <c r="B630">
        <v>450265</v>
      </c>
      <c r="C630" t="s">
        <v>137</v>
      </c>
      <c r="D630" t="s">
        <v>138</v>
      </c>
      <c r="E630" s="152">
        <v>3</v>
      </c>
      <c r="F630">
        <v>372</v>
      </c>
      <c r="G630">
        <v>376</v>
      </c>
      <c r="H630">
        <v>354</v>
      </c>
      <c r="I630">
        <v>374</v>
      </c>
      <c r="J630">
        <v>349</v>
      </c>
      <c r="K630" s="54">
        <f t="shared" si="62"/>
        <v>365</v>
      </c>
      <c r="L630">
        <v>0.51359999999999995</v>
      </c>
      <c r="M630">
        <v>26.02</v>
      </c>
      <c r="N630" s="135">
        <f t="shared" si="66"/>
        <v>197.38662567255955</v>
      </c>
      <c r="Q630">
        <v>84</v>
      </c>
      <c r="R630" s="136">
        <f t="shared" si="67"/>
        <v>0.30976190476190474</v>
      </c>
      <c r="S630" s="54">
        <f t="shared" si="63"/>
        <v>0.54078527581523161</v>
      </c>
      <c r="T630">
        <v>1.3424</v>
      </c>
      <c r="U630">
        <v>1.2859</v>
      </c>
      <c r="V630">
        <v>0.86890000000000001</v>
      </c>
      <c r="W630" s="134">
        <f t="shared" si="64"/>
        <v>1.0439380978303134</v>
      </c>
      <c r="X630" s="54">
        <f t="shared" si="65"/>
        <v>0.64727353992848624</v>
      </c>
      <c r="Y630">
        <v>370</v>
      </c>
      <c r="Z630">
        <v>1167</v>
      </c>
      <c r="AA630">
        <v>0.31705227077977721</v>
      </c>
    </row>
    <row r="631" spans="1:27" x14ac:dyDescent="0.25">
      <c r="A631" t="s">
        <v>131</v>
      </c>
      <c r="B631">
        <v>450265</v>
      </c>
      <c r="C631" t="s">
        <v>137</v>
      </c>
      <c r="D631" t="s">
        <v>138</v>
      </c>
      <c r="E631" s="152">
        <v>4</v>
      </c>
      <c r="F631">
        <v>425</v>
      </c>
      <c r="G631">
        <v>432</v>
      </c>
      <c r="H631">
        <v>372</v>
      </c>
      <c r="I631">
        <v>388</v>
      </c>
      <c r="J631">
        <v>371</v>
      </c>
      <c r="K631" s="54">
        <f t="shared" si="62"/>
        <v>397.6</v>
      </c>
      <c r="L631">
        <v>0.46329999999999999</v>
      </c>
      <c r="M631">
        <v>20.88</v>
      </c>
      <c r="N631" s="135">
        <f t="shared" si="66"/>
        <v>221.88697318007661</v>
      </c>
      <c r="Q631">
        <v>89</v>
      </c>
      <c r="R631" s="136">
        <f t="shared" si="67"/>
        <v>0.23460674157303368</v>
      </c>
      <c r="S631" s="54">
        <f t="shared" si="63"/>
        <v>0.55806582791769765</v>
      </c>
      <c r="T631">
        <v>1.2371000000000001</v>
      </c>
      <c r="U631">
        <v>1.1837</v>
      </c>
      <c r="V631">
        <v>0.82989999999999997</v>
      </c>
      <c r="W631" s="134">
        <f t="shared" si="64"/>
        <v>1.0451127819548873</v>
      </c>
      <c r="X631" s="54">
        <f t="shared" si="65"/>
        <v>0.67084310080025855</v>
      </c>
      <c r="Y631">
        <v>370</v>
      </c>
      <c r="Z631">
        <v>1167</v>
      </c>
      <c r="AA631">
        <v>0.31705227077977721</v>
      </c>
    </row>
    <row r="632" spans="1:27" x14ac:dyDescent="0.25">
      <c r="A632" t="s">
        <v>131</v>
      </c>
      <c r="B632">
        <v>451383</v>
      </c>
      <c r="C632" t="s">
        <v>137</v>
      </c>
      <c r="D632" t="s">
        <v>138</v>
      </c>
      <c r="E632" s="152">
        <v>1</v>
      </c>
      <c r="F632">
        <v>438</v>
      </c>
      <c r="G632">
        <v>456</v>
      </c>
      <c r="H632">
        <v>430</v>
      </c>
      <c r="I632">
        <v>424</v>
      </c>
      <c r="J632">
        <v>456</v>
      </c>
      <c r="K632" s="54">
        <f t="shared" si="62"/>
        <v>440.8</v>
      </c>
      <c r="L632">
        <v>0.38500000000000001</v>
      </c>
      <c r="M632">
        <v>14.62</v>
      </c>
      <c r="N632" s="135">
        <f t="shared" si="66"/>
        <v>263.33789329685362</v>
      </c>
      <c r="Q632">
        <v>65</v>
      </c>
      <c r="R632" s="136">
        <f t="shared" si="67"/>
        <v>0.22492307692307692</v>
      </c>
      <c r="S632" s="54">
        <f t="shared" si="63"/>
        <v>0.5974090138313376</v>
      </c>
      <c r="T632">
        <v>0.78290000000000004</v>
      </c>
      <c r="U632">
        <v>0.72899999999999998</v>
      </c>
      <c r="V632">
        <v>0.52990000000000004</v>
      </c>
      <c r="W632" s="134">
        <f t="shared" si="64"/>
        <v>1.0739368998628258</v>
      </c>
      <c r="X632" s="54">
        <f t="shared" si="65"/>
        <v>0.67684250862179074</v>
      </c>
      <c r="Y632">
        <v>413</v>
      </c>
      <c r="Z632">
        <v>1197</v>
      </c>
      <c r="AA632">
        <v>0.34502923976608185</v>
      </c>
    </row>
    <row r="633" spans="1:27" x14ac:dyDescent="0.25">
      <c r="A633" t="s">
        <v>131</v>
      </c>
      <c r="B633">
        <v>451383</v>
      </c>
      <c r="C633" t="s">
        <v>137</v>
      </c>
      <c r="D633" t="s">
        <v>138</v>
      </c>
      <c r="E633" s="152">
        <v>2</v>
      </c>
      <c r="F633">
        <v>375</v>
      </c>
      <c r="G633">
        <v>360</v>
      </c>
      <c r="H633">
        <v>368</v>
      </c>
      <c r="I633">
        <v>402</v>
      </c>
      <c r="J633">
        <v>388</v>
      </c>
      <c r="K633" s="54">
        <f t="shared" si="62"/>
        <v>378.6</v>
      </c>
      <c r="L633">
        <v>0.28249999999999997</v>
      </c>
      <c r="M633">
        <v>11.57</v>
      </c>
      <c r="N633" s="135">
        <f t="shared" si="66"/>
        <v>244.16594641313739</v>
      </c>
      <c r="Q633">
        <v>61</v>
      </c>
      <c r="R633" s="136">
        <f t="shared" si="67"/>
        <v>0.189672131147541</v>
      </c>
      <c r="S633" s="54">
        <f t="shared" si="63"/>
        <v>0.64491797784769511</v>
      </c>
      <c r="T633">
        <v>0.7359</v>
      </c>
      <c r="U633">
        <v>0.67700000000000005</v>
      </c>
      <c r="V633">
        <v>0.50780000000000003</v>
      </c>
      <c r="W633" s="134">
        <f t="shared" si="64"/>
        <v>1.0870014771048744</v>
      </c>
      <c r="X633" s="54">
        <f t="shared" si="65"/>
        <v>0.69003940752819681</v>
      </c>
      <c r="Y633">
        <v>413</v>
      </c>
      <c r="Z633">
        <v>1197</v>
      </c>
      <c r="AA633">
        <v>0.34502923976608185</v>
      </c>
    </row>
    <row r="634" spans="1:27" x14ac:dyDescent="0.25">
      <c r="A634" t="s">
        <v>131</v>
      </c>
      <c r="B634">
        <v>451383</v>
      </c>
      <c r="C634" t="s">
        <v>137</v>
      </c>
      <c r="D634" t="s">
        <v>138</v>
      </c>
      <c r="E634" s="152">
        <v>3</v>
      </c>
      <c r="F634">
        <v>437</v>
      </c>
      <c r="G634">
        <v>416</v>
      </c>
      <c r="H634">
        <v>439</v>
      </c>
      <c r="I634">
        <v>406</v>
      </c>
      <c r="J634">
        <v>432</v>
      </c>
      <c r="K634" s="54">
        <f t="shared" ref="K634:K697" si="68">AVERAGE(F634:J634)</f>
        <v>426</v>
      </c>
      <c r="L634">
        <v>0.31169999999999998</v>
      </c>
      <c r="M634">
        <v>11.94</v>
      </c>
      <c r="N634" s="135">
        <f t="shared" si="66"/>
        <v>261.05527638190955</v>
      </c>
      <c r="Q634">
        <v>47</v>
      </c>
      <c r="R634" s="136">
        <f t="shared" si="67"/>
        <v>0.25404255319148933</v>
      </c>
      <c r="S634" s="54">
        <f t="shared" ref="S634:S688" si="69">N634/K634</f>
        <v>0.61280581310307403</v>
      </c>
      <c r="T634">
        <v>1.2212000000000001</v>
      </c>
      <c r="U634">
        <v>1.1557999999999999</v>
      </c>
      <c r="V634">
        <v>0.80569999999999997</v>
      </c>
      <c r="W634" s="134">
        <f t="shared" si="64"/>
        <v>1.0565841841148989</v>
      </c>
      <c r="X634" s="54">
        <f t="shared" si="65"/>
        <v>0.659760890926957</v>
      </c>
      <c r="Y634">
        <v>413</v>
      </c>
      <c r="Z634">
        <v>1197</v>
      </c>
      <c r="AA634">
        <v>0.34502923976608185</v>
      </c>
    </row>
    <row r="635" spans="1:27" x14ac:dyDescent="0.25">
      <c r="A635" t="s">
        <v>131</v>
      </c>
      <c r="B635">
        <v>451383</v>
      </c>
      <c r="C635" t="s">
        <v>137</v>
      </c>
      <c r="D635" t="s">
        <v>138</v>
      </c>
      <c r="E635" s="152">
        <v>4</v>
      </c>
      <c r="F635">
        <v>435</v>
      </c>
      <c r="G635">
        <v>427</v>
      </c>
      <c r="H635">
        <v>428</v>
      </c>
      <c r="I635">
        <v>446</v>
      </c>
      <c r="J635">
        <v>377</v>
      </c>
      <c r="K635" s="54">
        <f t="shared" si="68"/>
        <v>422.6</v>
      </c>
      <c r="L635">
        <v>0.27410000000000001</v>
      </c>
      <c r="M635">
        <v>10.63</v>
      </c>
      <c r="N635" s="135">
        <f t="shared" si="66"/>
        <v>257.85512699905922</v>
      </c>
      <c r="Q635">
        <v>48</v>
      </c>
      <c r="R635" s="136">
        <f t="shared" si="67"/>
        <v>0.22145833333333334</v>
      </c>
      <c r="S635" s="54">
        <f t="shared" si="69"/>
        <v>0.61016357548286604</v>
      </c>
      <c r="T635">
        <v>0.83489999999999998</v>
      </c>
      <c r="U635">
        <v>0.77500000000000002</v>
      </c>
      <c r="V635">
        <v>0.55020000000000002</v>
      </c>
      <c r="W635" s="134">
        <f t="shared" si="64"/>
        <v>1.0772903225806452</v>
      </c>
      <c r="X635" s="54">
        <f t="shared" si="65"/>
        <v>0.65900107797341001</v>
      </c>
      <c r="Y635">
        <v>413</v>
      </c>
      <c r="Z635">
        <v>1197</v>
      </c>
      <c r="AA635">
        <v>0.34502923976608185</v>
      </c>
    </row>
    <row r="636" spans="1:27" x14ac:dyDescent="0.25">
      <c r="A636" t="s">
        <v>69</v>
      </c>
      <c r="B636">
        <v>272850</v>
      </c>
      <c r="C636" t="s">
        <v>84</v>
      </c>
      <c r="D636" t="s">
        <v>85</v>
      </c>
      <c r="E636" s="152">
        <v>1</v>
      </c>
      <c r="F636">
        <v>257</v>
      </c>
      <c r="G636">
        <v>223</v>
      </c>
      <c r="H636">
        <v>205</v>
      </c>
      <c r="I636">
        <v>229</v>
      </c>
      <c r="J636">
        <v>170</v>
      </c>
      <c r="K636" s="54">
        <f t="shared" si="68"/>
        <v>216.8</v>
      </c>
      <c r="L636">
        <v>0.69130000000000003</v>
      </c>
      <c r="M636">
        <v>71.650000000000006</v>
      </c>
      <c r="N636" s="135">
        <f t="shared" si="66"/>
        <v>96.482903000697831</v>
      </c>
      <c r="O636">
        <v>0.1022</v>
      </c>
      <c r="P636">
        <v>8</v>
      </c>
      <c r="Q636">
        <v>22</v>
      </c>
      <c r="R636" s="136">
        <f t="shared" si="67"/>
        <v>3.2568181818181823</v>
      </c>
      <c r="S636" s="54">
        <f t="shared" si="69"/>
        <v>0.4450318404091228</v>
      </c>
      <c r="T636">
        <v>0.43559999999999999</v>
      </c>
      <c r="U636">
        <v>0.52429999999999999</v>
      </c>
      <c r="V636">
        <v>0.22600000000000001</v>
      </c>
      <c r="W636" s="134">
        <f t="shared" si="64"/>
        <v>0.83082204844554641</v>
      </c>
      <c r="X636" s="54">
        <f t="shared" si="65"/>
        <v>0.5188246097337007</v>
      </c>
      <c r="Y636">
        <v>1582</v>
      </c>
      <c r="Z636">
        <v>978</v>
      </c>
      <c r="AA636">
        <v>1.6175869120654396</v>
      </c>
    </row>
    <row r="637" spans="1:27" x14ac:dyDescent="0.25">
      <c r="A637" t="s">
        <v>69</v>
      </c>
      <c r="B637">
        <v>272850</v>
      </c>
      <c r="C637" t="s">
        <v>84</v>
      </c>
      <c r="D637" t="s">
        <v>85</v>
      </c>
      <c r="E637" s="152">
        <v>2</v>
      </c>
      <c r="F637">
        <v>191</v>
      </c>
      <c r="G637">
        <v>192</v>
      </c>
      <c r="H637">
        <v>186</v>
      </c>
      <c r="I637">
        <v>176</v>
      </c>
      <c r="J637">
        <v>212</v>
      </c>
      <c r="K637" s="54">
        <f t="shared" si="68"/>
        <v>191.4</v>
      </c>
      <c r="L637">
        <v>0.75739999999999996</v>
      </c>
      <c r="M637">
        <v>132.68</v>
      </c>
      <c r="N637" s="135">
        <f t="shared" si="66"/>
        <v>57.084715104009646</v>
      </c>
      <c r="Q637">
        <v>14</v>
      </c>
      <c r="R637" s="136">
        <f t="shared" si="67"/>
        <v>9.4771428571428569</v>
      </c>
      <c r="S637" s="54">
        <f t="shared" si="69"/>
        <v>0.29824825028218205</v>
      </c>
      <c r="T637">
        <v>0.92730000000000001</v>
      </c>
      <c r="U637">
        <v>1.2356</v>
      </c>
      <c r="V637">
        <v>0.43340000000000001</v>
      </c>
      <c r="W637" s="134">
        <f t="shared" si="64"/>
        <v>0.75048559404337978</v>
      </c>
      <c r="X637" s="54">
        <f t="shared" si="65"/>
        <v>0.46737841043890865</v>
      </c>
      <c r="Y637">
        <v>1582</v>
      </c>
      <c r="Z637">
        <v>978</v>
      </c>
      <c r="AA637">
        <v>1.6175869120654396</v>
      </c>
    </row>
    <row r="638" spans="1:27" x14ac:dyDescent="0.25">
      <c r="A638" t="s">
        <v>69</v>
      </c>
      <c r="B638">
        <v>272850</v>
      </c>
      <c r="C638" t="s">
        <v>84</v>
      </c>
      <c r="D638" t="s">
        <v>85</v>
      </c>
      <c r="E638" s="152">
        <v>3</v>
      </c>
      <c r="F638">
        <v>243</v>
      </c>
      <c r="G638">
        <v>217</v>
      </c>
      <c r="H638">
        <v>251</v>
      </c>
      <c r="I638">
        <v>202</v>
      </c>
      <c r="J638">
        <v>224</v>
      </c>
      <c r="K638" s="54">
        <f t="shared" si="68"/>
        <v>227.4</v>
      </c>
      <c r="L638">
        <v>1.0785</v>
      </c>
      <c r="M638">
        <v>119.81</v>
      </c>
      <c r="N638" s="135">
        <f t="shared" si="66"/>
        <v>90.017527752274432</v>
      </c>
      <c r="O638">
        <v>0.34139999999999998</v>
      </c>
      <c r="P638">
        <v>10</v>
      </c>
      <c r="Q638">
        <v>16</v>
      </c>
      <c r="R638" s="136">
        <f t="shared" si="67"/>
        <v>7.4881250000000001</v>
      </c>
      <c r="S638" s="54">
        <f t="shared" si="69"/>
        <v>0.39585544306189285</v>
      </c>
      <c r="T638">
        <v>1.5027999999999999</v>
      </c>
      <c r="U638">
        <v>1.7898000000000001</v>
      </c>
      <c r="V638">
        <v>0.71599999999999997</v>
      </c>
      <c r="W638" s="134">
        <f t="shared" si="64"/>
        <v>0.83964688792043796</v>
      </c>
      <c r="X638" s="54">
        <f t="shared" si="65"/>
        <v>0.47644397125365984</v>
      </c>
      <c r="Y638">
        <v>1582</v>
      </c>
      <c r="Z638">
        <v>978</v>
      </c>
      <c r="AA638">
        <v>1.6175869120654396</v>
      </c>
    </row>
    <row r="639" spans="1:27" x14ac:dyDescent="0.25">
      <c r="A639" t="s">
        <v>69</v>
      </c>
      <c r="B639">
        <v>272850</v>
      </c>
      <c r="C639" t="s">
        <v>84</v>
      </c>
      <c r="D639" t="s">
        <v>85</v>
      </c>
      <c r="E639" s="152">
        <v>4</v>
      </c>
      <c r="F639">
        <v>340</v>
      </c>
      <c r="G639">
        <v>271</v>
      </c>
      <c r="H639">
        <v>270</v>
      </c>
      <c r="I639">
        <v>370</v>
      </c>
      <c r="J639">
        <v>329</v>
      </c>
      <c r="K639" s="54">
        <f t="shared" si="68"/>
        <v>316</v>
      </c>
      <c r="L639">
        <v>0.88639999999999997</v>
      </c>
      <c r="M639">
        <v>65.69</v>
      </c>
      <c r="N639" s="135">
        <f t="shared" si="66"/>
        <v>134.93682447861164</v>
      </c>
      <c r="O639">
        <v>0.26450000000000001</v>
      </c>
      <c r="P639">
        <v>4</v>
      </c>
      <c r="Q639">
        <v>10</v>
      </c>
      <c r="R639" s="136">
        <f t="shared" si="67"/>
        <v>6.569</v>
      </c>
      <c r="S639" s="54">
        <f t="shared" si="69"/>
        <v>0.4270152673373786</v>
      </c>
      <c r="T639">
        <v>2.0699999999999998</v>
      </c>
      <c r="U639">
        <v>2.4693000000000001</v>
      </c>
      <c r="V639">
        <v>0.9214</v>
      </c>
      <c r="W639" s="134">
        <f t="shared" si="64"/>
        <v>0.8382942534321467</v>
      </c>
      <c r="X639" s="54">
        <f t="shared" si="65"/>
        <v>0.44512077294685992</v>
      </c>
      <c r="Y639">
        <v>1582</v>
      </c>
      <c r="Z639">
        <v>978</v>
      </c>
      <c r="AA639">
        <v>1.6175869120654396</v>
      </c>
    </row>
    <row r="640" spans="1:27" x14ac:dyDescent="0.25">
      <c r="A640" t="s">
        <v>69</v>
      </c>
      <c r="B640">
        <v>320580</v>
      </c>
      <c r="C640" t="s">
        <v>84</v>
      </c>
      <c r="D640" t="s">
        <v>85</v>
      </c>
      <c r="E640" s="152">
        <v>1</v>
      </c>
      <c r="F640">
        <v>175</v>
      </c>
      <c r="G640">
        <v>235</v>
      </c>
      <c r="H640">
        <v>202</v>
      </c>
      <c r="I640">
        <v>156</v>
      </c>
      <c r="J640">
        <v>155</v>
      </c>
      <c r="K640" s="54">
        <f t="shared" si="68"/>
        <v>184.6</v>
      </c>
      <c r="L640">
        <v>0.77110000000000001</v>
      </c>
      <c r="M640">
        <v>128.32</v>
      </c>
      <c r="N640" s="135">
        <f t="shared" si="66"/>
        <v>60.091957605985037</v>
      </c>
      <c r="Q640">
        <v>10</v>
      </c>
      <c r="R640" s="136">
        <f t="shared" si="67"/>
        <v>12.831999999999999</v>
      </c>
      <c r="S640" s="54">
        <f t="shared" si="69"/>
        <v>0.32552523080165241</v>
      </c>
      <c r="T640">
        <v>0.5504</v>
      </c>
      <c r="U640">
        <v>0.64249999999999996</v>
      </c>
      <c r="V640">
        <v>0.29920000000000002</v>
      </c>
      <c r="W640" s="134">
        <f t="shared" si="64"/>
        <v>0.85665369649805456</v>
      </c>
      <c r="X640" s="54">
        <f t="shared" si="65"/>
        <v>0.54360465116279078</v>
      </c>
      <c r="Y640">
        <v>1470</v>
      </c>
      <c r="Z640">
        <v>992</v>
      </c>
      <c r="AA640">
        <v>1.4818548387096775</v>
      </c>
    </row>
    <row r="641" spans="1:27" x14ac:dyDescent="0.25">
      <c r="A641" t="s">
        <v>69</v>
      </c>
      <c r="B641">
        <v>320580</v>
      </c>
      <c r="C641" s="54" t="s">
        <v>84</v>
      </c>
      <c r="D641" t="s">
        <v>85</v>
      </c>
      <c r="E641" s="152">
        <v>2</v>
      </c>
      <c r="F641">
        <v>223</v>
      </c>
      <c r="G641">
        <v>164</v>
      </c>
      <c r="H641">
        <v>170</v>
      </c>
      <c r="I641">
        <v>294</v>
      </c>
      <c r="J641">
        <v>146</v>
      </c>
      <c r="K641" s="54">
        <f t="shared" si="68"/>
        <v>199.4</v>
      </c>
      <c r="L641">
        <v>0.77270000000000005</v>
      </c>
      <c r="M641">
        <v>114.46</v>
      </c>
      <c r="N641" s="135">
        <f t="shared" si="66"/>
        <v>67.508299842739831</v>
      </c>
      <c r="Q641">
        <v>6</v>
      </c>
      <c r="R641" s="136">
        <f t="shared" si="67"/>
        <v>19.076666666666664</v>
      </c>
      <c r="S641" s="54">
        <f t="shared" si="69"/>
        <v>0.33855717072587677</v>
      </c>
      <c r="T641">
        <v>0.626</v>
      </c>
      <c r="U641">
        <v>0.77480000000000004</v>
      </c>
      <c r="V641">
        <v>0.33350000000000002</v>
      </c>
      <c r="W641" s="134">
        <f t="shared" si="64"/>
        <v>0.80795043882292195</v>
      </c>
      <c r="X641" s="54">
        <f t="shared" si="65"/>
        <v>0.53274760383386588</v>
      </c>
      <c r="Y641">
        <v>1470</v>
      </c>
      <c r="Z641">
        <v>992</v>
      </c>
      <c r="AA641">
        <v>1.4818548387096775</v>
      </c>
    </row>
    <row r="642" spans="1:27" x14ac:dyDescent="0.25">
      <c r="A642" t="s">
        <v>69</v>
      </c>
      <c r="B642">
        <v>320580</v>
      </c>
      <c r="C642" s="54" t="s">
        <v>84</v>
      </c>
      <c r="D642" t="s">
        <v>85</v>
      </c>
      <c r="E642" s="152">
        <v>3</v>
      </c>
      <c r="F642">
        <v>193</v>
      </c>
      <c r="G642">
        <v>230</v>
      </c>
      <c r="H642">
        <v>224</v>
      </c>
      <c r="I642">
        <v>192</v>
      </c>
      <c r="J642">
        <v>198</v>
      </c>
      <c r="K642" s="54">
        <f t="shared" si="68"/>
        <v>207.4</v>
      </c>
      <c r="L642">
        <v>0.40310000000000001</v>
      </c>
      <c r="M642">
        <v>57.85</v>
      </c>
      <c r="N642" s="135">
        <f t="shared" si="66"/>
        <v>69.68020743301642</v>
      </c>
      <c r="Q642">
        <v>9</v>
      </c>
      <c r="R642" s="136">
        <f t="shared" si="67"/>
        <v>6.427777777777778</v>
      </c>
      <c r="S642" s="54">
        <f t="shared" si="69"/>
        <v>0.33597014191425467</v>
      </c>
      <c r="T642">
        <v>0.313</v>
      </c>
      <c r="U642">
        <v>0.34410000000000002</v>
      </c>
      <c r="V642">
        <v>0.15959999999999999</v>
      </c>
      <c r="W642" s="134">
        <f t="shared" ref="W642:W700" si="70">T642/U642</f>
        <v>0.90961929671607089</v>
      </c>
      <c r="X642" s="54">
        <f t="shared" ref="X642:X700" si="71">V642/T642</f>
        <v>0.50990415335463257</v>
      </c>
      <c r="Y642">
        <v>1470</v>
      </c>
      <c r="Z642">
        <v>992</v>
      </c>
      <c r="AA642">
        <v>1.4818548387096775</v>
      </c>
    </row>
    <row r="643" spans="1:27" x14ac:dyDescent="0.25">
      <c r="A643" t="s">
        <v>69</v>
      </c>
      <c r="B643">
        <v>320580</v>
      </c>
      <c r="C643" s="54" t="s">
        <v>84</v>
      </c>
      <c r="D643" t="s">
        <v>85</v>
      </c>
      <c r="E643" s="152">
        <v>4</v>
      </c>
      <c r="F643">
        <v>187</v>
      </c>
      <c r="G643">
        <v>176</v>
      </c>
      <c r="H643">
        <v>161</v>
      </c>
      <c r="I643">
        <v>185</v>
      </c>
      <c r="J643">
        <v>165</v>
      </c>
      <c r="K643" s="54">
        <f t="shared" si="68"/>
        <v>174.8</v>
      </c>
      <c r="L643">
        <v>0.48299999999999998</v>
      </c>
      <c r="M643">
        <v>73.63</v>
      </c>
      <c r="N643" s="135">
        <f t="shared" si="66"/>
        <v>65.598261578161072</v>
      </c>
      <c r="Q643">
        <v>13</v>
      </c>
      <c r="R643" s="136">
        <f t="shared" si="67"/>
        <v>5.6638461538461531</v>
      </c>
      <c r="S643" s="54">
        <f t="shared" si="69"/>
        <v>0.37527609598490314</v>
      </c>
      <c r="T643">
        <v>0.32650000000000001</v>
      </c>
      <c r="U643">
        <v>0.3735</v>
      </c>
      <c r="V643">
        <v>0.17580000000000001</v>
      </c>
      <c r="W643" s="134">
        <f t="shared" si="70"/>
        <v>0.87416331994645247</v>
      </c>
      <c r="X643" s="54">
        <f t="shared" si="71"/>
        <v>0.53843797856049003</v>
      </c>
      <c r="Y643">
        <v>1470</v>
      </c>
      <c r="Z643">
        <v>992</v>
      </c>
      <c r="AA643">
        <v>1.4818548387096775</v>
      </c>
    </row>
    <row r="644" spans="1:27" x14ac:dyDescent="0.25">
      <c r="A644" t="s">
        <v>69</v>
      </c>
      <c r="B644">
        <v>320575</v>
      </c>
      <c r="C644" s="54" t="s">
        <v>104</v>
      </c>
      <c r="D644" t="s">
        <v>105</v>
      </c>
      <c r="E644" s="152">
        <v>1</v>
      </c>
      <c r="F644">
        <v>255</v>
      </c>
      <c r="G644">
        <v>234</v>
      </c>
      <c r="H644">
        <v>266</v>
      </c>
      <c r="I644">
        <v>238</v>
      </c>
      <c r="J644">
        <v>223</v>
      </c>
      <c r="K644" s="54">
        <f t="shared" si="68"/>
        <v>243.2</v>
      </c>
      <c r="L644">
        <v>0.53610000000000002</v>
      </c>
      <c r="M644">
        <v>70.59</v>
      </c>
      <c r="N644" s="135">
        <f t="shared" si="66"/>
        <v>75.945601359966005</v>
      </c>
      <c r="Q644">
        <v>47</v>
      </c>
      <c r="R644" s="136">
        <f t="shared" si="67"/>
        <v>1.5019148936170212</v>
      </c>
      <c r="S644" s="54">
        <f t="shared" si="69"/>
        <v>0.31227632138143918</v>
      </c>
      <c r="T644">
        <v>0.83919999999999995</v>
      </c>
      <c r="U644">
        <v>0.79300000000000004</v>
      </c>
      <c r="V644">
        <v>0.34100000000000003</v>
      </c>
      <c r="W644" s="134">
        <f t="shared" si="70"/>
        <v>1.0582597730138712</v>
      </c>
      <c r="X644" s="54">
        <f t="shared" si="71"/>
        <v>0.40633937082936133</v>
      </c>
      <c r="Y644">
        <v>1252</v>
      </c>
      <c r="Z644">
        <v>985</v>
      </c>
      <c r="AA644">
        <v>1.2710659898477157</v>
      </c>
    </row>
    <row r="645" spans="1:27" x14ac:dyDescent="0.25">
      <c r="A645" t="s">
        <v>69</v>
      </c>
      <c r="B645">
        <v>320575</v>
      </c>
      <c r="C645" t="s">
        <v>104</v>
      </c>
      <c r="D645" t="s">
        <v>105</v>
      </c>
      <c r="E645" s="152">
        <v>2</v>
      </c>
      <c r="F645">
        <v>270</v>
      </c>
      <c r="G645">
        <v>277</v>
      </c>
      <c r="H645">
        <v>278</v>
      </c>
      <c r="I645">
        <v>246</v>
      </c>
      <c r="J645">
        <v>305</v>
      </c>
      <c r="K645" s="54">
        <f t="shared" si="68"/>
        <v>275.2</v>
      </c>
      <c r="L645">
        <v>0.79039999999999999</v>
      </c>
      <c r="M645">
        <v>99.51</v>
      </c>
      <c r="N645" s="135">
        <f t="shared" si="66"/>
        <v>79.429203095166315</v>
      </c>
      <c r="Q645">
        <v>59</v>
      </c>
      <c r="R645" s="136">
        <f t="shared" si="67"/>
        <v>1.6866101694915254</v>
      </c>
      <c r="S645" s="54">
        <f t="shared" si="69"/>
        <v>0.28862355775859855</v>
      </c>
      <c r="T645">
        <v>0.79479999999999995</v>
      </c>
      <c r="U645">
        <v>0.74539999999999995</v>
      </c>
      <c r="V645">
        <v>0.33489999999999998</v>
      </c>
      <c r="W645" s="134">
        <f t="shared" si="70"/>
        <v>1.0662731419372149</v>
      </c>
      <c r="X645" s="54">
        <f t="shared" si="71"/>
        <v>0.42136386512330143</v>
      </c>
      <c r="Y645">
        <v>1252</v>
      </c>
      <c r="Z645">
        <v>985</v>
      </c>
      <c r="AA645">
        <v>1.2710659898477157</v>
      </c>
    </row>
    <row r="646" spans="1:27" x14ac:dyDescent="0.25">
      <c r="A646" t="s">
        <v>69</v>
      </c>
      <c r="B646">
        <v>320575</v>
      </c>
      <c r="C646" t="s">
        <v>104</v>
      </c>
      <c r="D646" t="s">
        <v>105</v>
      </c>
      <c r="E646" s="152">
        <v>3</v>
      </c>
      <c r="F646">
        <v>236</v>
      </c>
      <c r="G646">
        <v>246</v>
      </c>
      <c r="H646">
        <v>235</v>
      </c>
      <c r="I646">
        <v>238</v>
      </c>
      <c r="J646">
        <v>238</v>
      </c>
      <c r="K646" s="54">
        <f t="shared" si="68"/>
        <v>238.6</v>
      </c>
      <c r="L646">
        <v>0.60370000000000001</v>
      </c>
      <c r="M646">
        <v>87.36</v>
      </c>
      <c r="N646" s="135">
        <f t="shared" si="66"/>
        <v>69.104853479853475</v>
      </c>
      <c r="Q646">
        <v>55</v>
      </c>
      <c r="R646" s="136">
        <f t="shared" si="67"/>
        <v>1.5883636363636364</v>
      </c>
      <c r="S646" s="54">
        <f t="shared" si="69"/>
        <v>0.28962637669678742</v>
      </c>
      <c r="T646">
        <v>0.501</v>
      </c>
      <c r="U646">
        <v>0.47399999999999998</v>
      </c>
      <c r="V646">
        <v>0.17519999999999999</v>
      </c>
      <c r="W646" s="134">
        <f t="shared" si="70"/>
        <v>1.0569620253164558</v>
      </c>
      <c r="X646" s="54">
        <f t="shared" si="71"/>
        <v>0.34970059880239518</v>
      </c>
      <c r="Y646">
        <v>1252</v>
      </c>
      <c r="Z646">
        <v>985</v>
      </c>
      <c r="AA646">
        <v>1.2710659898477157</v>
      </c>
    </row>
    <row r="647" spans="1:27" x14ac:dyDescent="0.25">
      <c r="A647" t="s">
        <v>69</v>
      </c>
      <c r="B647">
        <v>320575</v>
      </c>
      <c r="C647" t="s">
        <v>104</v>
      </c>
      <c r="D647" t="s">
        <v>105</v>
      </c>
      <c r="E647" s="152">
        <v>4</v>
      </c>
      <c r="F647">
        <v>272</v>
      </c>
      <c r="G647">
        <v>267</v>
      </c>
      <c r="H647">
        <v>241</v>
      </c>
      <c r="I647">
        <v>268</v>
      </c>
      <c r="J647">
        <v>257</v>
      </c>
      <c r="K647" s="54">
        <f t="shared" si="68"/>
        <v>261</v>
      </c>
      <c r="L647">
        <v>0.78879999999999995</v>
      </c>
      <c r="M647">
        <v>102.26</v>
      </c>
      <c r="N647" s="135">
        <f t="shared" si="66"/>
        <v>77.1367103461764</v>
      </c>
      <c r="Q647">
        <v>38</v>
      </c>
      <c r="R647" s="136">
        <f t="shared" si="67"/>
        <v>2.6910526315789474</v>
      </c>
      <c r="S647" s="54">
        <f t="shared" si="69"/>
        <v>0.29554295151791726</v>
      </c>
      <c r="T647">
        <v>0.61990000000000001</v>
      </c>
      <c r="U647">
        <v>0.62919999999999998</v>
      </c>
      <c r="V647">
        <v>0.1968</v>
      </c>
      <c r="W647" s="134">
        <f t="shared" si="70"/>
        <v>0.98521932612841712</v>
      </c>
      <c r="X647" s="54">
        <f t="shared" si="71"/>
        <v>0.3174705597677045</v>
      </c>
      <c r="Y647">
        <v>1252</v>
      </c>
      <c r="Z647">
        <v>985</v>
      </c>
      <c r="AA647">
        <v>1.2710659898477157</v>
      </c>
    </row>
    <row r="648" spans="1:27" x14ac:dyDescent="0.25">
      <c r="A648" t="s">
        <v>69</v>
      </c>
      <c r="B648">
        <v>320580</v>
      </c>
      <c r="C648" t="s">
        <v>104</v>
      </c>
      <c r="D648" t="s">
        <v>105</v>
      </c>
      <c r="E648" s="152">
        <v>1</v>
      </c>
      <c r="F648">
        <v>313</v>
      </c>
      <c r="G648">
        <v>312</v>
      </c>
      <c r="H648">
        <v>302</v>
      </c>
      <c r="I648">
        <v>316</v>
      </c>
      <c r="J648">
        <v>338</v>
      </c>
      <c r="K648" s="54">
        <f t="shared" si="68"/>
        <v>316.2</v>
      </c>
      <c r="L648">
        <v>0.91790000000000005</v>
      </c>
      <c r="M648">
        <v>89.54</v>
      </c>
      <c r="N648" s="135">
        <f t="shared" si="66"/>
        <v>102.51284342193433</v>
      </c>
      <c r="Q648">
        <v>49</v>
      </c>
      <c r="R648" s="136">
        <f t="shared" si="67"/>
        <v>1.8273469387755104</v>
      </c>
      <c r="S648" s="54">
        <f t="shared" si="69"/>
        <v>0.32420254086633249</v>
      </c>
      <c r="T648">
        <v>0.74529999999999996</v>
      </c>
      <c r="U648">
        <v>0.67</v>
      </c>
      <c r="V648">
        <v>0.30549999999999999</v>
      </c>
      <c r="W648" s="134">
        <f t="shared" si="70"/>
        <v>1.1123880597014923</v>
      </c>
      <c r="X648" s="54">
        <f t="shared" si="71"/>
        <v>0.40990205286461828</v>
      </c>
      <c r="Y648">
        <v>1470</v>
      </c>
      <c r="Z648">
        <v>992</v>
      </c>
      <c r="AA648">
        <v>1.4818548387096775</v>
      </c>
    </row>
    <row r="649" spans="1:27" x14ac:dyDescent="0.25">
      <c r="A649" t="s">
        <v>69</v>
      </c>
      <c r="B649">
        <v>320580</v>
      </c>
      <c r="C649" t="s">
        <v>104</v>
      </c>
      <c r="D649" t="s">
        <v>105</v>
      </c>
      <c r="E649" s="152">
        <v>2</v>
      </c>
      <c r="F649">
        <v>372</v>
      </c>
      <c r="G649">
        <v>372</v>
      </c>
      <c r="H649">
        <v>364</v>
      </c>
      <c r="I649">
        <v>378</v>
      </c>
      <c r="J649">
        <v>380</v>
      </c>
      <c r="K649" s="54">
        <f t="shared" si="68"/>
        <v>373.2</v>
      </c>
      <c r="L649">
        <v>1.4217</v>
      </c>
      <c r="M649">
        <v>126.32</v>
      </c>
      <c r="N649" s="135">
        <f t="shared" si="66"/>
        <v>112.54749841671945</v>
      </c>
      <c r="Q649">
        <v>45</v>
      </c>
      <c r="R649" s="136">
        <f t="shared" si="67"/>
        <v>2.8071111111111109</v>
      </c>
      <c r="S649" s="54">
        <f t="shared" si="69"/>
        <v>0.30157421869431794</v>
      </c>
      <c r="T649">
        <v>0.96899999999999997</v>
      </c>
      <c r="U649">
        <v>0.8599</v>
      </c>
      <c r="V649">
        <v>0.39240000000000003</v>
      </c>
      <c r="W649" s="134">
        <f t="shared" si="70"/>
        <v>1.1268752180486103</v>
      </c>
      <c r="X649" s="54">
        <f t="shared" si="71"/>
        <v>0.40495356037151709</v>
      </c>
      <c r="Y649">
        <v>1470</v>
      </c>
      <c r="Z649">
        <v>992</v>
      </c>
      <c r="AA649">
        <v>1.4818548387096775</v>
      </c>
    </row>
    <row r="650" spans="1:27" x14ac:dyDescent="0.25">
      <c r="A650" t="s">
        <v>69</v>
      </c>
      <c r="B650">
        <v>320580</v>
      </c>
      <c r="C650" t="s">
        <v>104</v>
      </c>
      <c r="D650" t="s">
        <v>105</v>
      </c>
      <c r="E650" s="152">
        <v>3</v>
      </c>
      <c r="F650">
        <v>379</v>
      </c>
      <c r="G650">
        <v>427</v>
      </c>
      <c r="H650">
        <v>416</v>
      </c>
      <c r="I650">
        <v>406</v>
      </c>
      <c r="J650">
        <v>367</v>
      </c>
      <c r="K650" s="54">
        <f t="shared" si="68"/>
        <v>399</v>
      </c>
      <c r="L650">
        <v>1.0820000000000001</v>
      </c>
      <c r="M650">
        <v>88.37</v>
      </c>
      <c r="N650" s="135">
        <f t="shared" ref="N650:N700" si="72">L650/(M650/10000)</f>
        <v>122.43974199388933</v>
      </c>
      <c r="Q650">
        <v>53</v>
      </c>
      <c r="R650" s="136">
        <f t="shared" ref="R650:R700" si="73">M650/Q650</f>
        <v>1.6673584905660379</v>
      </c>
      <c r="S650" s="54">
        <f t="shared" si="69"/>
        <v>0.30686652128794317</v>
      </c>
      <c r="T650">
        <v>0.752</v>
      </c>
      <c r="U650">
        <v>0.72819999999999996</v>
      </c>
      <c r="V650">
        <v>0.32500000000000001</v>
      </c>
      <c r="W650" s="134">
        <f t="shared" si="70"/>
        <v>1.0326833287558363</v>
      </c>
      <c r="X650" s="54">
        <f t="shared" si="71"/>
        <v>0.43218085106382981</v>
      </c>
      <c r="Y650">
        <v>1470</v>
      </c>
      <c r="Z650">
        <v>992</v>
      </c>
      <c r="AA650">
        <v>1.4818548387096775</v>
      </c>
    </row>
    <row r="651" spans="1:27" x14ac:dyDescent="0.25">
      <c r="A651" t="s">
        <v>69</v>
      </c>
      <c r="B651">
        <v>320580</v>
      </c>
      <c r="C651" t="s">
        <v>104</v>
      </c>
      <c r="D651" t="s">
        <v>105</v>
      </c>
      <c r="E651" s="152">
        <v>4</v>
      </c>
      <c r="F651">
        <v>358</v>
      </c>
      <c r="G651">
        <v>362</v>
      </c>
      <c r="H651">
        <v>370</v>
      </c>
      <c r="I651">
        <v>345</v>
      </c>
      <c r="J651">
        <v>351</v>
      </c>
      <c r="K651" s="54">
        <f t="shared" si="68"/>
        <v>357.2</v>
      </c>
      <c r="L651">
        <v>0.96030000000000004</v>
      </c>
      <c r="M651">
        <v>92.36</v>
      </c>
      <c r="N651" s="135">
        <f t="shared" si="72"/>
        <v>103.97358163707234</v>
      </c>
      <c r="Q651">
        <v>47</v>
      </c>
      <c r="R651" s="136">
        <f t="shared" si="73"/>
        <v>1.9651063829787234</v>
      </c>
      <c r="S651" s="54">
        <f t="shared" si="69"/>
        <v>0.29107945587086326</v>
      </c>
      <c r="T651">
        <v>0.82450000000000001</v>
      </c>
      <c r="U651">
        <v>0.72850000000000004</v>
      </c>
      <c r="V651">
        <v>0.33950000000000002</v>
      </c>
      <c r="W651" s="134">
        <f t="shared" si="70"/>
        <v>1.1317776252573781</v>
      </c>
      <c r="X651" s="54">
        <f t="shared" si="71"/>
        <v>0.41176470588235298</v>
      </c>
      <c r="Y651">
        <v>1470</v>
      </c>
      <c r="Z651">
        <v>992</v>
      </c>
      <c r="AA651">
        <v>1.4818548387096775</v>
      </c>
    </row>
    <row r="652" spans="1:27" x14ac:dyDescent="0.25">
      <c r="A652" t="s">
        <v>69</v>
      </c>
      <c r="B652">
        <v>320602</v>
      </c>
      <c r="C652" t="s">
        <v>104</v>
      </c>
      <c r="D652" t="s">
        <v>105</v>
      </c>
      <c r="E652" s="152">
        <v>1</v>
      </c>
      <c r="F652">
        <v>347</v>
      </c>
      <c r="G652">
        <v>354</v>
      </c>
      <c r="H652">
        <v>349</v>
      </c>
      <c r="I652">
        <v>345</v>
      </c>
      <c r="J652">
        <v>335</v>
      </c>
      <c r="K652" s="54">
        <f t="shared" si="68"/>
        <v>346</v>
      </c>
      <c r="L652">
        <v>1.4360999999999999</v>
      </c>
      <c r="M652">
        <v>116.4</v>
      </c>
      <c r="N652" s="135">
        <f t="shared" si="72"/>
        <v>123.3762886597938</v>
      </c>
      <c r="Q652">
        <v>34</v>
      </c>
      <c r="R652" s="136">
        <f t="shared" si="73"/>
        <v>3.4235294117647062</v>
      </c>
      <c r="S652" s="54">
        <f t="shared" si="69"/>
        <v>0.35657886895894164</v>
      </c>
      <c r="T652">
        <v>1.4390000000000001</v>
      </c>
      <c r="U652">
        <v>1.3874</v>
      </c>
      <c r="V652">
        <v>0.49409999999999998</v>
      </c>
      <c r="W652" s="134">
        <f t="shared" si="70"/>
        <v>1.0371918696843017</v>
      </c>
      <c r="X652" s="54">
        <f t="shared" si="71"/>
        <v>0.34336344683808195</v>
      </c>
      <c r="Y652">
        <v>1475</v>
      </c>
      <c r="Z652">
        <v>1003</v>
      </c>
      <c r="AA652">
        <v>1.4705882352941178</v>
      </c>
    </row>
    <row r="653" spans="1:27" x14ac:dyDescent="0.25">
      <c r="A653" t="s">
        <v>69</v>
      </c>
      <c r="B653">
        <v>320602</v>
      </c>
      <c r="C653" t="s">
        <v>104</v>
      </c>
      <c r="D653" t="s">
        <v>105</v>
      </c>
      <c r="E653" s="152">
        <v>2</v>
      </c>
      <c r="F653">
        <v>331</v>
      </c>
      <c r="G653">
        <v>314</v>
      </c>
      <c r="H653">
        <v>340</v>
      </c>
      <c r="I653">
        <v>339</v>
      </c>
      <c r="J653">
        <v>342</v>
      </c>
      <c r="K653" s="54">
        <f t="shared" si="68"/>
        <v>333.2</v>
      </c>
      <c r="L653">
        <v>0.44319999999999998</v>
      </c>
      <c r="M653">
        <v>35.75</v>
      </c>
      <c r="N653" s="135">
        <f t="shared" si="72"/>
        <v>123.97202797202796</v>
      </c>
      <c r="Q653">
        <v>36</v>
      </c>
      <c r="R653" s="136">
        <f t="shared" si="73"/>
        <v>0.99305555555555558</v>
      </c>
      <c r="S653" s="54">
        <f t="shared" si="69"/>
        <v>0.37206490988003593</v>
      </c>
      <c r="T653">
        <v>0.94830000000000003</v>
      </c>
      <c r="U653">
        <v>0.99660000000000004</v>
      </c>
      <c r="V653">
        <v>0.36969999999999997</v>
      </c>
      <c r="W653" s="134">
        <f t="shared" si="70"/>
        <v>0.95153521974714028</v>
      </c>
      <c r="X653" s="54">
        <f t="shared" si="71"/>
        <v>0.38985553095012121</v>
      </c>
      <c r="Y653">
        <v>1475</v>
      </c>
      <c r="Z653">
        <v>1003</v>
      </c>
      <c r="AA653">
        <v>1.4705882352941178</v>
      </c>
    </row>
    <row r="654" spans="1:27" x14ac:dyDescent="0.25">
      <c r="A654" t="s">
        <v>69</v>
      </c>
      <c r="B654">
        <v>320602</v>
      </c>
      <c r="C654" t="s">
        <v>104</v>
      </c>
      <c r="D654" t="s">
        <v>105</v>
      </c>
      <c r="E654" s="152">
        <v>3</v>
      </c>
      <c r="F654">
        <v>291</v>
      </c>
      <c r="G654">
        <v>306</v>
      </c>
      <c r="H654">
        <v>287</v>
      </c>
      <c r="I654">
        <v>281</v>
      </c>
      <c r="J654">
        <v>304</v>
      </c>
      <c r="K654" s="54">
        <f t="shared" si="68"/>
        <v>293.8</v>
      </c>
      <c r="L654">
        <v>0.71809999999999996</v>
      </c>
      <c r="M654">
        <v>69.69</v>
      </c>
      <c r="N654" s="135">
        <f t="shared" si="72"/>
        <v>103.04204333476827</v>
      </c>
      <c r="Q654">
        <v>36</v>
      </c>
      <c r="R654" s="136">
        <f t="shared" si="73"/>
        <v>1.9358333333333333</v>
      </c>
      <c r="S654" s="54">
        <f t="shared" si="69"/>
        <v>0.35072172680315949</v>
      </c>
      <c r="T654">
        <v>1.4406000000000001</v>
      </c>
      <c r="U654">
        <v>1.4198999999999999</v>
      </c>
      <c r="V654">
        <v>0.50990000000000002</v>
      </c>
      <c r="W654" s="134">
        <f t="shared" si="70"/>
        <v>1.0145784914430596</v>
      </c>
      <c r="X654" s="54">
        <f t="shared" si="71"/>
        <v>0.35394974316257116</v>
      </c>
      <c r="Y654">
        <v>1475</v>
      </c>
      <c r="Z654">
        <v>1003</v>
      </c>
      <c r="AA654">
        <v>1.4705882352941178</v>
      </c>
    </row>
    <row r="655" spans="1:27" x14ac:dyDescent="0.25">
      <c r="A655" t="s">
        <v>69</v>
      </c>
      <c r="B655">
        <v>320602</v>
      </c>
      <c r="C655" t="s">
        <v>104</v>
      </c>
      <c r="D655" t="s">
        <v>105</v>
      </c>
      <c r="E655" s="152">
        <v>4</v>
      </c>
      <c r="F655">
        <v>393</v>
      </c>
      <c r="G655">
        <v>391</v>
      </c>
      <c r="H655">
        <v>371</v>
      </c>
      <c r="I655">
        <v>388</v>
      </c>
      <c r="J655">
        <v>392</v>
      </c>
      <c r="K655" s="54">
        <f t="shared" si="68"/>
        <v>387</v>
      </c>
      <c r="L655">
        <v>1.419</v>
      </c>
      <c r="M655">
        <v>91.62</v>
      </c>
      <c r="N655" s="135">
        <f t="shared" si="72"/>
        <v>154.87884741322856</v>
      </c>
      <c r="Q655">
        <v>28</v>
      </c>
      <c r="R655" s="136">
        <f t="shared" si="73"/>
        <v>3.2721428571428572</v>
      </c>
      <c r="S655" s="54">
        <f t="shared" si="69"/>
        <v>0.4002037400858619</v>
      </c>
      <c r="T655">
        <v>0.78490000000000004</v>
      </c>
      <c r="U655">
        <v>0.74070000000000003</v>
      </c>
      <c r="V655">
        <v>0.31940000000000002</v>
      </c>
      <c r="W655" s="134">
        <f t="shared" si="70"/>
        <v>1.0596732820305117</v>
      </c>
      <c r="X655" s="54">
        <f t="shared" si="71"/>
        <v>0.40693081921263857</v>
      </c>
      <c r="Y655">
        <v>1475</v>
      </c>
      <c r="Z655">
        <v>1003</v>
      </c>
      <c r="AA655">
        <v>1.4705882352941178</v>
      </c>
    </row>
    <row r="656" spans="1:27" x14ac:dyDescent="0.25">
      <c r="A656" t="s">
        <v>26</v>
      </c>
      <c r="B656">
        <v>110094</v>
      </c>
      <c r="C656" t="s">
        <v>41</v>
      </c>
      <c r="D656" t="s">
        <v>42</v>
      </c>
      <c r="E656" s="152">
        <v>1</v>
      </c>
      <c r="F656">
        <v>349</v>
      </c>
      <c r="G656">
        <v>337</v>
      </c>
      <c r="H656">
        <v>327</v>
      </c>
      <c r="I656">
        <v>313</v>
      </c>
      <c r="J656">
        <v>335</v>
      </c>
      <c r="K656" s="54">
        <f t="shared" si="68"/>
        <v>332.2</v>
      </c>
      <c r="L656">
        <v>0.54159999999999997</v>
      </c>
      <c r="M656">
        <v>54.86</v>
      </c>
      <c r="N656" s="135">
        <f t="shared" si="72"/>
        <v>98.724024790375509</v>
      </c>
      <c r="O656">
        <v>6.4600000000000005E-2</v>
      </c>
      <c r="P656">
        <v>7</v>
      </c>
      <c r="Q656">
        <v>6</v>
      </c>
      <c r="R656" s="134">
        <f t="shared" si="73"/>
        <v>9.1433333333333326</v>
      </c>
      <c r="S656" s="54">
        <f t="shared" si="69"/>
        <v>0.29718249485362885</v>
      </c>
      <c r="T656">
        <v>0.30049999999999999</v>
      </c>
      <c r="U656">
        <v>0.2616</v>
      </c>
      <c r="V656">
        <v>0.10979999999999999</v>
      </c>
      <c r="W656" s="134">
        <f t="shared" si="70"/>
        <v>1.1487003058103975</v>
      </c>
      <c r="X656" s="54">
        <f t="shared" si="71"/>
        <v>0.36539101497504162</v>
      </c>
      <c r="Y656">
        <v>709</v>
      </c>
      <c r="Z656">
        <v>1140</v>
      </c>
      <c r="AA656">
        <v>0.62192982456140355</v>
      </c>
    </row>
    <row r="657" spans="1:27" x14ac:dyDescent="0.25">
      <c r="A657" t="s">
        <v>26</v>
      </c>
      <c r="B657">
        <v>110094</v>
      </c>
      <c r="C657" t="s">
        <v>41</v>
      </c>
      <c r="D657" t="s">
        <v>42</v>
      </c>
      <c r="E657" s="152">
        <v>2</v>
      </c>
      <c r="F657">
        <v>289</v>
      </c>
      <c r="G657">
        <v>278</v>
      </c>
      <c r="H657">
        <v>323</v>
      </c>
      <c r="I657">
        <v>298</v>
      </c>
      <c r="J657">
        <v>306</v>
      </c>
      <c r="K657" s="54">
        <f t="shared" si="68"/>
        <v>298.8</v>
      </c>
      <c r="L657">
        <v>0.53910000000000002</v>
      </c>
      <c r="M657">
        <v>53.58</v>
      </c>
      <c r="N657" s="135">
        <f t="shared" si="72"/>
        <v>100.61590145576709</v>
      </c>
      <c r="O657">
        <v>9.3700000000000006E-2</v>
      </c>
      <c r="P657">
        <v>9</v>
      </c>
      <c r="Q657">
        <v>7</v>
      </c>
      <c r="R657" s="134">
        <f t="shared" si="73"/>
        <v>7.6542857142857139</v>
      </c>
      <c r="S657" s="54">
        <f t="shared" si="69"/>
        <v>0.33673327127097419</v>
      </c>
      <c r="T657">
        <v>0.31240000000000001</v>
      </c>
      <c r="U657">
        <v>0.27039999999999997</v>
      </c>
      <c r="V657">
        <v>0.11</v>
      </c>
      <c r="W657" s="134">
        <f t="shared" si="70"/>
        <v>1.1553254437869824</v>
      </c>
      <c r="X657" s="54">
        <f t="shared" si="71"/>
        <v>0.352112676056338</v>
      </c>
      <c r="Y657">
        <v>709</v>
      </c>
      <c r="Z657">
        <v>1140</v>
      </c>
      <c r="AA657">
        <v>0.62192982456140355</v>
      </c>
    </row>
    <row r="658" spans="1:27" x14ac:dyDescent="0.25">
      <c r="A658" t="s">
        <v>26</v>
      </c>
      <c r="B658">
        <v>110094</v>
      </c>
      <c r="C658" t="s">
        <v>41</v>
      </c>
      <c r="D658" t="s">
        <v>42</v>
      </c>
      <c r="E658" s="152">
        <v>3</v>
      </c>
      <c r="F658">
        <v>289</v>
      </c>
      <c r="G658">
        <v>295</v>
      </c>
      <c r="H658">
        <v>305</v>
      </c>
      <c r="I658">
        <v>335</v>
      </c>
      <c r="J658">
        <v>292</v>
      </c>
      <c r="K658" s="54">
        <f t="shared" si="68"/>
        <v>303.2</v>
      </c>
      <c r="L658">
        <v>0.52769999999999995</v>
      </c>
      <c r="M658">
        <v>51.61</v>
      </c>
      <c r="N658" s="135">
        <f t="shared" si="72"/>
        <v>102.24762642898662</v>
      </c>
      <c r="O658">
        <v>3.8300000000000001E-2</v>
      </c>
      <c r="P658">
        <v>4</v>
      </c>
      <c r="Q658">
        <v>5</v>
      </c>
      <c r="R658" s="134">
        <f t="shared" si="73"/>
        <v>10.321999999999999</v>
      </c>
      <c r="S658" s="54">
        <f t="shared" si="69"/>
        <v>0.33722831935681602</v>
      </c>
      <c r="T658">
        <v>0.26939999999999997</v>
      </c>
      <c r="U658">
        <v>0.22689999999999999</v>
      </c>
      <c r="V658">
        <v>0.12230000000000001</v>
      </c>
      <c r="W658" s="134">
        <f t="shared" si="70"/>
        <v>1.1873071837814013</v>
      </c>
      <c r="X658" s="54">
        <f t="shared" si="71"/>
        <v>0.45397178916109882</v>
      </c>
      <c r="Y658">
        <v>709</v>
      </c>
      <c r="Z658">
        <v>1140</v>
      </c>
      <c r="AA658">
        <v>0.62192982456140355</v>
      </c>
    </row>
    <row r="659" spans="1:27" x14ac:dyDescent="0.25">
      <c r="A659" t="s">
        <v>26</v>
      </c>
      <c r="B659">
        <v>110094</v>
      </c>
      <c r="C659" t="s">
        <v>41</v>
      </c>
      <c r="D659" t="s">
        <v>42</v>
      </c>
      <c r="E659" s="152">
        <v>4</v>
      </c>
      <c r="F659">
        <v>292</v>
      </c>
      <c r="G659">
        <v>298</v>
      </c>
      <c r="H659">
        <v>271</v>
      </c>
      <c r="I659">
        <v>266</v>
      </c>
      <c r="J659">
        <v>271</v>
      </c>
      <c r="K659" s="54">
        <f t="shared" si="68"/>
        <v>279.60000000000002</v>
      </c>
      <c r="L659">
        <v>0.85829999999999995</v>
      </c>
      <c r="M659">
        <v>92.76</v>
      </c>
      <c r="N659" s="135">
        <f t="shared" si="72"/>
        <v>92.52910737386803</v>
      </c>
      <c r="O659">
        <v>9.1399999999999995E-2</v>
      </c>
      <c r="P659">
        <v>6</v>
      </c>
      <c r="Q659">
        <v>6</v>
      </c>
      <c r="R659" s="134">
        <f t="shared" si="73"/>
        <v>15.46</v>
      </c>
      <c r="S659" s="54">
        <f t="shared" si="69"/>
        <v>0.33093386042155942</v>
      </c>
      <c r="T659">
        <v>0.1953</v>
      </c>
      <c r="U659">
        <v>0.16639999999999999</v>
      </c>
      <c r="V659">
        <v>7.8700000000000006E-2</v>
      </c>
      <c r="W659" s="134">
        <f t="shared" si="70"/>
        <v>1.1736778846153846</v>
      </c>
      <c r="X659" s="54">
        <f t="shared" si="71"/>
        <v>0.4029697900665643</v>
      </c>
      <c r="Y659">
        <v>709</v>
      </c>
      <c r="Z659">
        <v>1140</v>
      </c>
      <c r="AA659">
        <v>0.62192982456140355</v>
      </c>
    </row>
    <row r="660" spans="1:27" x14ac:dyDescent="0.25">
      <c r="A660" t="s">
        <v>26</v>
      </c>
      <c r="B660">
        <v>110158</v>
      </c>
      <c r="C660" t="s">
        <v>41</v>
      </c>
      <c r="D660" t="s">
        <v>42</v>
      </c>
      <c r="E660" s="152">
        <v>1</v>
      </c>
      <c r="F660">
        <v>284</v>
      </c>
      <c r="G660">
        <v>310</v>
      </c>
      <c r="H660">
        <v>278</v>
      </c>
      <c r="I660">
        <v>327</v>
      </c>
      <c r="J660">
        <v>278</v>
      </c>
      <c r="K660" s="54">
        <f t="shared" si="68"/>
        <v>295.39999999999998</v>
      </c>
      <c r="L660">
        <v>1.1518999999999999</v>
      </c>
      <c r="M660">
        <v>105.7</v>
      </c>
      <c r="N660" s="135">
        <f t="shared" si="72"/>
        <v>108.97824030274361</v>
      </c>
      <c r="O660">
        <v>0.08</v>
      </c>
      <c r="P660">
        <v>5</v>
      </c>
      <c r="Q660">
        <v>6</v>
      </c>
      <c r="R660" s="134">
        <f t="shared" si="73"/>
        <v>17.616666666666667</v>
      </c>
      <c r="S660" s="54">
        <f t="shared" si="69"/>
        <v>0.36891753656988363</v>
      </c>
      <c r="T660">
        <v>0.35239999999999999</v>
      </c>
      <c r="U660">
        <v>0.30199999999999999</v>
      </c>
      <c r="V660">
        <v>0.13220000000000001</v>
      </c>
      <c r="W660" s="134">
        <f t="shared" si="70"/>
        <v>1.1668874172185431</v>
      </c>
      <c r="X660" s="54">
        <f t="shared" si="71"/>
        <v>0.37514188422247452</v>
      </c>
      <c r="Y660">
        <v>748</v>
      </c>
      <c r="Z660">
        <v>1139</v>
      </c>
      <c r="AA660">
        <v>0.65671641791044777</v>
      </c>
    </row>
    <row r="661" spans="1:27" x14ac:dyDescent="0.25">
      <c r="A661" t="s">
        <v>26</v>
      </c>
      <c r="B661">
        <v>110158</v>
      </c>
      <c r="C661" t="s">
        <v>41</v>
      </c>
      <c r="D661" t="s">
        <v>42</v>
      </c>
      <c r="E661" s="152">
        <v>2</v>
      </c>
      <c r="F661">
        <v>306</v>
      </c>
      <c r="G661">
        <v>318</v>
      </c>
      <c r="H661">
        <v>309</v>
      </c>
      <c r="K661" s="54">
        <f t="shared" si="68"/>
        <v>311</v>
      </c>
      <c r="L661">
        <v>0.35110000000000002</v>
      </c>
      <c r="M661">
        <v>39.020000000000003</v>
      </c>
      <c r="N661" s="135">
        <f t="shared" si="72"/>
        <v>89.979497693490515</v>
      </c>
      <c r="O661">
        <v>3.0099999999999998E-2</v>
      </c>
      <c r="P661">
        <v>3</v>
      </c>
      <c r="Q661">
        <v>3</v>
      </c>
      <c r="R661" s="134">
        <f t="shared" si="73"/>
        <v>13.006666666666668</v>
      </c>
      <c r="S661" s="54">
        <f t="shared" si="69"/>
        <v>0.28932314370897272</v>
      </c>
      <c r="T661">
        <v>0.20330000000000001</v>
      </c>
      <c r="U661">
        <v>0.19040000000000001</v>
      </c>
      <c r="V661">
        <v>6.6199999999999995E-2</v>
      </c>
      <c r="W661" s="134">
        <f t="shared" si="70"/>
        <v>1.0677521008403361</v>
      </c>
      <c r="X661" s="54">
        <f t="shared" si="71"/>
        <v>0.32562715199212983</v>
      </c>
      <c r="Y661">
        <v>748</v>
      </c>
      <c r="Z661">
        <v>1139</v>
      </c>
      <c r="AA661">
        <v>0.65671641791044777</v>
      </c>
    </row>
    <row r="662" spans="1:27" x14ac:dyDescent="0.25">
      <c r="A662" t="s">
        <v>26</v>
      </c>
      <c r="B662">
        <v>110158</v>
      </c>
      <c r="C662" t="s">
        <v>41</v>
      </c>
      <c r="D662" t="s">
        <v>42</v>
      </c>
      <c r="E662" s="152">
        <v>3</v>
      </c>
      <c r="F662">
        <v>255</v>
      </c>
      <c r="G662">
        <v>285</v>
      </c>
      <c r="H662">
        <v>241</v>
      </c>
      <c r="I662">
        <v>239</v>
      </c>
      <c r="J662">
        <v>296</v>
      </c>
      <c r="K662" s="54">
        <f t="shared" si="68"/>
        <v>263.2</v>
      </c>
      <c r="L662">
        <v>0.99619999999999997</v>
      </c>
      <c r="M662">
        <v>83.25</v>
      </c>
      <c r="N662" s="135">
        <f t="shared" si="72"/>
        <v>119.66366366366366</v>
      </c>
      <c r="O662">
        <v>4.7199999999999999E-2</v>
      </c>
      <c r="P662">
        <v>8</v>
      </c>
      <c r="Q662">
        <v>8</v>
      </c>
      <c r="R662" s="134">
        <f t="shared" si="73"/>
        <v>10.40625</v>
      </c>
      <c r="S662" s="54">
        <f t="shared" si="69"/>
        <v>0.45464917805343336</v>
      </c>
      <c r="T662">
        <v>8.72E-2</v>
      </c>
      <c r="U662">
        <v>7.1300000000000002E-2</v>
      </c>
      <c r="V662">
        <v>3.6799999999999999E-2</v>
      </c>
      <c r="W662" s="134">
        <f t="shared" si="70"/>
        <v>1.2230014025245441</v>
      </c>
      <c r="X662" s="54">
        <f t="shared" si="71"/>
        <v>0.42201834862385318</v>
      </c>
      <c r="Y662">
        <v>748</v>
      </c>
      <c r="Z662">
        <v>1139</v>
      </c>
      <c r="AA662">
        <v>0.65671641791044777</v>
      </c>
    </row>
    <row r="663" spans="1:27" x14ac:dyDescent="0.25">
      <c r="A663" t="s">
        <v>26</v>
      </c>
      <c r="B663">
        <v>110158</v>
      </c>
      <c r="C663" t="s">
        <v>41</v>
      </c>
      <c r="D663" t="s">
        <v>42</v>
      </c>
      <c r="E663" s="152">
        <v>4</v>
      </c>
      <c r="F663">
        <v>248</v>
      </c>
      <c r="G663">
        <v>281</v>
      </c>
      <c r="H663">
        <v>273</v>
      </c>
      <c r="I663">
        <v>306</v>
      </c>
      <c r="J663">
        <v>295</v>
      </c>
      <c r="K663" s="54">
        <f t="shared" si="68"/>
        <v>280.60000000000002</v>
      </c>
      <c r="L663">
        <v>1.1778</v>
      </c>
      <c r="M663">
        <v>92.98</v>
      </c>
      <c r="N663" s="135">
        <f t="shared" si="72"/>
        <v>126.67240266724025</v>
      </c>
      <c r="O663">
        <v>5.6800000000000003E-2</v>
      </c>
      <c r="P663">
        <v>8</v>
      </c>
      <c r="Q663">
        <v>10</v>
      </c>
      <c r="R663" s="134">
        <f t="shared" si="73"/>
        <v>9.298</v>
      </c>
      <c r="S663" s="54">
        <f t="shared" si="69"/>
        <v>0.45143407935580981</v>
      </c>
      <c r="T663">
        <v>0.1749</v>
      </c>
      <c r="U663">
        <v>0.15640000000000001</v>
      </c>
      <c r="V663">
        <v>8.5000000000000006E-2</v>
      </c>
      <c r="W663" s="134">
        <f t="shared" si="70"/>
        <v>1.1182864450127876</v>
      </c>
      <c r="X663" s="54">
        <f t="shared" si="71"/>
        <v>0.48599199542595772</v>
      </c>
      <c r="Y663">
        <v>748</v>
      </c>
      <c r="Z663">
        <v>1139</v>
      </c>
      <c r="AA663">
        <v>0.65671641791044777</v>
      </c>
    </row>
    <row r="664" spans="1:27" x14ac:dyDescent="0.25">
      <c r="A664" t="s">
        <v>120</v>
      </c>
      <c r="B664">
        <v>410162</v>
      </c>
      <c r="C664" t="s">
        <v>127</v>
      </c>
      <c r="D664" t="s">
        <v>128</v>
      </c>
      <c r="E664" s="152">
        <v>1</v>
      </c>
      <c r="F664">
        <v>124</v>
      </c>
      <c r="G664">
        <v>174</v>
      </c>
      <c r="H664">
        <v>180</v>
      </c>
      <c r="I664">
        <v>147</v>
      </c>
      <c r="J664">
        <v>175</v>
      </c>
      <c r="K664" s="54">
        <f t="shared" si="68"/>
        <v>160</v>
      </c>
      <c r="L664">
        <v>2.4E-2</v>
      </c>
      <c r="M664">
        <v>6.09</v>
      </c>
      <c r="N664" s="135">
        <f t="shared" si="72"/>
        <v>39.408866995073893</v>
      </c>
      <c r="Q664">
        <v>24</v>
      </c>
      <c r="R664" s="136">
        <f t="shared" si="73"/>
        <v>0.25374999999999998</v>
      </c>
      <c r="S664" s="54">
        <f t="shared" si="69"/>
        <v>0.24630541871921183</v>
      </c>
      <c r="T664">
        <v>0.2432</v>
      </c>
      <c r="U664">
        <v>0.21199999999999999</v>
      </c>
      <c r="V664">
        <v>0.13539999999999999</v>
      </c>
      <c r="W664" s="134">
        <f t="shared" si="70"/>
        <v>1.1471698113207547</v>
      </c>
      <c r="X664" s="54">
        <f t="shared" si="71"/>
        <v>0.55674342105263153</v>
      </c>
      <c r="Y664">
        <v>664</v>
      </c>
      <c r="Z664">
        <v>1245</v>
      </c>
      <c r="AA664">
        <v>0.53333333333333333</v>
      </c>
    </row>
    <row r="665" spans="1:27" x14ac:dyDescent="0.25">
      <c r="A665" t="s">
        <v>120</v>
      </c>
      <c r="B665">
        <v>410162</v>
      </c>
      <c r="C665" s="54" t="s">
        <v>127</v>
      </c>
      <c r="D665" t="s">
        <v>128</v>
      </c>
      <c r="E665" s="152">
        <v>2</v>
      </c>
      <c r="F665">
        <v>130</v>
      </c>
      <c r="G665">
        <v>158</v>
      </c>
      <c r="H665">
        <v>120</v>
      </c>
      <c r="I665">
        <v>124</v>
      </c>
      <c r="J665">
        <v>121</v>
      </c>
      <c r="K665" s="54">
        <f t="shared" si="68"/>
        <v>130.6</v>
      </c>
      <c r="L665">
        <v>5.7799999999999997E-2</v>
      </c>
      <c r="M665">
        <v>12</v>
      </c>
      <c r="N665" s="135">
        <f t="shared" si="72"/>
        <v>48.166666666666671</v>
      </c>
      <c r="Q665">
        <v>40</v>
      </c>
      <c r="R665" s="136">
        <f t="shared" si="73"/>
        <v>0.3</v>
      </c>
      <c r="S665" s="54">
        <f t="shared" si="69"/>
        <v>0.36881061766207252</v>
      </c>
      <c r="T665">
        <v>0.3528</v>
      </c>
      <c r="U665">
        <v>0.31209999999999999</v>
      </c>
      <c r="V665">
        <v>0.20019999999999999</v>
      </c>
      <c r="W665" s="134">
        <f t="shared" si="70"/>
        <v>1.1304069208586991</v>
      </c>
      <c r="X665" s="54">
        <f t="shared" si="71"/>
        <v>0.56746031746031744</v>
      </c>
      <c r="Y665">
        <v>664</v>
      </c>
      <c r="Z665">
        <v>1245</v>
      </c>
      <c r="AA665">
        <v>0.53333333333333333</v>
      </c>
    </row>
    <row r="666" spans="1:27" x14ac:dyDescent="0.25">
      <c r="A666" t="s">
        <v>120</v>
      </c>
      <c r="B666">
        <v>410162</v>
      </c>
      <c r="C666" s="54" t="s">
        <v>127</v>
      </c>
      <c r="D666" t="s">
        <v>128</v>
      </c>
      <c r="E666" s="152">
        <v>3</v>
      </c>
      <c r="F666">
        <v>212</v>
      </c>
      <c r="G666">
        <v>148</v>
      </c>
      <c r="H666">
        <v>168</v>
      </c>
      <c r="I666">
        <v>159</v>
      </c>
      <c r="J666">
        <v>229</v>
      </c>
      <c r="K666" s="54">
        <f t="shared" si="68"/>
        <v>183.2</v>
      </c>
      <c r="L666">
        <v>5.1400000000000001E-2</v>
      </c>
      <c r="M666">
        <v>12.5</v>
      </c>
      <c r="N666" s="135">
        <f t="shared" si="72"/>
        <v>41.12</v>
      </c>
      <c r="Q666">
        <v>53</v>
      </c>
      <c r="R666" s="136">
        <f t="shared" si="73"/>
        <v>0.23584905660377359</v>
      </c>
      <c r="S666" s="54">
        <f t="shared" si="69"/>
        <v>0.22445414847161571</v>
      </c>
      <c r="T666">
        <v>0.56799999999999995</v>
      </c>
      <c r="U666">
        <v>0.51570000000000005</v>
      </c>
      <c r="V666">
        <v>0.32429999999999998</v>
      </c>
      <c r="W666" s="134">
        <f t="shared" si="70"/>
        <v>1.1014155516773316</v>
      </c>
      <c r="X666" s="54">
        <f t="shared" si="71"/>
        <v>0.5709507042253521</v>
      </c>
      <c r="Y666">
        <v>664</v>
      </c>
      <c r="Z666">
        <v>1245</v>
      </c>
      <c r="AA666">
        <v>0.53333333333333333</v>
      </c>
    </row>
    <row r="667" spans="1:27" x14ac:dyDescent="0.25">
      <c r="A667" t="s">
        <v>120</v>
      </c>
      <c r="B667">
        <v>410162</v>
      </c>
      <c r="C667" s="54" t="s">
        <v>127</v>
      </c>
      <c r="D667" t="s">
        <v>128</v>
      </c>
      <c r="E667" s="152">
        <v>4</v>
      </c>
      <c r="F667">
        <v>141</v>
      </c>
      <c r="G667">
        <v>204</v>
      </c>
      <c r="H667">
        <v>143</v>
      </c>
      <c r="I667">
        <v>167</v>
      </c>
      <c r="J667">
        <v>204</v>
      </c>
      <c r="K667" s="54">
        <f t="shared" si="68"/>
        <v>171.8</v>
      </c>
      <c r="L667">
        <v>3.9199999999999999E-2</v>
      </c>
      <c r="M667">
        <v>10.48</v>
      </c>
      <c r="N667" s="135">
        <f t="shared" si="72"/>
        <v>37.404580152671748</v>
      </c>
      <c r="Q667">
        <v>26</v>
      </c>
      <c r="R667" s="136">
        <f t="shared" si="73"/>
        <v>0.40307692307692311</v>
      </c>
      <c r="S667" s="54">
        <f t="shared" si="69"/>
        <v>0.21772165397364229</v>
      </c>
      <c r="T667">
        <v>0.1812</v>
      </c>
      <c r="U667">
        <v>0.1457</v>
      </c>
      <c r="V667">
        <v>0.1</v>
      </c>
      <c r="W667" s="134">
        <f t="shared" si="70"/>
        <v>1.2436513383665067</v>
      </c>
      <c r="X667" s="54">
        <f t="shared" si="71"/>
        <v>0.55187637969094927</v>
      </c>
      <c r="Y667">
        <v>664</v>
      </c>
      <c r="Z667">
        <v>1245</v>
      </c>
      <c r="AA667">
        <v>0.53333333333333333</v>
      </c>
    </row>
    <row r="668" spans="1:27" x14ac:dyDescent="0.25">
      <c r="A668" t="s">
        <v>120</v>
      </c>
      <c r="B668">
        <v>410273</v>
      </c>
      <c r="C668" s="54" t="s">
        <v>127</v>
      </c>
      <c r="D668" t="s">
        <v>128</v>
      </c>
      <c r="E668" s="152">
        <v>1</v>
      </c>
      <c r="F668">
        <v>72</v>
      </c>
      <c r="G668">
        <v>89</v>
      </c>
      <c r="H668">
        <v>109</v>
      </c>
      <c r="I668">
        <v>140</v>
      </c>
      <c r="J668">
        <v>94</v>
      </c>
      <c r="K668" s="54">
        <f t="shared" si="68"/>
        <v>100.8</v>
      </c>
      <c r="L668">
        <v>6.88E-2</v>
      </c>
      <c r="M668">
        <v>12.46</v>
      </c>
      <c r="N668" s="135">
        <f t="shared" si="72"/>
        <v>55.216693418940601</v>
      </c>
      <c r="Q668">
        <v>42</v>
      </c>
      <c r="R668" s="136">
        <f t="shared" si="73"/>
        <v>0.29666666666666669</v>
      </c>
      <c r="S668" s="54">
        <f t="shared" si="69"/>
        <v>0.54778465693393452</v>
      </c>
      <c r="T668">
        <v>0.59140000000000004</v>
      </c>
      <c r="U668">
        <v>0.50780000000000003</v>
      </c>
      <c r="V668">
        <v>0.36330000000000001</v>
      </c>
      <c r="W668" s="134">
        <f t="shared" si="70"/>
        <v>1.1646317447814101</v>
      </c>
      <c r="X668" s="54">
        <f t="shared" si="71"/>
        <v>0.6143050388907676</v>
      </c>
      <c r="Y668">
        <v>654</v>
      </c>
      <c r="Z668">
        <v>1280</v>
      </c>
      <c r="AA668">
        <v>0.51093750000000004</v>
      </c>
    </row>
    <row r="669" spans="1:27" x14ac:dyDescent="0.25">
      <c r="A669" t="s">
        <v>120</v>
      </c>
      <c r="B669">
        <v>410273</v>
      </c>
      <c r="C669" t="s">
        <v>127</v>
      </c>
      <c r="D669" t="s">
        <v>128</v>
      </c>
      <c r="E669" s="152">
        <v>2</v>
      </c>
      <c r="F669">
        <v>171</v>
      </c>
      <c r="G669">
        <v>112</v>
      </c>
      <c r="H669">
        <v>135</v>
      </c>
      <c r="I669">
        <v>98</v>
      </c>
      <c r="J669">
        <v>152</v>
      </c>
      <c r="K669" s="54">
        <f t="shared" si="68"/>
        <v>133.6</v>
      </c>
      <c r="L669">
        <v>3.6600000000000001E-2</v>
      </c>
      <c r="M669">
        <v>6.67</v>
      </c>
      <c r="N669" s="135">
        <f t="shared" si="72"/>
        <v>54.872563718140931</v>
      </c>
      <c r="Q669">
        <v>26</v>
      </c>
      <c r="R669" s="136">
        <f t="shared" si="73"/>
        <v>0.25653846153846155</v>
      </c>
      <c r="S669" s="54">
        <f t="shared" si="69"/>
        <v>0.41072278232141418</v>
      </c>
      <c r="T669">
        <v>0.1714</v>
      </c>
      <c r="U669">
        <v>0.1525</v>
      </c>
      <c r="V669">
        <v>0.1028</v>
      </c>
      <c r="W669" s="134">
        <f t="shared" si="70"/>
        <v>1.1239344262295081</v>
      </c>
      <c r="X669" s="54">
        <f t="shared" si="71"/>
        <v>0.59976662777129519</v>
      </c>
      <c r="Y669">
        <v>654</v>
      </c>
      <c r="Z669">
        <v>1280</v>
      </c>
      <c r="AA669">
        <v>0.51093750000000004</v>
      </c>
    </row>
    <row r="670" spans="1:27" x14ac:dyDescent="0.25">
      <c r="A670" t="s">
        <v>120</v>
      </c>
      <c r="B670">
        <v>410273</v>
      </c>
      <c r="C670" t="s">
        <v>127</v>
      </c>
      <c r="D670" t="s">
        <v>128</v>
      </c>
      <c r="E670" s="152">
        <v>3</v>
      </c>
      <c r="F670">
        <v>111</v>
      </c>
      <c r="G670">
        <v>103</v>
      </c>
      <c r="H670">
        <v>149</v>
      </c>
      <c r="I670">
        <v>141</v>
      </c>
      <c r="J670">
        <v>96</v>
      </c>
      <c r="K670" s="54">
        <f t="shared" si="68"/>
        <v>120</v>
      </c>
      <c r="L670">
        <v>3.4799999999999998E-2</v>
      </c>
      <c r="M670">
        <v>7.04</v>
      </c>
      <c r="N670" s="135">
        <f t="shared" si="72"/>
        <v>49.43181818181818</v>
      </c>
      <c r="Q670">
        <v>29</v>
      </c>
      <c r="R670" s="136">
        <f t="shared" si="73"/>
        <v>0.24275862068965517</v>
      </c>
      <c r="S670" s="54">
        <f t="shared" si="69"/>
        <v>0.41193181818181818</v>
      </c>
      <c r="T670">
        <v>0.38159999999999999</v>
      </c>
      <c r="U670">
        <v>0.34549999999999997</v>
      </c>
      <c r="V670">
        <v>0.21340000000000001</v>
      </c>
      <c r="W670" s="134">
        <f t="shared" si="70"/>
        <v>1.1044862518089726</v>
      </c>
      <c r="X670" s="54">
        <f t="shared" si="71"/>
        <v>0.55922431865828093</v>
      </c>
      <c r="Y670">
        <v>654</v>
      </c>
      <c r="Z670">
        <v>1280</v>
      </c>
      <c r="AA670">
        <v>0.51093750000000004</v>
      </c>
    </row>
    <row r="671" spans="1:27" x14ac:dyDescent="0.25">
      <c r="A671" t="s">
        <v>120</v>
      </c>
      <c r="B671">
        <v>410273</v>
      </c>
      <c r="C671" t="s">
        <v>127</v>
      </c>
      <c r="D671" t="s">
        <v>128</v>
      </c>
      <c r="E671" s="152">
        <v>4</v>
      </c>
      <c r="F671">
        <v>127</v>
      </c>
      <c r="G671">
        <v>121</v>
      </c>
      <c r="H671">
        <v>84</v>
      </c>
      <c r="I671">
        <v>131</v>
      </c>
      <c r="J671">
        <v>119</v>
      </c>
      <c r="K671" s="54">
        <f t="shared" si="68"/>
        <v>116.4</v>
      </c>
      <c r="L671">
        <v>2.0299999999999999E-2</v>
      </c>
      <c r="M671">
        <v>4.1500000000000004</v>
      </c>
      <c r="N671" s="135">
        <f t="shared" si="72"/>
        <v>48.9156626506024</v>
      </c>
      <c r="Q671">
        <v>20</v>
      </c>
      <c r="R671" s="136">
        <f t="shared" si="73"/>
        <v>0.20750000000000002</v>
      </c>
      <c r="S671" s="54">
        <f t="shared" si="69"/>
        <v>0.42023765163747762</v>
      </c>
      <c r="T671">
        <v>0.45629999999999998</v>
      </c>
      <c r="U671">
        <v>0.48259999999999997</v>
      </c>
      <c r="V671">
        <v>0.27310000000000001</v>
      </c>
      <c r="W671" s="134">
        <f t="shared" si="70"/>
        <v>0.94550352258599257</v>
      </c>
      <c r="X671" s="54">
        <f t="shared" si="71"/>
        <v>0.5985097523559062</v>
      </c>
      <c r="Y671">
        <v>654</v>
      </c>
      <c r="Z671">
        <v>1280</v>
      </c>
      <c r="AA671">
        <v>0.51093750000000004</v>
      </c>
    </row>
    <row r="672" spans="1:27" x14ac:dyDescent="0.25">
      <c r="A672" t="s">
        <v>131</v>
      </c>
      <c r="B672">
        <v>450101</v>
      </c>
      <c r="C672" t="s">
        <v>127</v>
      </c>
      <c r="D672" t="s">
        <v>128</v>
      </c>
      <c r="E672" s="152">
        <v>1</v>
      </c>
      <c r="F672">
        <v>301</v>
      </c>
      <c r="G672">
        <v>230</v>
      </c>
      <c r="H672">
        <v>274</v>
      </c>
      <c r="I672">
        <v>325</v>
      </c>
      <c r="J672">
        <v>286</v>
      </c>
      <c r="K672" s="54">
        <f t="shared" si="68"/>
        <v>283.2</v>
      </c>
      <c r="L672">
        <v>2.9499999999999998E-2</v>
      </c>
      <c r="M672">
        <v>3.55</v>
      </c>
      <c r="N672" s="135">
        <f t="shared" si="72"/>
        <v>83.098591549295776</v>
      </c>
      <c r="Q672">
        <v>43</v>
      </c>
      <c r="R672" s="136">
        <f t="shared" si="73"/>
        <v>8.2558139534883723E-2</v>
      </c>
      <c r="S672" s="54">
        <f t="shared" si="69"/>
        <v>0.29342723004694837</v>
      </c>
      <c r="T672">
        <v>2.0449999999999999</v>
      </c>
      <c r="U672">
        <v>1.841</v>
      </c>
      <c r="V672">
        <v>1.3010999999999999</v>
      </c>
      <c r="W672" s="134">
        <f t="shared" si="70"/>
        <v>1.1108093427485062</v>
      </c>
      <c r="X672" s="54">
        <f t="shared" si="71"/>
        <v>0.63623471882640581</v>
      </c>
      <c r="Y672">
        <v>360</v>
      </c>
      <c r="Z672">
        <v>1127</v>
      </c>
      <c r="AA672">
        <v>0.31943212067435672</v>
      </c>
    </row>
    <row r="673" spans="1:27" x14ac:dyDescent="0.25">
      <c r="A673" t="s">
        <v>26</v>
      </c>
      <c r="B673">
        <v>110085</v>
      </c>
      <c r="C673" t="s">
        <v>296</v>
      </c>
      <c r="D673" t="s">
        <v>36</v>
      </c>
      <c r="E673" s="152">
        <v>1</v>
      </c>
      <c r="F673">
        <v>1135</v>
      </c>
      <c r="G673">
        <v>1695</v>
      </c>
      <c r="H673">
        <v>1464</v>
      </c>
      <c r="I673">
        <v>1229</v>
      </c>
      <c r="J673">
        <v>1298</v>
      </c>
      <c r="K673" s="54">
        <f t="shared" si="68"/>
        <v>1364.2</v>
      </c>
      <c r="L673">
        <v>0.24160000000000001</v>
      </c>
      <c r="M673">
        <v>9.66</v>
      </c>
      <c r="N673" s="135">
        <f t="shared" si="72"/>
        <v>250.10351966873705</v>
      </c>
      <c r="Q673">
        <v>32</v>
      </c>
      <c r="R673" s="134">
        <f t="shared" si="73"/>
        <v>0.301875</v>
      </c>
      <c r="S673" s="54">
        <f t="shared" si="69"/>
        <v>0.18333346992283905</v>
      </c>
      <c r="T673">
        <v>0.69899999999999995</v>
      </c>
      <c r="U673">
        <v>0.71830000000000005</v>
      </c>
      <c r="V673">
        <v>0.36380000000000001</v>
      </c>
      <c r="W673" s="134">
        <f t="shared" si="70"/>
        <v>0.97313100375887496</v>
      </c>
      <c r="X673" s="54">
        <f t="shared" si="71"/>
        <v>0.5204577968526467</v>
      </c>
      <c r="Y673">
        <v>729</v>
      </c>
      <c r="Z673">
        <v>1154</v>
      </c>
      <c r="AA673">
        <v>0.6317157712305026</v>
      </c>
    </row>
    <row r="674" spans="1:27" x14ac:dyDescent="0.25">
      <c r="A674" t="s">
        <v>26</v>
      </c>
      <c r="B674">
        <v>110085</v>
      </c>
      <c r="C674" t="s">
        <v>296</v>
      </c>
      <c r="D674" t="s">
        <v>36</v>
      </c>
      <c r="E674" s="152">
        <v>2</v>
      </c>
      <c r="F674">
        <v>1066</v>
      </c>
      <c r="G674">
        <v>826</v>
      </c>
      <c r="H674">
        <v>1238</v>
      </c>
      <c r="I674">
        <v>759</v>
      </c>
      <c r="J674">
        <v>1258</v>
      </c>
      <c r="K674" s="54">
        <f t="shared" si="68"/>
        <v>1029.4000000000001</v>
      </c>
      <c r="L674">
        <v>0.20119999999999999</v>
      </c>
      <c r="M674">
        <v>11.45</v>
      </c>
      <c r="N674" s="135">
        <f t="shared" si="72"/>
        <v>175.72052401746726</v>
      </c>
      <c r="Q674">
        <v>34</v>
      </c>
      <c r="R674" s="134">
        <f t="shared" si="73"/>
        <v>0.33676470588235291</v>
      </c>
      <c r="S674" s="54">
        <f t="shared" si="69"/>
        <v>0.17070188849569384</v>
      </c>
      <c r="T674">
        <v>0.51739999999999997</v>
      </c>
      <c r="U674">
        <v>0.46189999999999998</v>
      </c>
      <c r="V674">
        <v>0.25659999999999999</v>
      </c>
      <c r="W674" s="134">
        <f t="shared" si="70"/>
        <v>1.1201558778956484</v>
      </c>
      <c r="X674" s="54">
        <f t="shared" si="71"/>
        <v>0.49594124468496331</v>
      </c>
      <c r="Y674">
        <v>729</v>
      </c>
      <c r="Z674">
        <v>1154</v>
      </c>
      <c r="AA674">
        <v>0.6317157712305026</v>
      </c>
    </row>
    <row r="675" spans="1:27" x14ac:dyDescent="0.25">
      <c r="A675" t="s">
        <v>26</v>
      </c>
      <c r="B675">
        <v>110085</v>
      </c>
      <c r="C675" t="s">
        <v>296</v>
      </c>
      <c r="D675" t="s">
        <v>36</v>
      </c>
      <c r="E675" s="152">
        <v>3</v>
      </c>
      <c r="F675">
        <v>940</v>
      </c>
      <c r="G675">
        <v>974</v>
      </c>
      <c r="H675">
        <v>1094</v>
      </c>
      <c r="I675">
        <v>930</v>
      </c>
      <c r="J675">
        <v>1226</v>
      </c>
      <c r="K675" s="54">
        <f t="shared" si="68"/>
        <v>1032.8</v>
      </c>
      <c r="L675">
        <v>0.1469</v>
      </c>
      <c r="M675">
        <v>6.28</v>
      </c>
      <c r="N675" s="135">
        <f t="shared" si="72"/>
        <v>233.91719745222932</v>
      </c>
      <c r="Q675">
        <v>27</v>
      </c>
      <c r="R675" s="134">
        <f t="shared" si="73"/>
        <v>0.2325925925925926</v>
      </c>
      <c r="S675" s="54">
        <f t="shared" si="69"/>
        <v>0.22648837863306481</v>
      </c>
      <c r="T675">
        <v>0.4264</v>
      </c>
      <c r="U675">
        <v>0.38650000000000001</v>
      </c>
      <c r="V675">
        <v>0.2311</v>
      </c>
      <c r="W675" s="134">
        <f t="shared" si="70"/>
        <v>1.1032341526520051</v>
      </c>
      <c r="X675" s="54">
        <f t="shared" si="71"/>
        <v>0.54197936210131337</v>
      </c>
      <c r="Y675">
        <v>729</v>
      </c>
      <c r="Z675">
        <v>1154</v>
      </c>
      <c r="AA675">
        <v>0.6317157712305026</v>
      </c>
    </row>
    <row r="676" spans="1:27" x14ac:dyDescent="0.25">
      <c r="A676" t="s">
        <v>26</v>
      </c>
      <c r="B676">
        <v>110085</v>
      </c>
      <c r="C676" t="s">
        <v>296</v>
      </c>
      <c r="D676" t="s">
        <v>36</v>
      </c>
      <c r="E676" s="152">
        <v>4</v>
      </c>
      <c r="F676">
        <v>1409</v>
      </c>
      <c r="G676">
        <v>1226</v>
      </c>
      <c r="H676">
        <v>1426</v>
      </c>
      <c r="I676">
        <v>1139</v>
      </c>
      <c r="J676">
        <v>1079</v>
      </c>
      <c r="K676" s="54">
        <f t="shared" si="68"/>
        <v>1255.8</v>
      </c>
      <c r="L676">
        <v>0.26119999999999999</v>
      </c>
      <c r="M676">
        <v>13.63</v>
      </c>
      <c r="N676" s="135">
        <f t="shared" si="72"/>
        <v>191.6360968451944</v>
      </c>
      <c r="Q676">
        <v>26</v>
      </c>
      <c r="R676" s="134">
        <f t="shared" si="73"/>
        <v>0.52423076923076928</v>
      </c>
      <c r="S676" s="54">
        <f t="shared" si="69"/>
        <v>0.15260080971905909</v>
      </c>
      <c r="T676">
        <v>0.38790000000000002</v>
      </c>
      <c r="U676">
        <v>0.35949999999999999</v>
      </c>
      <c r="V676">
        <v>0.21709999999999999</v>
      </c>
      <c r="W676" s="134">
        <f t="shared" si="70"/>
        <v>1.0789986091794159</v>
      </c>
      <c r="X676" s="54">
        <f t="shared" si="71"/>
        <v>0.55968032998195405</v>
      </c>
      <c r="Y676">
        <v>729</v>
      </c>
      <c r="Z676">
        <v>1154</v>
      </c>
      <c r="AA676">
        <v>0.6317157712305026</v>
      </c>
    </row>
    <row r="677" spans="1:27" x14ac:dyDescent="0.25">
      <c r="A677" t="s">
        <v>55</v>
      </c>
      <c r="B677">
        <v>141372</v>
      </c>
      <c r="C677" s="54" t="s">
        <v>39</v>
      </c>
      <c r="D677" t="s">
        <v>40</v>
      </c>
      <c r="E677" s="152">
        <v>1</v>
      </c>
      <c r="F677">
        <v>476</v>
      </c>
      <c r="G677">
        <v>530</v>
      </c>
      <c r="H677">
        <v>544</v>
      </c>
      <c r="I677">
        <v>411</v>
      </c>
      <c r="J677">
        <v>388</v>
      </c>
      <c r="K677" s="54">
        <f t="shared" si="68"/>
        <v>469.8</v>
      </c>
      <c r="L677">
        <v>2.0023</v>
      </c>
      <c r="M677">
        <v>91.37</v>
      </c>
      <c r="N677" s="135">
        <f t="shared" si="72"/>
        <v>219.14195031191855</v>
      </c>
      <c r="Q677">
        <v>49</v>
      </c>
      <c r="R677" s="136">
        <f t="shared" si="73"/>
        <v>1.8646938775510205</v>
      </c>
      <c r="S677" s="54">
        <f t="shared" si="69"/>
        <v>0.46645796149833663</v>
      </c>
      <c r="T677">
        <v>0.59160000000000001</v>
      </c>
      <c r="U677">
        <v>0.90429999999999999</v>
      </c>
      <c r="V677">
        <v>0.21779999999999999</v>
      </c>
      <c r="W677" s="134">
        <f t="shared" si="70"/>
        <v>0.6542076744443216</v>
      </c>
      <c r="X677" s="54">
        <f t="shared" si="71"/>
        <v>0.36815415821501013</v>
      </c>
      <c r="Y677">
        <v>541</v>
      </c>
      <c r="Z677">
        <v>1334</v>
      </c>
      <c r="AA677">
        <v>0.40554722638680657</v>
      </c>
    </row>
    <row r="678" spans="1:27" x14ac:dyDescent="0.25">
      <c r="A678" t="s">
        <v>55</v>
      </c>
      <c r="B678">
        <v>141372</v>
      </c>
      <c r="C678" s="54" t="s">
        <v>39</v>
      </c>
      <c r="D678" t="s">
        <v>40</v>
      </c>
      <c r="E678" s="152">
        <v>2</v>
      </c>
      <c r="F678">
        <v>392</v>
      </c>
      <c r="G678">
        <v>409</v>
      </c>
      <c r="H678">
        <v>418</v>
      </c>
      <c r="I678">
        <v>444</v>
      </c>
      <c r="J678">
        <v>454</v>
      </c>
      <c r="K678" s="54">
        <f t="shared" si="68"/>
        <v>423.4</v>
      </c>
      <c r="L678">
        <v>1.9735</v>
      </c>
      <c r="M678">
        <v>81.150000000000006</v>
      </c>
      <c r="N678" s="135">
        <f t="shared" si="72"/>
        <v>243.19162045594575</v>
      </c>
      <c r="Q678">
        <v>53</v>
      </c>
      <c r="R678" s="136">
        <f t="shared" si="73"/>
        <v>1.5311320754716982</v>
      </c>
      <c r="S678" s="54">
        <f t="shared" si="69"/>
        <v>0.57437794155868149</v>
      </c>
      <c r="T678">
        <v>0.56320000000000003</v>
      </c>
      <c r="U678">
        <v>1.1122000000000001</v>
      </c>
      <c r="V678">
        <v>0.248</v>
      </c>
      <c r="W678" s="134">
        <f t="shared" si="70"/>
        <v>0.50638374393094765</v>
      </c>
      <c r="X678" s="54">
        <f t="shared" si="71"/>
        <v>0.44034090909090906</v>
      </c>
      <c r="Y678">
        <v>541</v>
      </c>
      <c r="Z678">
        <v>1334</v>
      </c>
      <c r="AA678">
        <v>0.40554722638680657</v>
      </c>
    </row>
    <row r="679" spans="1:27" x14ac:dyDescent="0.25">
      <c r="A679" t="s">
        <v>55</v>
      </c>
      <c r="B679">
        <v>141372</v>
      </c>
      <c r="C679" s="54" t="s">
        <v>39</v>
      </c>
      <c r="D679" t="s">
        <v>40</v>
      </c>
      <c r="E679" s="152">
        <v>3</v>
      </c>
      <c r="F679">
        <v>380</v>
      </c>
      <c r="G679">
        <v>434</v>
      </c>
      <c r="H679">
        <v>430</v>
      </c>
      <c r="I679">
        <v>381</v>
      </c>
      <c r="J679">
        <v>423</v>
      </c>
      <c r="K679" s="54">
        <f t="shared" si="68"/>
        <v>409.6</v>
      </c>
      <c r="L679">
        <v>1.7498</v>
      </c>
      <c r="M679">
        <v>91.85</v>
      </c>
      <c r="N679" s="135">
        <f t="shared" si="72"/>
        <v>190.50626020685903</v>
      </c>
      <c r="Q679">
        <v>58</v>
      </c>
      <c r="R679" s="136">
        <f t="shared" si="73"/>
        <v>1.5836206896551723</v>
      </c>
      <c r="S679" s="54">
        <f t="shared" si="69"/>
        <v>0.4651031743331519</v>
      </c>
      <c r="T679">
        <v>0.72860000000000003</v>
      </c>
      <c r="U679">
        <v>1.4718</v>
      </c>
      <c r="V679">
        <v>0.2848</v>
      </c>
      <c r="W679" s="134">
        <f t="shared" si="70"/>
        <v>0.49504008696833812</v>
      </c>
      <c r="X679" s="54">
        <f t="shared" si="71"/>
        <v>0.39088663189678835</v>
      </c>
      <c r="Y679">
        <v>541</v>
      </c>
      <c r="Z679">
        <v>1334</v>
      </c>
      <c r="AA679">
        <v>0.40554722638680657</v>
      </c>
    </row>
    <row r="680" spans="1:27" x14ac:dyDescent="0.25">
      <c r="A680" t="s">
        <v>55</v>
      </c>
      <c r="B680">
        <v>141372</v>
      </c>
      <c r="C680" s="54" t="s">
        <v>39</v>
      </c>
      <c r="D680" t="s">
        <v>40</v>
      </c>
      <c r="E680" s="152">
        <v>4</v>
      </c>
      <c r="F680">
        <v>408</v>
      </c>
      <c r="G680">
        <v>344</v>
      </c>
      <c r="H680">
        <v>442</v>
      </c>
      <c r="I680">
        <v>451</v>
      </c>
      <c r="J680">
        <v>427</v>
      </c>
      <c r="K680" s="54">
        <f t="shared" si="68"/>
        <v>414.4</v>
      </c>
      <c r="L680">
        <v>0.93069999999999997</v>
      </c>
      <c r="M680">
        <v>48.18</v>
      </c>
      <c r="N680" s="135">
        <f t="shared" si="72"/>
        <v>193.17144043171439</v>
      </c>
      <c r="Q680">
        <v>50</v>
      </c>
      <c r="R680" s="136">
        <f t="shared" si="73"/>
        <v>0.96360000000000001</v>
      </c>
      <c r="S680" s="54">
        <f t="shared" si="69"/>
        <v>0.46614729833907914</v>
      </c>
      <c r="T680">
        <v>0.69730000000000003</v>
      </c>
      <c r="U680">
        <v>1.167</v>
      </c>
      <c r="V680">
        <v>0.20039999999999999</v>
      </c>
      <c r="W680" s="134">
        <f t="shared" si="70"/>
        <v>0.59751499571550981</v>
      </c>
      <c r="X680" s="54">
        <f t="shared" si="71"/>
        <v>0.28739423490606625</v>
      </c>
      <c r="Y680">
        <v>541</v>
      </c>
      <c r="Z680">
        <v>1334</v>
      </c>
      <c r="AA680">
        <v>0.40554722638680657</v>
      </c>
    </row>
    <row r="681" spans="1:27" x14ac:dyDescent="0.25">
      <c r="A681" t="s">
        <v>55</v>
      </c>
      <c r="B681">
        <v>141372</v>
      </c>
      <c r="C681" t="s">
        <v>67</v>
      </c>
      <c r="D681" t="s">
        <v>68</v>
      </c>
      <c r="E681" s="152">
        <v>1</v>
      </c>
      <c r="F681">
        <v>217</v>
      </c>
      <c r="G681">
        <v>218</v>
      </c>
      <c r="H681">
        <v>213</v>
      </c>
      <c r="I681">
        <v>250</v>
      </c>
      <c r="J681">
        <v>234</v>
      </c>
      <c r="K681" s="54">
        <f t="shared" si="68"/>
        <v>226.4</v>
      </c>
      <c r="L681">
        <v>1.9108000000000001</v>
      </c>
      <c r="M681">
        <v>201.8</v>
      </c>
      <c r="N681" s="135">
        <f t="shared" si="72"/>
        <v>94.687809712586727</v>
      </c>
      <c r="Q681">
        <v>19</v>
      </c>
      <c r="R681" s="136">
        <f t="shared" si="73"/>
        <v>10.621052631578948</v>
      </c>
      <c r="S681" s="54">
        <f t="shared" si="69"/>
        <v>0.41823237505559507</v>
      </c>
      <c r="T681">
        <v>0.8669</v>
      </c>
      <c r="U681">
        <v>0.73629999999999995</v>
      </c>
      <c r="V681">
        <v>0.41889999999999999</v>
      </c>
      <c r="W681" s="134">
        <f t="shared" si="70"/>
        <v>1.1773733532527504</v>
      </c>
      <c r="X681" s="54">
        <f t="shared" si="71"/>
        <v>0.48321605721536509</v>
      </c>
      <c r="Y681">
        <v>541</v>
      </c>
      <c r="Z681">
        <v>1334</v>
      </c>
      <c r="AA681">
        <v>0.40554722638680657</v>
      </c>
    </row>
    <row r="682" spans="1:27" x14ac:dyDescent="0.25">
      <c r="A682" t="s">
        <v>55</v>
      </c>
      <c r="B682">
        <v>141372</v>
      </c>
      <c r="C682" t="s">
        <v>67</v>
      </c>
      <c r="D682" t="s">
        <v>68</v>
      </c>
      <c r="E682" s="152">
        <v>2</v>
      </c>
      <c r="F682">
        <v>194</v>
      </c>
      <c r="G682">
        <v>221</v>
      </c>
      <c r="H682">
        <v>215</v>
      </c>
      <c r="I682">
        <v>208</v>
      </c>
      <c r="J682">
        <v>185</v>
      </c>
      <c r="K682" s="54">
        <f t="shared" si="68"/>
        <v>204.6</v>
      </c>
      <c r="L682">
        <v>1.2798</v>
      </c>
      <c r="M682">
        <v>144.44</v>
      </c>
      <c r="N682" s="135">
        <f t="shared" si="72"/>
        <v>88.604264746607583</v>
      </c>
      <c r="Q682">
        <v>21</v>
      </c>
      <c r="R682" s="136">
        <f t="shared" si="73"/>
        <v>6.8780952380952378</v>
      </c>
      <c r="S682" s="54">
        <f t="shared" si="69"/>
        <v>0.43306092251518857</v>
      </c>
      <c r="T682">
        <v>0.97340000000000004</v>
      </c>
      <c r="U682">
        <v>0.85940000000000005</v>
      </c>
      <c r="V682">
        <v>0.52749999999999997</v>
      </c>
      <c r="W682" s="134">
        <f t="shared" si="70"/>
        <v>1.1326506865254828</v>
      </c>
      <c r="X682" s="54">
        <f t="shared" si="71"/>
        <v>0.54191493733305929</v>
      </c>
      <c r="Y682">
        <v>541</v>
      </c>
      <c r="Z682">
        <v>1334</v>
      </c>
      <c r="AA682">
        <v>0.40554722638680657</v>
      </c>
    </row>
    <row r="683" spans="1:27" x14ac:dyDescent="0.25">
      <c r="A683" t="s">
        <v>55</v>
      </c>
      <c r="B683">
        <v>141372</v>
      </c>
      <c r="C683" t="s">
        <v>67</v>
      </c>
      <c r="D683" t="s">
        <v>68</v>
      </c>
      <c r="E683" s="152">
        <v>3</v>
      </c>
      <c r="F683">
        <v>214</v>
      </c>
      <c r="G683">
        <v>211</v>
      </c>
      <c r="H683">
        <v>184</v>
      </c>
      <c r="I683">
        <v>236</v>
      </c>
      <c r="J683">
        <v>236</v>
      </c>
      <c r="K683" s="54">
        <f t="shared" si="68"/>
        <v>216.2</v>
      </c>
      <c r="L683">
        <v>1.2375</v>
      </c>
      <c r="M683">
        <v>152.46</v>
      </c>
      <c r="N683" s="135">
        <f t="shared" si="72"/>
        <v>81.168831168831161</v>
      </c>
      <c r="Q683">
        <v>26</v>
      </c>
      <c r="R683" s="136">
        <f t="shared" si="73"/>
        <v>5.8638461538461542</v>
      </c>
      <c r="S683" s="54">
        <f t="shared" si="69"/>
        <v>0.37543400170597208</v>
      </c>
      <c r="T683">
        <v>0.83450000000000002</v>
      </c>
      <c r="U683">
        <v>0.72</v>
      </c>
      <c r="V683">
        <v>0.42949999999999999</v>
      </c>
      <c r="W683" s="134">
        <f t="shared" si="70"/>
        <v>1.1590277777777778</v>
      </c>
      <c r="X683" s="54">
        <f t="shared" si="71"/>
        <v>0.51467944877171956</v>
      </c>
      <c r="Y683">
        <v>541</v>
      </c>
      <c r="Z683">
        <v>1334</v>
      </c>
      <c r="AA683">
        <v>0.40554722638680657</v>
      </c>
    </row>
    <row r="684" spans="1:27" x14ac:dyDescent="0.25">
      <c r="A684" t="s">
        <v>55</v>
      </c>
      <c r="B684">
        <v>141372</v>
      </c>
      <c r="C684" t="s">
        <v>67</v>
      </c>
      <c r="D684" t="s">
        <v>68</v>
      </c>
      <c r="E684" s="152">
        <v>4</v>
      </c>
      <c r="F684">
        <v>176</v>
      </c>
      <c r="G684">
        <v>217</v>
      </c>
      <c r="H684">
        <v>244</v>
      </c>
      <c r="I684">
        <v>265</v>
      </c>
      <c r="J684">
        <v>250</v>
      </c>
      <c r="K684" s="54">
        <f t="shared" si="68"/>
        <v>230.4</v>
      </c>
      <c r="L684">
        <v>1.6554</v>
      </c>
      <c r="M684">
        <v>186.66</v>
      </c>
      <c r="N684" s="135">
        <f t="shared" si="72"/>
        <v>88.685310189649641</v>
      </c>
      <c r="Q684">
        <v>24</v>
      </c>
      <c r="R684" s="136">
        <f t="shared" si="73"/>
        <v>7.7774999999999999</v>
      </c>
      <c r="S684" s="54">
        <f t="shared" si="69"/>
        <v>0.38491888103146543</v>
      </c>
      <c r="T684">
        <v>0.77539999999999998</v>
      </c>
      <c r="U684">
        <v>0.70309999999999995</v>
      </c>
      <c r="V684">
        <v>0.41399999999999998</v>
      </c>
      <c r="W684" s="134">
        <f t="shared" si="70"/>
        <v>1.1028303228559238</v>
      </c>
      <c r="X684" s="54">
        <f t="shared" si="71"/>
        <v>0.5339179778179004</v>
      </c>
      <c r="Y684">
        <v>541</v>
      </c>
      <c r="Z684">
        <v>1334</v>
      </c>
      <c r="AA684">
        <v>0.40554722638680657</v>
      </c>
    </row>
    <row r="685" spans="1:27" x14ac:dyDescent="0.25">
      <c r="A685" t="s">
        <v>55</v>
      </c>
      <c r="B685">
        <v>141372</v>
      </c>
      <c r="C685" t="s">
        <v>296</v>
      </c>
      <c r="D685" t="s">
        <v>36</v>
      </c>
      <c r="E685" s="152">
        <v>1</v>
      </c>
      <c r="F685">
        <v>930</v>
      </c>
      <c r="G685">
        <v>703</v>
      </c>
      <c r="H685">
        <v>565</v>
      </c>
      <c r="I685">
        <v>575</v>
      </c>
      <c r="J685">
        <v>616</v>
      </c>
      <c r="K685" s="54">
        <f t="shared" si="68"/>
        <v>677.8</v>
      </c>
      <c r="L685">
        <v>0.25840000000000002</v>
      </c>
      <c r="M685">
        <v>12.12</v>
      </c>
      <c r="N685" s="135">
        <f t="shared" si="72"/>
        <v>213.20132013201322</v>
      </c>
      <c r="Q685">
        <v>58</v>
      </c>
      <c r="R685" s="136">
        <f t="shared" si="73"/>
        <v>0.20896551724137929</v>
      </c>
      <c r="S685" s="54">
        <f t="shared" si="69"/>
        <v>0.31454901170258665</v>
      </c>
      <c r="T685">
        <v>0.1741</v>
      </c>
      <c r="U685">
        <v>0.16320000000000001</v>
      </c>
      <c r="V685">
        <v>9.64E-2</v>
      </c>
      <c r="W685" s="134">
        <f t="shared" si="70"/>
        <v>1.0667892156862744</v>
      </c>
      <c r="X685" s="54">
        <f t="shared" si="71"/>
        <v>0.55370476737507179</v>
      </c>
      <c r="Y685">
        <v>541</v>
      </c>
      <c r="Z685">
        <v>1334</v>
      </c>
      <c r="AA685">
        <v>0.40554722638680657</v>
      </c>
    </row>
    <row r="686" spans="1:27" x14ac:dyDescent="0.25">
      <c r="A686" t="s">
        <v>55</v>
      </c>
      <c r="B686">
        <v>141372</v>
      </c>
      <c r="C686" t="s">
        <v>296</v>
      </c>
      <c r="D686" t="s">
        <v>36</v>
      </c>
      <c r="E686" s="152">
        <v>2</v>
      </c>
      <c r="F686">
        <v>882</v>
      </c>
      <c r="G686">
        <v>660</v>
      </c>
      <c r="H686">
        <v>884</v>
      </c>
      <c r="I686">
        <v>762</v>
      </c>
      <c r="J686">
        <v>570</v>
      </c>
      <c r="K686" s="54">
        <f t="shared" si="68"/>
        <v>751.6</v>
      </c>
      <c r="L686">
        <v>0.28110000000000002</v>
      </c>
      <c r="M686">
        <v>12.64</v>
      </c>
      <c r="N686" s="135">
        <f t="shared" si="72"/>
        <v>222.38924050632909</v>
      </c>
      <c r="Q686">
        <v>45</v>
      </c>
      <c r="R686" s="136">
        <f t="shared" si="73"/>
        <v>0.28088888888888891</v>
      </c>
      <c r="S686" s="54">
        <f t="shared" si="69"/>
        <v>0.29588776012018236</v>
      </c>
      <c r="T686">
        <v>0.15820000000000001</v>
      </c>
      <c r="U686">
        <v>0.13619999999999999</v>
      </c>
      <c r="V686">
        <v>7.17E-2</v>
      </c>
      <c r="W686" s="134">
        <f t="shared" si="70"/>
        <v>1.1615271659324524</v>
      </c>
      <c r="X686" s="54">
        <f t="shared" si="71"/>
        <v>0.45322376738305942</v>
      </c>
      <c r="Y686">
        <v>541</v>
      </c>
      <c r="Z686">
        <v>1334</v>
      </c>
      <c r="AA686">
        <v>0.40554722638680657</v>
      </c>
    </row>
    <row r="687" spans="1:27" x14ac:dyDescent="0.25">
      <c r="A687" t="s">
        <v>55</v>
      </c>
      <c r="B687">
        <v>141372</v>
      </c>
      <c r="C687" t="s">
        <v>296</v>
      </c>
      <c r="D687" t="s">
        <v>36</v>
      </c>
      <c r="E687" s="152">
        <v>3</v>
      </c>
      <c r="F687">
        <v>690</v>
      </c>
      <c r="G687">
        <v>543</v>
      </c>
      <c r="H687">
        <v>709</v>
      </c>
      <c r="I687">
        <v>590</v>
      </c>
      <c r="J687">
        <v>640</v>
      </c>
      <c r="K687" s="54">
        <f t="shared" si="68"/>
        <v>634.4</v>
      </c>
      <c r="L687">
        <v>0.17269999999999999</v>
      </c>
      <c r="M687">
        <v>9.52</v>
      </c>
      <c r="N687" s="135">
        <f t="shared" si="72"/>
        <v>181.4075630252101</v>
      </c>
      <c r="Q687">
        <v>52</v>
      </c>
      <c r="R687" s="136">
        <f t="shared" si="73"/>
        <v>0.18307692307692308</v>
      </c>
      <c r="S687" s="54">
        <f t="shared" si="69"/>
        <v>0.28595139190606889</v>
      </c>
      <c r="T687">
        <v>8.7499999999999994E-2</v>
      </c>
      <c r="U687">
        <v>7.0300000000000001E-2</v>
      </c>
      <c r="V687">
        <v>4.5499999999999999E-2</v>
      </c>
      <c r="W687" s="134">
        <f t="shared" si="70"/>
        <v>1.2446657183499288</v>
      </c>
      <c r="X687" s="54">
        <f t="shared" si="71"/>
        <v>0.52</v>
      </c>
      <c r="Y687">
        <v>541</v>
      </c>
      <c r="Z687">
        <v>1334</v>
      </c>
      <c r="AA687">
        <v>0.40554722638680657</v>
      </c>
    </row>
    <row r="688" spans="1:27" x14ac:dyDescent="0.25">
      <c r="A688" t="s">
        <v>55</v>
      </c>
      <c r="B688">
        <v>141372</v>
      </c>
      <c r="C688" t="s">
        <v>296</v>
      </c>
      <c r="D688" t="s">
        <v>36</v>
      </c>
      <c r="E688" s="152">
        <v>4</v>
      </c>
      <c r="F688">
        <v>634</v>
      </c>
      <c r="G688">
        <v>642</v>
      </c>
      <c r="H688">
        <v>656</v>
      </c>
      <c r="I688">
        <v>539</v>
      </c>
      <c r="J688">
        <v>617</v>
      </c>
      <c r="K688" s="54">
        <f t="shared" si="68"/>
        <v>617.6</v>
      </c>
      <c r="L688">
        <v>0.15939999999999999</v>
      </c>
      <c r="M688">
        <v>12.07</v>
      </c>
      <c r="N688" s="135">
        <f t="shared" si="72"/>
        <v>132.062966031483</v>
      </c>
      <c r="Q688">
        <v>40</v>
      </c>
      <c r="R688" s="136">
        <f t="shared" si="73"/>
        <v>0.30175000000000002</v>
      </c>
      <c r="S688" s="54">
        <f t="shared" si="69"/>
        <v>0.21383252271937014</v>
      </c>
      <c r="T688">
        <v>0.1348</v>
      </c>
      <c r="U688">
        <v>0.15060000000000001</v>
      </c>
      <c r="V688">
        <v>6.0900000000000003E-2</v>
      </c>
      <c r="W688" s="134">
        <f t="shared" si="70"/>
        <v>0.89508632138114208</v>
      </c>
      <c r="X688" s="54">
        <f t="shared" si="71"/>
        <v>0.45178041543026709</v>
      </c>
      <c r="Y688">
        <v>541</v>
      </c>
      <c r="Z688">
        <v>1334</v>
      </c>
      <c r="AA688">
        <v>0.40554722638680657</v>
      </c>
    </row>
    <row r="689" spans="1:27" x14ac:dyDescent="0.25">
      <c r="A689" t="s">
        <v>69</v>
      </c>
      <c r="B689">
        <v>272850</v>
      </c>
      <c r="C689" s="54" t="s">
        <v>296</v>
      </c>
      <c r="D689" t="s">
        <v>36</v>
      </c>
      <c r="E689" s="152">
        <v>1</v>
      </c>
      <c r="F689">
        <v>1516</v>
      </c>
      <c r="G689">
        <v>1179</v>
      </c>
      <c r="H689">
        <v>1593</v>
      </c>
      <c r="I689">
        <v>1271</v>
      </c>
      <c r="J689">
        <v>1261</v>
      </c>
      <c r="K689" s="54">
        <f t="shared" si="68"/>
        <v>1364</v>
      </c>
      <c r="L689">
        <v>0.9919</v>
      </c>
      <c r="M689">
        <v>31.6</v>
      </c>
      <c r="N689" s="135">
        <f t="shared" si="72"/>
        <v>313.89240506329111</v>
      </c>
      <c r="Q689">
        <v>85</v>
      </c>
      <c r="R689" s="136">
        <f t="shared" si="73"/>
        <v>0.37176470588235294</v>
      </c>
      <c r="S689" s="54">
        <f t="shared" ref="S689:S700" si="74">N689/K689</f>
        <v>0.23012639667396709</v>
      </c>
      <c r="T689">
        <v>1.0301</v>
      </c>
      <c r="U689">
        <v>0.86950000000000005</v>
      </c>
      <c r="V689">
        <v>0.42849999999999999</v>
      </c>
      <c r="W689" s="134">
        <f t="shared" si="70"/>
        <v>1.1847038527889591</v>
      </c>
      <c r="X689" s="54">
        <f t="shared" si="71"/>
        <v>0.41597903116202312</v>
      </c>
      <c r="Y689">
        <v>1582</v>
      </c>
      <c r="Z689">
        <v>978</v>
      </c>
      <c r="AA689">
        <v>1.6175869120654396</v>
      </c>
    </row>
    <row r="690" spans="1:27" x14ac:dyDescent="0.25">
      <c r="A690" t="s">
        <v>69</v>
      </c>
      <c r="B690">
        <v>272850</v>
      </c>
      <c r="C690" s="54" t="s">
        <v>296</v>
      </c>
      <c r="D690" t="s">
        <v>36</v>
      </c>
      <c r="E690" s="152">
        <v>2</v>
      </c>
      <c r="F690">
        <v>1587</v>
      </c>
      <c r="G690">
        <v>1416</v>
      </c>
      <c r="H690">
        <v>1358</v>
      </c>
      <c r="I690">
        <v>1345</v>
      </c>
      <c r="J690">
        <v>1138</v>
      </c>
      <c r="K690" s="54">
        <f t="shared" si="68"/>
        <v>1368.8</v>
      </c>
      <c r="L690">
        <v>1.1140000000000001</v>
      </c>
      <c r="M690">
        <v>39.75</v>
      </c>
      <c r="N690" s="135">
        <f t="shared" si="72"/>
        <v>280.25157232704402</v>
      </c>
      <c r="Q690">
        <v>88</v>
      </c>
      <c r="R690" s="136">
        <f t="shared" si="73"/>
        <v>0.45170454545454547</v>
      </c>
      <c r="S690" s="54">
        <f t="shared" si="74"/>
        <v>0.20474252800047049</v>
      </c>
      <c r="T690">
        <v>0.97440000000000004</v>
      </c>
      <c r="U690">
        <v>0.87749999999999995</v>
      </c>
      <c r="V690">
        <v>0.32</v>
      </c>
      <c r="W690" s="134">
        <f t="shared" si="70"/>
        <v>1.1104273504273505</v>
      </c>
      <c r="X690" s="54">
        <f t="shared" si="71"/>
        <v>0.32840722495894908</v>
      </c>
      <c r="Y690">
        <v>1582</v>
      </c>
      <c r="Z690">
        <v>978</v>
      </c>
      <c r="AA690">
        <v>1.6175869120654396</v>
      </c>
    </row>
    <row r="691" spans="1:27" x14ac:dyDescent="0.25">
      <c r="A691" t="s">
        <v>69</v>
      </c>
      <c r="B691">
        <v>272850</v>
      </c>
      <c r="C691" s="54" t="s">
        <v>296</v>
      </c>
      <c r="D691" t="s">
        <v>36</v>
      </c>
      <c r="E691" s="152">
        <v>3</v>
      </c>
      <c r="F691">
        <v>1481</v>
      </c>
      <c r="G691">
        <v>1550</v>
      </c>
      <c r="H691">
        <v>1279</v>
      </c>
      <c r="I691">
        <v>1269</v>
      </c>
      <c r="J691">
        <v>1031</v>
      </c>
      <c r="K691" s="54">
        <f t="shared" si="68"/>
        <v>1322</v>
      </c>
      <c r="L691">
        <v>0.78169999999999995</v>
      </c>
      <c r="M691">
        <v>28.67</v>
      </c>
      <c r="N691" s="135">
        <f t="shared" si="72"/>
        <v>272.65434251831181</v>
      </c>
      <c r="Q691">
        <v>66</v>
      </c>
      <c r="R691" s="136">
        <f t="shared" si="73"/>
        <v>0.43439393939393944</v>
      </c>
      <c r="S691" s="54">
        <f t="shared" si="74"/>
        <v>0.20624382943896505</v>
      </c>
      <c r="T691">
        <v>1.0086999999999999</v>
      </c>
      <c r="U691">
        <v>0.8962</v>
      </c>
      <c r="V691">
        <v>0.36980000000000002</v>
      </c>
      <c r="W691" s="134">
        <f t="shared" si="70"/>
        <v>1.1255300156215129</v>
      </c>
      <c r="X691" s="54">
        <f t="shared" si="71"/>
        <v>0.36661048874789337</v>
      </c>
      <c r="Y691">
        <v>1582</v>
      </c>
      <c r="Z691">
        <v>978</v>
      </c>
      <c r="AA691">
        <v>1.6175869120654396</v>
      </c>
    </row>
    <row r="692" spans="1:27" x14ac:dyDescent="0.25">
      <c r="A692" t="s">
        <v>69</v>
      </c>
      <c r="B692">
        <v>272850</v>
      </c>
      <c r="C692" s="54" t="s">
        <v>296</v>
      </c>
      <c r="D692" t="s">
        <v>36</v>
      </c>
      <c r="E692" s="152">
        <v>4</v>
      </c>
      <c r="F692">
        <v>985</v>
      </c>
      <c r="G692">
        <v>478</v>
      </c>
      <c r="H692">
        <v>712</v>
      </c>
      <c r="I692">
        <v>873</v>
      </c>
      <c r="J692">
        <v>803</v>
      </c>
      <c r="K692" s="54">
        <f t="shared" si="68"/>
        <v>770.2</v>
      </c>
      <c r="L692">
        <v>0.70789999999999997</v>
      </c>
      <c r="M692">
        <v>26.52</v>
      </c>
      <c r="N692" s="135">
        <f t="shared" si="72"/>
        <v>266.93061840120663</v>
      </c>
      <c r="Q692">
        <v>69</v>
      </c>
      <c r="R692" s="136">
        <f t="shared" si="73"/>
        <v>0.3843478260869565</v>
      </c>
      <c r="S692" s="54">
        <f t="shared" si="74"/>
        <v>0.34657312178811556</v>
      </c>
      <c r="T692">
        <v>0.80049999999999999</v>
      </c>
      <c r="U692">
        <v>0.68669999999999998</v>
      </c>
      <c r="V692">
        <v>0.33860000000000001</v>
      </c>
      <c r="W692" s="134">
        <f t="shared" si="70"/>
        <v>1.1657201106742392</v>
      </c>
      <c r="X692" s="54">
        <f t="shared" si="71"/>
        <v>0.42298563397876332</v>
      </c>
      <c r="Y692">
        <v>1582</v>
      </c>
      <c r="Z692">
        <v>978</v>
      </c>
      <c r="AA692">
        <v>1.6175869120654396</v>
      </c>
    </row>
    <row r="693" spans="1:27" x14ac:dyDescent="0.25">
      <c r="A693" t="s">
        <v>120</v>
      </c>
      <c r="B693">
        <v>410283</v>
      </c>
      <c r="C693" t="s">
        <v>296</v>
      </c>
      <c r="D693" t="s">
        <v>36</v>
      </c>
      <c r="E693" s="152">
        <v>1</v>
      </c>
      <c r="F693">
        <v>1259</v>
      </c>
      <c r="G693">
        <v>1189</v>
      </c>
      <c r="H693">
        <v>1114</v>
      </c>
      <c r="I693">
        <v>1148</v>
      </c>
      <c r="J693">
        <v>1122</v>
      </c>
      <c r="K693" s="54">
        <f t="shared" si="68"/>
        <v>1166.4000000000001</v>
      </c>
      <c r="L693">
        <v>0.61780000000000002</v>
      </c>
      <c r="M693">
        <v>11.66</v>
      </c>
      <c r="N693" s="135">
        <f t="shared" si="72"/>
        <v>529.84562607204123</v>
      </c>
      <c r="Q693">
        <v>37</v>
      </c>
      <c r="R693" s="136">
        <f t="shared" si="73"/>
        <v>0.31513513513513514</v>
      </c>
      <c r="S693" s="54">
        <f t="shared" si="74"/>
        <v>0.45425722399866358</v>
      </c>
      <c r="T693">
        <v>1.2387999999999999</v>
      </c>
      <c r="U693">
        <v>1.2304999999999999</v>
      </c>
      <c r="V693">
        <v>0.77539999999999998</v>
      </c>
      <c r="W693" s="134">
        <f t="shared" si="70"/>
        <v>1.006745225518082</v>
      </c>
      <c r="X693" s="54">
        <f t="shared" si="71"/>
        <v>0.62592831772683244</v>
      </c>
      <c r="Y693">
        <v>666</v>
      </c>
      <c r="Z693">
        <v>1270</v>
      </c>
      <c r="AA693">
        <v>0.52440944881889762</v>
      </c>
    </row>
    <row r="694" spans="1:27" x14ac:dyDescent="0.25">
      <c r="A694" t="s">
        <v>120</v>
      </c>
      <c r="B694">
        <v>410283</v>
      </c>
      <c r="C694" t="s">
        <v>296</v>
      </c>
      <c r="D694" t="s">
        <v>36</v>
      </c>
      <c r="E694" s="152">
        <v>2</v>
      </c>
      <c r="F694">
        <v>675</v>
      </c>
      <c r="G694">
        <v>767</v>
      </c>
      <c r="H694">
        <v>825</v>
      </c>
      <c r="I694">
        <v>844</v>
      </c>
      <c r="J694">
        <v>692</v>
      </c>
      <c r="K694" s="54">
        <f t="shared" si="68"/>
        <v>760.6</v>
      </c>
      <c r="L694">
        <v>0.16919999999999999</v>
      </c>
      <c r="M694">
        <v>5.62</v>
      </c>
      <c r="N694" s="135">
        <f t="shared" si="72"/>
        <v>301.06761565836297</v>
      </c>
      <c r="Q694">
        <v>28</v>
      </c>
      <c r="R694" s="136">
        <f t="shared" si="73"/>
        <v>0.20071428571428571</v>
      </c>
      <c r="S694" s="54">
        <f t="shared" si="74"/>
        <v>0.39582910289030104</v>
      </c>
      <c r="T694">
        <v>0.57909999999999995</v>
      </c>
      <c r="U694">
        <v>0.5383</v>
      </c>
      <c r="V694">
        <v>0.34179999999999999</v>
      </c>
      <c r="W694" s="134">
        <f t="shared" si="70"/>
        <v>1.075794166821475</v>
      </c>
      <c r="X694" s="54">
        <f t="shared" si="71"/>
        <v>0.59022621308927647</v>
      </c>
      <c r="Y694">
        <v>666</v>
      </c>
      <c r="Z694">
        <v>1270</v>
      </c>
      <c r="AA694">
        <v>0.52440944881889762</v>
      </c>
    </row>
    <row r="695" spans="1:27" x14ac:dyDescent="0.25">
      <c r="A695" t="s">
        <v>120</v>
      </c>
      <c r="B695">
        <v>410283</v>
      </c>
      <c r="C695" t="s">
        <v>296</v>
      </c>
      <c r="D695" t="s">
        <v>36</v>
      </c>
      <c r="E695" s="152">
        <v>3</v>
      </c>
      <c r="F695">
        <v>952</v>
      </c>
      <c r="G695">
        <v>882</v>
      </c>
      <c r="H695">
        <v>945</v>
      </c>
      <c r="I695">
        <v>791</v>
      </c>
      <c r="J695">
        <v>1069</v>
      </c>
      <c r="K695" s="54">
        <f t="shared" si="68"/>
        <v>927.8</v>
      </c>
      <c r="L695">
        <v>0.25629999999999997</v>
      </c>
      <c r="M695">
        <v>7.04</v>
      </c>
      <c r="N695" s="135">
        <f t="shared" si="72"/>
        <v>364.06249999999994</v>
      </c>
      <c r="Q695">
        <v>33</v>
      </c>
      <c r="R695" s="136">
        <f t="shared" si="73"/>
        <v>0.21333333333333335</v>
      </c>
      <c r="S695" s="54">
        <f t="shared" si="74"/>
        <v>0.39239329596895878</v>
      </c>
      <c r="T695">
        <v>0.2994</v>
      </c>
      <c r="U695">
        <v>0.30199999999999999</v>
      </c>
      <c r="V695">
        <v>0.17130000000000001</v>
      </c>
      <c r="W695" s="134">
        <f t="shared" si="70"/>
        <v>0.99139072847682119</v>
      </c>
      <c r="X695" s="54">
        <f t="shared" si="71"/>
        <v>0.57214428857715438</v>
      </c>
      <c r="Y695">
        <v>666</v>
      </c>
      <c r="Z695">
        <v>1270</v>
      </c>
      <c r="AA695">
        <v>0.52440944881889762</v>
      </c>
    </row>
    <row r="696" spans="1:27" x14ac:dyDescent="0.25">
      <c r="A696" t="s">
        <v>120</v>
      </c>
      <c r="B696">
        <v>410283</v>
      </c>
      <c r="C696" t="s">
        <v>296</v>
      </c>
      <c r="D696" t="s">
        <v>36</v>
      </c>
      <c r="E696" s="152">
        <v>4</v>
      </c>
      <c r="F696">
        <v>877</v>
      </c>
      <c r="G696">
        <v>774</v>
      </c>
      <c r="H696">
        <v>661</v>
      </c>
      <c r="I696">
        <v>721</v>
      </c>
      <c r="J696">
        <v>614</v>
      </c>
      <c r="K696" s="54">
        <f t="shared" si="68"/>
        <v>729.4</v>
      </c>
      <c r="L696">
        <v>0.27100000000000002</v>
      </c>
      <c r="M696">
        <v>7.75</v>
      </c>
      <c r="N696" s="135">
        <f t="shared" si="72"/>
        <v>349.67741935483872</v>
      </c>
      <c r="Q696">
        <v>38</v>
      </c>
      <c r="R696" s="136">
        <f t="shared" si="73"/>
        <v>0.20394736842105263</v>
      </c>
      <c r="S696" s="54">
        <f t="shared" si="74"/>
        <v>0.47940419434444576</v>
      </c>
      <c r="T696">
        <v>0.4511</v>
      </c>
      <c r="U696">
        <v>0.45050000000000001</v>
      </c>
      <c r="V696">
        <v>0.27960000000000002</v>
      </c>
      <c r="W696" s="134">
        <f t="shared" si="70"/>
        <v>1.0013318534961153</v>
      </c>
      <c r="X696" s="54">
        <f t="shared" si="71"/>
        <v>0.61981822212369764</v>
      </c>
      <c r="Y696">
        <v>666</v>
      </c>
      <c r="Z696">
        <v>1270</v>
      </c>
      <c r="AA696">
        <v>0.52440944881889762</v>
      </c>
    </row>
    <row r="697" spans="1:27" x14ac:dyDescent="0.25">
      <c r="A697" t="s">
        <v>131</v>
      </c>
      <c r="B697">
        <v>450176</v>
      </c>
      <c r="C697" t="s">
        <v>296</v>
      </c>
      <c r="D697" t="s">
        <v>36</v>
      </c>
      <c r="E697" s="152">
        <v>1</v>
      </c>
      <c r="F697">
        <v>1051</v>
      </c>
      <c r="G697">
        <v>1126</v>
      </c>
      <c r="H697">
        <v>1139</v>
      </c>
      <c r="I697">
        <v>899</v>
      </c>
      <c r="J697">
        <v>1004</v>
      </c>
      <c r="K697" s="54">
        <f t="shared" si="68"/>
        <v>1043.8</v>
      </c>
      <c r="L697">
        <v>0.58889999999999998</v>
      </c>
      <c r="M697">
        <v>14.77</v>
      </c>
      <c r="N697" s="135">
        <f t="shared" si="72"/>
        <v>398.71360866621529</v>
      </c>
      <c r="Q697">
        <v>47</v>
      </c>
      <c r="R697" s="136">
        <f t="shared" si="73"/>
        <v>0.31425531914893617</v>
      </c>
      <c r="S697" s="54">
        <f t="shared" si="74"/>
        <v>0.38198276361967359</v>
      </c>
      <c r="T697">
        <v>0.73929999999999996</v>
      </c>
      <c r="U697">
        <v>0.68899999999999995</v>
      </c>
      <c r="V697">
        <v>0.52659999999999996</v>
      </c>
      <c r="W697" s="134">
        <f t="shared" si="70"/>
        <v>1.0730043541364296</v>
      </c>
      <c r="X697" s="54">
        <f t="shared" si="71"/>
        <v>0.7122954145813607</v>
      </c>
      <c r="Y697">
        <v>321</v>
      </c>
      <c r="Z697">
        <v>1167</v>
      </c>
      <c r="AA697">
        <v>0.27506426735218509</v>
      </c>
    </row>
    <row r="698" spans="1:27" x14ac:dyDescent="0.25">
      <c r="A698" t="s">
        <v>131</v>
      </c>
      <c r="B698">
        <v>450176</v>
      </c>
      <c r="C698" t="s">
        <v>296</v>
      </c>
      <c r="D698" t="s">
        <v>36</v>
      </c>
      <c r="E698" s="152">
        <v>2</v>
      </c>
      <c r="F698">
        <v>706</v>
      </c>
      <c r="G698">
        <v>822</v>
      </c>
      <c r="H698">
        <v>695</v>
      </c>
      <c r="I698">
        <v>703</v>
      </c>
      <c r="J698">
        <v>649</v>
      </c>
      <c r="K698" s="54">
        <f t="shared" ref="K698:K700" si="75">AVERAGE(F698:J698)</f>
        <v>715</v>
      </c>
      <c r="L698">
        <v>0.24560000000000001</v>
      </c>
      <c r="M698">
        <v>9.2899999999999991</v>
      </c>
      <c r="N698" s="135">
        <f t="shared" si="72"/>
        <v>264.37029063509152</v>
      </c>
      <c r="Q698">
        <v>45</v>
      </c>
      <c r="R698" s="136">
        <f t="shared" si="73"/>
        <v>0.20644444444444443</v>
      </c>
      <c r="S698" s="54">
        <f t="shared" si="74"/>
        <v>0.36974865823089725</v>
      </c>
      <c r="T698">
        <v>0.24310000000000001</v>
      </c>
      <c r="U698">
        <v>0.23469999999999999</v>
      </c>
      <c r="V698">
        <v>0.1704</v>
      </c>
      <c r="W698" s="134">
        <f t="shared" si="70"/>
        <v>1.0357903706859821</v>
      </c>
      <c r="X698" s="54">
        <f t="shared" si="71"/>
        <v>0.70094611271081853</v>
      </c>
      <c r="Y698">
        <v>321</v>
      </c>
      <c r="Z698">
        <v>1167</v>
      </c>
      <c r="AA698">
        <v>0.27506426735218509</v>
      </c>
    </row>
    <row r="699" spans="1:27" x14ac:dyDescent="0.25">
      <c r="A699" t="s">
        <v>131</v>
      </c>
      <c r="B699">
        <v>450176</v>
      </c>
      <c r="C699" t="s">
        <v>296</v>
      </c>
      <c r="D699" t="s">
        <v>36</v>
      </c>
      <c r="E699" s="152">
        <v>3</v>
      </c>
      <c r="F699">
        <v>744</v>
      </c>
      <c r="G699">
        <v>576</v>
      </c>
      <c r="H699">
        <v>678</v>
      </c>
      <c r="I699">
        <v>657</v>
      </c>
      <c r="J699">
        <v>717</v>
      </c>
      <c r="K699" s="54">
        <f t="shared" si="75"/>
        <v>674.4</v>
      </c>
      <c r="L699">
        <v>0.21129999999999999</v>
      </c>
      <c r="M699">
        <v>9.91</v>
      </c>
      <c r="N699" s="135">
        <f t="shared" si="72"/>
        <v>213.21897073662967</v>
      </c>
      <c r="Q699">
        <v>46</v>
      </c>
      <c r="R699" s="136">
        <f t="shared" si="73"/>
        <v>0.21543478260869567</v>
      </c>
      <c r="S699" s="54">
        <f t="shared" si="74"/>
        <v>0.31616098863675812</v>
      </c>
      <c r="T699">
        <v>0.51190000000000002</v>
      </c>
      <c r="U699">
        <v>0.4763</v>
      </c>
      <c r="V699">
        <v>0.3427</v>
      </c>
      <c r="W699" s="134">
        <f t="shared" si="70"/>
        <v>1.0747428091538946</v>
      </c>
      <c r="X699" s="54">
        <f t="shared" si="71"/>
        <v>0.66946669271342052</v>
      </c>
      <c r="Y699">
        <v>321</v>
      </c>
      <c r="Z699">
        <v>1167</v>
      </c>
      <c r="AA699">
        <v>0.27506426735218509</v>
      </c>
    </row>
    <row r="700" spans="1:27" x14ac:dyDescent="0.25">
      <c r="A700" t="s">
        <v>131</v>
      </c>
      <c r="B700">
        <v>450176</v>
      </c>
      <c r="C700" t="s">
        <v>296</v>
      </c>
      <c r="D700" t="s">
        <v>36</v>
      </c>
      <c r="E700" s="152">
        <v>4</v>
      </c>
      <c r="F700">
        <v>792</v>
      </c>
      <c r="G700">
        <v>847</v>
      </c>
      <c r="H700">
        <v>938</v>
      </c>
      <c r="I700">
        <v>884</v>
      </c>
      <c r="J700">
        <v>914</v>
      </c>
      <c r="K700" s="54">
        <f t="shared" si="75"/>
        <v>875</v>
      </c>
      <c r="L700">
        <v>0.44400000000000001</v>
      </c>
      <c r="M700">
        <v>13.88</v>
      </c>
      <c r="N700" s="135">
        <f t="shared" si="72"/>
        <v>319.88472622478383</v>
      </c>
      <c r="Q700">
        <v>52</v>
      </c>
      <c r="R700" s="136">
        <f t="shared" si="73"/>
        <v>0.26692307692307693</v>
      </c>
      <c r="S700" s="54">
        <f t="shared" si="74"/>
        <v>0.36558254425689579</v>
      </c>
      <c r="T700">
        <v>0.56320000000000003</v>
      </c>
      <c r="U700">
        <v>0.52170000000000005</v>
      </c>
      <c r="V700">
        <v>0.38850000000000001</v>
      </c>
      <c r="W700" s="134">
        <f t="shared" si="70"/>
        <v>1.079547632739122</v>
      </c>
      <c r="X700" s="54">
        <f t="shared" si="71"/>
        <v>0.68980823863636365</v>
      </c>
      <c r="Y700">
        <v>321</v>
      </c>
      <c r="Z700">
        <v>1167</v>
      </c>
      <c r="AA700">
        <v>0.27506426735218509</v>
      </c>
    </row>
    <row r="704" spans="1:27" x14ac:dyDescent="0.25">
      <c r="Q704" s="54"/>
    </row>
    <row r="705" spans="17:17" x14ac:dyDescent="0.25">
      <c r="Q705" s="54"/>
    </row>
    <row r="706" spans="17:17" x14ac:dyDescent="0.25">
      <c r="Q706" s="54"/>
    </row>
    <row r="707" spans="17:17" x14ac:dyDescent="0.25">
      <c r="Q707" s="54"/>
    </row>
    <row r="708" spans="17:17" x14ac:dyDescent="0.25">
      <c r="Q708" s="54"/>
    </row>
    <row r="709" spans="17:17" x14ac:dyDescent="0.25">
      <c r="Q709" s="54"/>
    </row>
    <row r="710" spans="17:17" x14ac:dyDescent="0.25">
      <c r="Q710" s="54"/>
    </row>
    <row r="711" spans="17:17" x14ac:dyDescent="0.25">
      <c r="Q711" s="54"/>
    </row>
    <row r="712" spans="17:17" x14ac:dyDescent="0.25">
      <c r="Q712" s="54"/>
    </row>
    <row r="713" spans="17:17" x14ac:dyDescent="0.25">
      <c r="Q713" s="54"/>
    </row>
    <row r="714" spans="17:17" x14ac:dyDescent="0.25">
      <c r="Q714" s="54"/>
    </row>
    <row r="715" spans="17:17" x14ac:dyDescent="0.25">
      <c r="Q715" s="54"/>
    </row>
    <row r="716" spans="17:17" x14ac:dyDescent="0.25">
      <c r="Q716" s="54"/>
    </row>
    <row r="717" spans="17:17" x14ac:dyDescent="0.25">
      <c r="Q717" s="54"/>
    </row>
    <row r="718" spans="17:17" x14ac:dyDescent="0.25">
      <c r="Q718" s="54"/>
    </row>
    <row r="719" spans="17:17" x14ac:dyDescent="0.25">
      <c r="Q719" s="54"/>
    </row>
  </sheetData>
  <autoFilter ref="A1:AA700" xr:uid="{D074E538-5E9A-45A5-B72A-8B7507CBB5E0}"/>
  <sortState xmlns:xlrd2="http://schemas.microsoft.com/office/spreadsheetml/2017/richdata2" ref="A2:AA720">
    <sortCondition ref="C2:C720"/>
    <sortCondition ref="A2:A720"/>
    <sortCondition ref="B2:B72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54"/>
  <sheetViews>
    <sheetView workbookViewId="0">
      <pane ySplit="1" topLeftCell="A2" activePane="bottomLeft" state="frozen"/>
      <selection pane="bottomLeft" activeCell="L12" sqref="L12"/>
    </sheetView>
  </sheetViews>
  <sheetFormatPr defaultColWidth="11.42578125" defaultRowHeight="15" x14ac:dyDescent="0.25"/>
  <cols>
    <col min="1" max="1" width="11.42578125" style="31"/>
    <col min="2" max="2" width="7.42578125" style="31" bestFit="1" customWidth="1"/>
    <col min="3" max="3" width="9.5703125" style="31" bestFit="1" customWidth="1"/>
    <col min="4" max="4" width="20" style="31" customWidth="1"/>
    <col min="5" max="5" width="9" style="31" bestFit="1" customWidth="1"/>
    <col min="6" max="6" width="17.7109375" style="31" customWidth="1"/>
    <col min="7" max="7" width="11.42578125" style="31"/>
    <col min="8" max="8" width="13.42578125" style="31" customWidth="1"/>
    <col min="9" max="9" width="11.42578125" style="31"/>
    <col min="10" max="10" width="0" style="31" hidden="1" customWidth="1"/>
    <col min="11" max="16384" width="11.42578125" style="31"/>
  </cols>
  <sheetData>
    <row r="1" spans="1:12" s="99" customFormat="1" ht="45" x14ac:dyDescent="0.25">
      <c r="A1" s="99" t="s">
        <v>0</v>
      </c>
      <c r="B1" s="99" t="s">
        <v>1</v>
      </c>
      <c r="C1" s="99" t="s">
        <v>200</v>
      </c>
      <c r="D1" s="99" t="s">
        <v>2</v>
      </c>
      <c r="E1" s="99" t="s">
        <v>201</v>
      </c>
      <c r="F1" s="99" t="s">
        <v>338</v>
      </c>
      <c r="G1" s="99" t="s">
        <v>397</v>
      </c>
      <c r="H1" s="99" t="s">
        <v>340</v>
      </c>
      <c r="I1" s="99" t="s">
        <v>341</v>
      </c>
      <c r="J1" s="99" t="s">
        <v>342</v>
      </c>
      <c r="K1" s="99" t="s">
        <v>345</v>
      </c>
      <c r="L1" s="99" t="s">
        <v>398</v>
      </c>
    </row>
    <row r="2" spans="1:12" ht="15.75" customHeight="1" x14ac:dyDescent="0.25">
      <c r="A2" s="31" t="s">
        <v>55</v>
      </c>
      <c r="B2" s="31">
        <v>141372</v>
      </c>
      <c r="C2" s="31">
        <v>1</v>
      </c>
      <c r="D2" s="31" t="s">
        <v>296</v>
      </c>
      <c r="E2" s="31">
        <v>332</v>
      </c>
      <c r="F2" s="31">
        <f xml:space="preserve"> SUM(E2:E8)</f>
        <v>1443</v>
      </c>
      <c r="G2" s="31">
        <f>E2/F$2</f>
        <v>0.23007623007623007</v>
      </c>
      <c r="H2" s="31">
        <f>SUM(G2:G8)</f>
        <v>0.99999999999999989</v>
      </c>
      <c r="I2" s="31">
        <f>E9/1500</f>
        <v>9.2666666666666661E-2</v>
      </c>
      <c r="J2" s="31">
        <f>1-I2</f>
        <v>0.90733333333333333</v>
      </c>
      <c r="K2" s="31">
        <f>1-I2</f>
        <v>0.90733333333333333</v>
      </c>
      <c r="L2" s="31">
        <f>(G2+G14+G20)/3</f>
        <v>9.2230923809871176E-2</v>
      </c>
    </row>
    <row r="3" spans="1:12" ht="15.75" customHeight="1" x14ac:dyDescent="0.25">
      <c r="A3" s="31" t="s">
        <v>55</v>
      </c>
      <c r="B3" s="31">
        <v>141372</v>
      </c>
      <c r="C3" s="31">
        <v>1</v>
      </c>
      <c r="D3" s="31" t="s">
        <v>27</v>
      </c>
      <c r="E3" s="31">
        <v>382</v>
      </c>
      <c r="G3" s="31">
        <f t="shared" ref="G3:G8" si="0">E3/F$2</f>
        <v>0.2647262647262647</v>
      </c>
      <c r="L3" s="31">
        <f>(G3+G10+G22)/3</f>
        <v>0.19751527119948173</v>
      </c>
    </row>
    <row r="4" spans="1:12" ht="15.75" customHeight="1" x14ac:dyDescent="0.25">
      <c r="A4" s="31" t="s">
        <v>55</v>
      </c>
      <c r="B4" s="31">
        <v>141372</v>
      </c>
      <c r="C4" s="31">
        <v>1</v>
      </c>
      <c r="D4" s="31" t="s">
        <v>31</v>
      </c>
      <c r="E4" s="31">
        <v>212</v>
      </c>
      <c r="G4" s="31">
        <f t="shared" si="0"/>
        <v>0.14691614691614691</v>
      </c>
      <c r="L4" s="31">
        <f>(G4+G11+G18)/3</f>
        <v>0.23972671341092391</v>
      </c>
    </row>
    <row r="5" spans="1:12" ht="15.75" customHeight="1" x14ac:dyDescent="0.25">
      <c r="A5" s="31" t="s">
        <v>55</v>
      </c>
      <c r="B5" s="31">
        <v>141372</v>
      </c>
      <c r="C5" s="31">
        <v>1</v>
      </c>
      <c r="D5" s="31" t="s">
        <v>63</v>
      </c>
      <c r="E5" s="31">
        <v>30</v>
      </c>
      <c r="G5" s="31">
        <f t="shared" si="0"/>
        <v>2.0790020790020791E-2</v>
      </c>
      <c r="L5" s="31">
        <f>G5/3</f>
        <v>6.9300069300069307E-3</v>
      </c>
    </row>
    <row r="6" spans="1:12" ht="15.75" customHeight="1" x14ac:dyDescent="0.25">
      <c r="A6" s="31" t="s">
        <v>55</v>
      </c>
      <c r="B6" s="31">
        <v>141372</v>
      </c>
      <c r="C6" s="31">
        <v>1</v>
      </c>
      <c r="D6" s="31" t="s">
        <v>61</v>
      </c>
      <c r="E6" s="31">
        <v>40</v>
      </c>
      <c r="G6" s="31">
        <f t="shared" si="0"/>
        <v>2.7720027720027719E-2</v>
      </c>
      <c r="L6" s="31">
        <f>G6/3</f>
        <v>9.2400092400092403E-3</v>
      </c>
    </row>
    <row r="7" spans="1:12" ht="15.75" customHeight="1" x14ac:dyDescent="0.25">
      <c r="A7" s="31" t="s">
        <v>55</v>
      </c>
      <c r="B7" s="31">
        <v>141372</v>
      </c>
      <c r="C7" s="31">
        <v>1</v>
      </c>
      <c r="D7" s="31" t="s">
        <v>39</v>
      </c>
      <c r="E7" s="31">
        <v>431</v>
      </c>
      <c r="G7" s="31">
        <f t="shared" si="0"/>
        <v>0.29868329868329868</v>
      </c>
      <c r="L7" s="31">
        <f>(G7+G13+G17)/3</f>
        <v>0.36193926720242509</v>
      </c>
    </row>
    <row r="8" spans="1:12" ht="15.75" customHeight="1" x14ac:dyDescent="0.25">
      <c r="A8" s="31" t="s">
        <v>55</v>
      </c>
      <c r="B8" s="31">
        <v>141372</v>
      </c>
      <c r="C8" s="31">
        <v>1</v>
      </c>
      <c r="D8" s="31" t="s">
        <v>67</v>
      </c>
      <c r="E8" s="31">
        <v>16</v>
      </c>
      <c r="G8" s="31">
        <f t="shared" si="0"/>
        <v>1.1088011088011088E-2</v>
      </c>
      <c r="L8" s="31">
        <f>(G8+G19)/3</f>
        <v>3.2935769777875039E-2</v>
      </c>
    </row>
    <row r="9" spans="1:12" ht="15.75" customHeight="1" x14ac:dyDescent="0.25">
      <c r="A9" s="31" t="s">
        <v>55</v>
      </c>
      <c r="B9" s="31">
        <v>141372</v>
      </c>
      <c r="C9" s="31">
        <v>1</v>
      </c>
      <c r="D9" s="31" t="s">
        <v>204</v>
      </c>
      <c r="E9" s="31">
        <v>139</v>
      </c>
    </row>
    <row r="10" spans="1:12" ht="15.75" customHeight="1" x14ac:dyDescent="0.25">
      <c r="A10" s="31" t="s">
        <v>55</v>
      </c>
      <c r="B10" s="31">
        <v>141372</v>
      </c>
      <c r="C10" s="31">
        <v>2</v>
      </c>
      <c r="D10" s="31" t="s">
        <v>27</v>
      </c>
      <c r="E10" s="31">
        <v>240</v>
      </c>
      <c r="F10" s="31">
        <f>SUM(E10:E15)</f>
        <v>1575</v>
      </c>
      <c r="G10" s="31">
        <f>E10/F$10</f>
        <v>0.15238095238095239</v>
      </c>
      <c r="H10" s="31">
        <f>SUM(G10:G15)</f>
        <v>1</v>
      </c>
      <c r="I10" s="31">
        <f>E16/1500</f>
        <v>0.16133333333333333</v>
      </c>
      <c r="J10" s="31">
        <f>1-I10</f>
        <v>0.83866666666666667</v>
      </c>
      <c r="K10" s="31">
        <f>1-I10</f>
        <v>0.83866666666666667</v>
      </c>
    </row>
    <row r="11" spans="1:12" ht="15.75" customHeight="1" x14ac:dyDescent="0.25">
      <c r="A11" s="31" t="s">
        <v>55</v>
      </c>
      <c r="B11" s="31">
        <v>141372</v>
      </c>
      <c r="C11" s="31">
        <v>2</v>
      </c>
      <c r="D11" s="31" t="s">
        <v>31</v>
      </c>
      <c r="E11" s="31">
        <v>275</v>
      </c>
      <c r="G11" s="31">
        <f t="shared" ref="G11:G15" si="1">E11/F$10</f>
        <v>0.17460317460317459</v>
      </c>
    </row>
    <row r="12" spans="1:12" ht="15.75" customHeight="1" x14ac:dyDescent="0.25">
      <c r="A12" s="31" t="s">
        <v>55</v>
      </c>
      <c r="B12" s="31">
        <v>141372</v>
      </c>
      <c r="C12" s="31">
        <v>2</v>
      </c>
      <c r="D12" s="31" t="s">
        <v>205</v>
      </c>
      <c r="E12" s="31">
        <v>170</v>
      </c>
      <c r="G12" s="31">
        <f t="shared" si="1"/>
        <v>0.10793650793650794</v>
      </c>
      <c r="L12" s="31">
        <f>(G12+G21)/3</f>
        <v>4.1826789195210247E-2</v>
      </c>
    </row>
    <row r="13" spans="1:12" ht="15.75" customHeight="1" x14ac:dyDescent="0.25">
      <c r="A13" s="31" t="s">
        <v>55</v>
      </c>
      <c r="B13" s="31">
        <v>141372</v>
      </c>
      <c r="C13" s="31">
        <v>2</v>
      </c>
      <c r="D13" s="31" t="s">
        <v>39</v>
      </c>
      <c r="E13" s="31">
        <v>770</v>
      </c>
      <c r="G13" s="31">
        <f t="shared" si="1"/>
        <v>0.48888888888888887</v>
      </c>
    </row>
    <row r="14" spans="1:12" ht="15.75" customHeight="1" x14ac:dyDescent="0.25">
      <c r="A14" s="31" t="s">
        <v>55</v>
      </c>
      <c r="B14" s="31">
        <v>141372</v>
      </c>
      <c r="C14" s="31">
        <v>2</v>
      </c>
      <c r="D14" s="31" t="s">
        <v>296</v>
      </c>
      <c r="E14" s="31">
        <v>55</v>
      </c>
      <c r="G14" s="31">
        <f t="shared" si="1"/>
        <v>3.4920634920634921E-2</v>
      </c>
    </row>
    <row r="15" spans="1:12" ht="15.75" customHeight="1" x14ac:dyDescent="0.25">
      <c r="A15" s="31" t="s">
        <v>55</v>
      </c>
      <c r="B15" s="31">
        <v>141372</v>
      </c>
      <c r="C15" s="31">
        <v>2</v>
      </c>
      <c r="D15" s="31" t="s">
        <v>65</v>
      </c>
      <c r="E15" s="31">
        <v>65</v>
      </c>
      <c r="G15" s="31">
        <f t="shared" si="1"/>
        <v>4.1269841269841269E-2</v>
      </c>
      <c r="L15" s="31">
        <f>(G15+G23)/3</f>
        <v>1.7655249234196601E-2</v>
      </c>
    </row>
    <row r="16" spans="1:12" ht="15.75" customHeight="1" x14ac:dyDescent="0.25">
      <c r="A16" s="31" t="s">
        <v>55</v>
      </c>
      <c r="B16" s="31">
        <v>141372</v>
      </c>
      <c r="C16" s="31">
        <v>2</v>
      </c>
      <c r="D16" s="31" t="s">
        <v>204</v>
      </c>
      <c r="E16" s="31">
        <v>242</v>
      </c>
      <c r="L16" s="31">
        <f>SUM(L2:L15)</f>
        <v>0.99999999999999989</v>
      </c>
    </row>
    <row r="17" spans="1:12" ht="15" customHeight="1" x14ac:dyDescent="0.25">
      <c r="A17" s="31" t="s">
        <v>55</v>
      </c>
      <c r="B17" s="31">
        <v>141372</v>
      </c>
      <c r="C17" s="31">
        <v>3</v>
      </c>
      <c r="D17" s="31" t="s">
        <v>39</v>
      </c>
      <c r="E17" s="31">
        <v>510</v>
      </c>
      <c r="F17" s="31">
        <f>SUM(E17:E23)</f>
        <v>1710</v>
      </c>
      <c r="G17" s="31">
        <f>E17/F$17</f>
        <v>0.2982456140350877</v>
      </c>
      <c r="H17" s="31">
        <f>SUM(G17:G23)</f>
        <v>1</v>
      </c>
      <c r="I17" s="31">
        <f>E24/1500</f>
        <v>8.3333333333333329E-2</v>
      </c>
      <c r="J17" s="31">
        <f>1-I17</f>
        <v>0.91666666666666663</v>
      </c>
      <c r="K17" s="31">
        <f>1-I17</f>
        <v>0.91666666666666663</v>
      </c>
    </row>
    <row r="18" spans="1:12" ht="15" customHeight="1" x14ac:dyDescent="0.25">
      <c r="A18" s="31" t="s">
        <v>55</v>
      </c>
      <c r="B18" s="31">
        <v>141372</v>
      </c>
      <c r="C18" s="31">
        <v>3</v>
      </c>
      <c r="D18" s="31" t="s">
        <v>31</v>
      </c>
      <c r="E18" s="31">
        <v>680</v>
      </c>
      <c r="G18" s="31">
        <f t="shared" ref="G18:G23" si="2">E18/F$17</f>
        <v>0.39766081871345027</v>
      </c>
    </row>
    <row r="19" spans="1:12" ht="15" customHeight="1" x14ac:dyDescent="0.25">
      <c r="A19" s="31" t="s">
        <v>55</v>
      </c>
      <c r="B19" s="31">
        <v>141372</v>
      </c>
      <c r="C19" s="31">
        <v>3</v>
      </c>
      <c r="D19" s="31" t="s">
        <v>67</v>
      </c>
      <c r="E19" s="31">
        <v>150</v>
      </c>
      <c r="G19" s="31">
        <f t="shared" si="2"/>
        <v>8.771929824561403E-2</v>
      </c>
    </row>
    <row r="20" spans="1:12" ht="15" customHeight="1" x14ac:dyDescent="0.25">
      <c r="A20" s="31" t="s">
        <v>55</v>
      </c>
      <c r="B20" s="31">
        <v>141372</v>
      </c>
      <c r="C20" s="31">
        <v>3</v>
      </c>
      <c r="D20" s="31" t="s">
        <v>296</v>
      </c>
      <c r="E20" s="31">
        <v>20</v>
      </c>
      <c r="G20" s="31">
        <f t="shared" si="2"/>
        <v>1.1695906432748537E-2</v>
      </c>
    </row>
    <row r="21" spans="1:12" ht="15" customHeight="1" x14ac:dyDescent="0.25">
      <c r="A21" s="31" t="s">
        <v>55</v>
      </c>
      <c r="B21" s="31">
        <v>141372</v>
      </c>
      <c r="C21" s="31">
        <v>3</v>
      </c>
      <c r="D21" s="31" t="s">
        <v>205</v>
      </c>
      <c r="E21" s="31">
        <v>30</v>
      </c>
      <c r="G21" s="31">
        <f t="shared" si="2"/>
        <v>1.7543859649122806E-2</v>
      </c>
    </row>
    <row r="22" spans="1:12" ht="15" customHeight="1" x14ac:dyDescent="0.25">
      <c r="A22" s="31" t="s">
        <v>55</v>
      </c>
      <c r="B22" s="31">
        <v>141372</v>
      </c>
      <c r="C22" s="31">
        <v>3</v>
      </c>
      <c r="D22" s="31" t="s">
        <v>27</v>
      </c>
      <c r="E22" s="31">
        <v>300</v>
      </c>
      <c r="G22" s="31">
        <f t="shared" si="2"/>
        <v>0.17543859649122806</v>
      </c>
    </row>
    <row r="23" spans="1:12" ht="15" customHeight="1" x14ac:dyDescent="0.25">
      <c r="A23" s="31" t="s">
        <v>55</v>
      </c>
      <c r="B23" s="31">
        <v>141372</v>
      </c>
      <c r="C23" s="31">
        <v>3</v>
      </c>
      <c r="D23" s="31" t="s">
        <v>65</v>
      </c>
      <c r="E23" s="31">
        <v>20</v>
      </c>
      <c r="G23" s="31">
        <f t="shared" si="2"/>
        <v>1.1695906432748537E-2</v>
      </c>
    </row>
    <row r="24" spans="1:12" ht="15" customHeight="1" x14ac:dyDescent="0.25">
      <c r="A24" s="31" t="s">
        <v>55</v>
      </c>
      <c r="B24" s="31">
        <v>141372</v>
      </c>
      <c r="C24" s="31">
        <v>3</v>
      </c>
      <c r="D24" s="31" t="s">
        <v>204</v>
      </c>
      <c r="E24" s="31">
        <v>125</v>
      </c>
    </row>
    <row r="25" spans="1:12" ht="15" customHeight="1" x14ac:dyDescent="0.25">
      <c r="A25" s="31" t="s">
        <v>55</v>
      </c>
      <c r="B25" s="31">
        <v>141353</v>
      </c>
      <c r="C25" s="31">
        <v>1</v>
      </c>
      <c r="D25" s="31" t="s">
        <v>27</v>
      </c>
      <c r="E25" s="31">
        <v>145</v>
      </c>
      <c r="F25" s="31">
        <f>SUM(E25:E30)</f>
        <v>760</v>
      </c>
      <c r="G25" s="31">
        <f>E25/F$25</f>
        <v>0.19078947368421054</v>
      </c>
      <c r="H25" s="31">
        <f>SUM(G25:G30)</f>
        <v>1</v>
      </c>
      <c r="I25" s="31">
        <f>E31/1500</f>
        <v>0.58133333333333337</v>
      </c>
      <c r="J25" s="31">
        <f>1-I25</f>
        <v>0.41866666666666663</v>
      </c>
      <c r="K25" s="31">
        <f>1-I25</f>
        <v>0.41866666666666663</v>
      </c>
      <c r="L25" s="31">
        <f>(G25+G33+G41)/3</f>
        <v>0.26602564102564102</v>
      </c>
    </row>
    <row r="26" spans="1:12" ht="15" customHeight="1" x14ac:dyDescent="0.25">
      <c r="A26" s="31" t="s">
        <v>55</v>
      </c>
      <c r="B26" s="31">
        <v>141353</v>
      </c>
      <c r="C26" s="31">
        <v>1</v>
      </c>
      <c r="D26" s="31" t="s">
        <v>31</v>
      </c>
      <c r="E26" s="31">
        <v>25</v>
      </c>
      <c r="G26" s="31">
        <f t="shared" ref="G26:G30" si="3">E26/F$25</f>
        <v>3.2894736842105261E-2</v>
      </c>
      <c r="L26" s="31">
        <f>(G26+G34+G37)/3</f>
        <v>0.15603913630229418</v>
      </c>
    </row>
    <row r="27" spans="1:12" ht="15" customHeight="1" x14ac:dyDescent="0.25">
      <c r="A27" s="31" t="s">
        <v>55</v>
      </c>
      <c r="B27" s="31">
        <v>141353</v>
      </c>
      <c r="C27" s="31">
        <v>1</v>
      </c>
      <c r="D27" s="31" t="s">
        <v>296</v>
      </c>
      <c r="E27" s="31">
        <v>140</v>
      </c>
      <c r="G27" s="31">
        <f t="shared" si="3"/>
        <v>0.18421052631578946</v>
      </c>
      <c r="L27" s="31">
        <f>G27/3</f>
        <v>6.1403508771929821E-2</v>
      </c>
    </row>
    <row r="28" spans="1:12" ht="15" customHeight="1" x14ac:dyDescent="0.25">
      <c r="A28" s="31" t="s">
        <v>55</v>
      </c>
      <c r="B28" s="31">
        <v>141353</v>
      </c>
      <c r="C28" s="31">
        <v>1</v>
      </c>
      <c r="D28" s="31" t="s">
        <v>33</v>
      </c>
      <c r="E28" s="31">
        <v>120</v>
      </c>
      <c r="G28" s="31">
        <f t="shared" si="3"/>
        <v>0.15789473684210525</v>
      </c>
      <c r="L28" s="31">
        <f>(G28+G32+G38)/3</f>
        <v>0.25877192982456138</v>
      </c>
    </row>
    <row r="29" spans="1:12" ht="15" customHeight="1" x14ac:dyDescent="0.25">
      <c r="A29" s="31" t="s">
        <v>55</v>
      </c>
      <c r="B29" s="31">
        <v>141353</v>
      </c>
      <c r="C29" s="31">
        <v>1</v>
      </c>
      <c r="D29" s="31" t="s">
        <v>39</v>
      </c>
      <c r="E29" s="31">
        <v>260</v>
      </c>
      <c r="G29" s="31">
        <f t="shared" si="3"/>
        <v>0.34210526315789475</v>
      </c>
      <c r="L29" s="31">
        <f>G29/3</f>
        <v>0.11403508771929825</v>
      </c>
    </row>
    <row r="30" spans="1:12" ht="15" customHeight="1" x14ac:dyDescent="0.25">
      <c r="A30" s="31" t="s">
        <v>55</v>
      </c>
      <c r="B30" s="31">
        <v>141353</v>
      </c>
      <c r="C30" s="31">
        <v>1</v>
      </c>
      <c r="D30" s="31" t="s">
        <v>51</v>
      </c>
      <c r="E30" s="31">
        <v>70</v>
      </c>
      <c r="G30" s="31">
        <f t="shared" si="3"/>
        <v>9.2105263157894732E-2</v>
      </c>
      <c r="L30" s="31">
        <f>(G30+G35)/3</f>
        <v>6.9163292847503374E-2</v>
      </c>
    </row>
    <row r="31" spans="1:12" ht="15" customHeight="1" x14ac:dyDescent="0.25">
      <c r="A31" s="31" t="s">
        <v>55</v>
      </c>
      <c r="B31" s="31">
        <v>141353</v>
      </c>
      <c r="C31" s="31">
        <v>1</v>
      </c>
      <c r="D31" s="31" t="s">
        <v>204</v>
      </c>
      <c r="E31" s="31">
        <v>872</v>
      </c>
    </row>
    <row r="32" spans="1:12" ht="15" customHeight="1" x14ac:dyDescent="0.25">
      <c r="A32" s="31" t="s">
        <v>55</v>
      </c>
      <c r="B32" s="31">
        <v>141353</v>
      </c>
      <c r="C32" s="31">
        <v>2</v>
      </c>
      <c r="D32" s="31" t="s">
        <v>33</v>
      </c>
      <c r="E32" s="31">
        <v>130</v>
      </c>
      <c r="F32" s="31">
        <f>SUM(E32:E35)</f>
        <v>520</v>
      </c>
      <c r="G32" s="31">
        <f>E32/F$32</f>
        <v>0.25</v>
      </c>
      <c r="H32" s="31">
        <f>SUM(G32:G35)</f>
        <v>1</v>
      </c>
      <c r="I32" s="31">
        <f>E36/1500</f>
        <v>0.55333333333333334</v>
      </c>
      <c r="J32" s="31">
        <f>1-I32</f>
        <v>0.44666666666666666</v>
      </c>
      <c r="K32" s="31">
        <f>1-I32</f>
        <v>0.44666666666666666</v>
      </c>
    </row>
    <row r="33" spans="1:12" ht="15" customHeight="1" x14ac:dyDescent="0.25">
      <c r="A33" s="31" t="s">
        <v>55</v>
      </c>
      <c r="B33" s="31">
        <v>141353</v>
      </c>
      <c r="C33" s="31">
        <v>2</v>
      </c>
      <c r="D33" s="31" t="s">
        <v>27</v>
      </c>
      <c r="E33" s="31">
        <v>220</v>
      </c>
      <c r="G33" s="31">
        <f t="shared" ref="G33:G35" si="4">E33/F$32</f>
        <v>0.42307692307692307</v>
      </c>
    </row>
    <row r="34" spans="1:12" ht="15" customHeight="1" x14ac:dyDescent="0.25">
      <c r="A34" s="31" t="s">
        <v>55</v>
      </c>
      <c r="B34" s="31">
        <v>141353</v>
      </c>
      <c r="C34" s="31">
        <v>2</v>
      </c>
      <c r="D34" s="31" t="s">
        <v>31</v>
      </c>
      <c r="E34" s="31">
        <v>110</v>
      </c>
      <c r="G34" s="31">
        <f t="shared" si="4"/>
        <v>0.21153846153846154</v>
      </c>
    </row>
    <row r="35" spans="1:12" ht="15" customHeight="1" x14ac:dyDescent="0.25">
      <c r="A35" s="31" t="s">
        <v>55</v>
      </c>
      <c r="B35" s="31">
        <v>141353</v>
      </c>
      <c r="C35" s="31">
        <v>2</v>
      </c>
      <c r="D35" s="31" t="s">
        <v>51</v>
      </c>
      <c r="E35" s="31">
        <v>60</v>
      </c>
      <c r="G35" s="31">
        <f t="shared" si="4"/>
        <v>0.11538461538461539</v>
      </c>
    </row>
    <row r="36" spans="1:12" ht="15" customHeight="1" x14ac:dyDescent="0.25">
      <c r="A36" s="31" t="s">
        <v>55</v>
      </c>
      <c r="B36" s="31">
        <v>141353</v>
      </c>
      <c r="C36" s="31">
        <v>2</v>
      </c>
      <c r="D36" s="31" t="s">
        <v>204</v>
      </c>
      <c r="E36" s="31">
        <v>830</v>
      </c>
    </row>
    <row r="37" spans="1:12" ht="15" customHeight="1" x14ac:dyDescent="0.25">
      <c r="A37" s="31" t="s">
        <v>55</v>
      </c>
      <c r="B37" s="31">
        <v>141353</v>
      </c>
      <c r="C37" s="31">
        <v>3</v>
      </c>
      <c r="D37" s="31" t="s">
        <v>31</v>
      </c>
      <c r="E37" s="31">
        <v>170</v>
      </c>
      <c r="F37" s="31">
        <f>SUM(E37:E41)</f>
        <v>760</v>
      </c>
      <c r="G37" s="31">
        <f>E37/F$37</f>
        <v>0.22368421052631579</v>
      </c>
      <c r="H37" s="31">
        <f>SUM(G37:G41)</f>
        <v>1</v>
      </c>
      <c r="I37" s="31">
        <f>E42/1500</f>
        <v>0.54</v>
      </c>
      <c r="J37" s="31">
        <f>1-I37</f>
        <v>0.45999999999999996</v>
      </c>
      <c r="K37" s="31">
        <f>1-I37</f>
        <v>0.45999999999999996</v>
      </c>
    </row>
    <row r="38" spans="1:12" ht="15" customHeight="1" x14ac:dyDescent="0.25">
      <c r="A38" s="31" t="s">
        <v>55</v>
      </c>
      <c r="B38" s="31">
        <v>141353</v>
      </c>
      <c r="C38" s="31">
        <v>3</v>
      </c>
      <c r="D38" s="31" t="s">
        <v>33</v>
      </c>
      <c r="E38" s="31">
        <v>280</v>
      </c>
      <c r="G38" s="31">
        <f t="shared" ref="G38:G41" si="5">E38/F$37</f>
        <v>0.36842105263157893</v>
      </c>
    </row>
    <row r="39" spans="1:12" ht="15" customHeight="1" x14ac:dyDescent="0.25">
      <c r="A39" s="31" t="s">
        <v>55</v>
      </c>
      <c r="B39" s="31">
        <v>141353</v>
      </c>
      <c r="C39" s="31">
        <v>3</v>
      </c>
      <c r="D39" s="31" t="s">
        <v>53</v>
      </c>
      <c r="E39" s="31">
        <v>110</v>
      </c>
      <c r="G39" s="31">
        <f t="shared" si="5"/>
        <v>0.14473684210526316</v>
      </c>
      <c r="L39" s="31">
        <f>G39/3</f>
        <v>4.8245614035087724E-2</v>
      </c>
    </row>
    <row r="40" spans="1:12" ht="15" customHeight="1" x14ac:dyDescent="0.25">
      <c r="A40" s="31" t="s">
        <v>55</v>
      </c>
      <c r="B40" s="31">
        <v>141353</v>
      </c>
      <c r="C40" s="31">
        <v>3</v>
      </c>
      <c r="D40" s="31" t="s">
        <v>63</v>
      </c>
      <c r="E40" s="31">
        <v>60</v>
      </c>
      <c r="G40" s="31">
        <f t="shared" si="5"/>
        <v>7.8947368421052627E-2</v>
      </c>
      <c r="L40" s="31">
        <f>G40/3</f>
        <v>2.6315789473684209E-2</v>
      </c>
    </row>
    <row r="41" spans="1:12" ht="15" customHeight="1" x14ac:dyDescent="0.25">
      <c r="A41" s="31" t="s">
        <v>55</v>
      </c>
      <c r="B41" s="31">
        <v>141353</v>
      </c>
      <c r="C41" s="31">
        <v>3</v>
      </c>
      <c r="D41" s="31" t="s">
        <v>27</v>
      </c>
      <c r="E41" s="31">
        <v>140</v>
      </c>
      <c r="G41" s="31">
        <f t="shared" si="5"/>
        <v>0.18421052631578946</v>
      </c>
      <c r="L41" s="31">
        <f>SUM(L25:L40)</f>
        <v>0.99999999999999989</v>
      </c>
    </row>
    <row r="42" spans="1:12" ht="15" customHeight="1" x14ac:dyDescent="0.25">
      <c r="A42" s="31" t="s">
        <v>55</v>
      </c>
      <c r="B42" s="31">
        <v>141353</v>
      </c>
      <c r="C42" s="31">
        <v>3</v>
      </c>
      <c r="D42" s="31" t="s">
        <v>204</v>
      </c>
      <c r="E42" s="31">
        <v>810</v>
      </c>
    </row>
    <row r="43" spans="1:12" ht="15" customHeight="1" x14ac:dyDescent="0.25">
      <c r="A43" s="31" t="s">
        <v>55</v>
      </c>
      <c r="B43" s="31">
        <v>140897</v>
      </c>
      <c r="C43" s="31">
        <v>1</v>
      </c>
      <c r="D43" s="31" t="s">
        <v>204</v>
      </c>
      <c r="E43" s="31">
        <v>1500</v>
      </c>
      <c r="F43" s="31">
        <v>0</v>
      </c>
      <c r="G43" s="31">
        <v>0</v>
      </c>
      <c r="H43" s="31">
        <v>1</v>
      </c>
      <c r="I43" s="31">
        <f>E43/1500</f>
        <v>1</v>
      </c>
      <c r="J43" s="31">
        <v>0</v>
      </c>
      <c r="K43" s="31">
        <f>1-I43</f>
        <v>0</v>
      </c>
    </row>
    <row r="44" spans="1:12" ht="15" customHeight="1" x14ac:dyDescent="0.25">
      <c r="A44" s="31" t="s">
        <v>55</v>
      </c>
      <c r="B44" s="31">
        <v>140897</v>
      </c>
      <c r="C44" s="31">
        <v>2</v>
      </c>
      <c r="D44" s="31" t="s">
        <v>204</v>
      </c>
      <c r="E44" s="31">
        <v>1500</v>
      </c>
      <c r="F44" s="31">
        <v>0</v>
      </c>
      <c r="G44" s="31">
        <v>0</v>
      </c>
      <c r="H44" s="31">
        <v>1</v>
      </c>
      <c r="I44" s="31">
        <v>1</v>
      </c>
      <c r="J44" s="31">
        <v>0</v>
      </c>
      <c r="K44" s="31">
        <f>1-I44</f>
        <v>0</v>
      </c>
    </row>
    <row r="45" spans="1:12" ht="15" customHeight="1" x14ac:dyDescent="0.25">
      <c r="A45" s="31" t="s">
        <v>55</v>
      </c>
      <c r="B45" s="31">
        <v>140897</v>
      </c>
      <c r="C45" s="31">
        <v>3</v>
      </c>
      <c r="D45" s="31" t="s">
        <v>56</v>
      </c>
      <c r="E45" s="31">
        <v>100</v>
      </c>
      <c r="F45" s="31">
        <v>100</v>
      </c>
      <c r="G45" s="31">
        <f>E45/F$45</f>
        <v>1</v>
      </c>
      <c r="H45" s="31">
        <v>1</v>
      </c>
      <c r="I45" s="31">
        <f>E46/1500</f>
        <v>0.93333333333333335</v>
      </c>
      <c r="J45" s="31">
        <f>1-I45</f>
        <v>6.6666666666666652E-2</v>
      </c>
      <c r="K45" s="31">
        <f>1-I45</f>
        <v>6.6666666666666652E-2</v>
      </c>
    </row>
    <row r="46" spans="1:12" ht="15" customHeight="1" x14ac:dyDescent="0.25">
      <c r="A46" s="31" t="s">
        <v>55</v>
      </c>
      <c r="B46" s="31">
        <v>140897</v>
      </c>
      <c r="C46" s="31">
        <v>3</v>
      </c>
      <c r="D46" s="31" t="s">
        <v>204</v>
      </c>
      <c r="E46" s="31">
        <v>1400</v>
      </c>
    </row>
    <row r="47" spans="1:12" x14ac:dyDescent="0.25">
      <c r="A47" s="31" t="s">
        <v>55</v>
      </c>
      <c r="B47" s="31">
        <v>141364</v>
      </c>
      <c r="C47" s="31">
        <v>1</v>
      </c>
      <c r="D47" s="31" t="s">
        <v>61</v>
      </c>
      <c r="E47" s="31">
        <v>144</v>
      </c>
      <c r="F47" s="31">
        <f>SUM(E47:E51)</f>
        <v>1234</v>
      </c>
      <c r="G47" s="31">
        <f>E47/F$47</f>
        <v>0.1166936790923825</v>
      </c>
      <c r="H47" s="31">
        <f>SUM(G47:G51)</f>
        <v>1</v>
      </c>
      <c r="I47" s="31">
        <f>E52/1500</f>
        <v>0.18</v>
      </c>
      <c r="J47" s="31">
        <f>1-I47</f>
        <v>0.82000000000000006</v>
      </c>
      <c r="K47" s="31">
        <f>1-I47</f>
        <v>0.82000000000000006</v>
      </c>
      <c r="L47" s="31">
        <f>(G47+G56+G65)/3</f>
        <v>8.1080120252391474E-2</v>
      </c>
    </row>
    <row r="48" spans="1:12" x14ac:dyDescent="0.25">
      <c r="A48" s="31" t="s">
        <v>55</v>
      </c>
      <c r="B48" s="31">
        <v>141364</v>
      </c>
      <c r="C48" s="31">
        <v>1</v>
      </c>
      <c r="D48" s="31" t="s">
        <v>31</v>
      </c>
      <c r="E48" s="31">
        <v>160</v>
      </c>
      <c r="G48" s="31">
        <f t="shared" ref="G48:G51" si="6">E48/F$47</f>
        <v>0.12965964343598055</v>
      </c>
      <c r="L48" s="31">
        <f>(G48+G53+G64)/3</f>
        <v>0.12028837258389703</v>
      </c>
    </row>
    <row r="49" spans="1:12" x14ac:dyDescent="0.25">
      <c r="A49" s="31" t="s">
        <v>55</v>
      </c>
      <c r="B49" s="31">
        <v>141364</v>
      </c>
      <c r="C49" s="31">
        <v>1</v>
      </c>
      <c r="D49" s="31" t="s">
        <v>27</v>
      </c>
      <c r="E49" s="31">
        <v>370</v>
      </c>
      <c r="G49" s="31">
        <f t="shared" si="6"/>
        <v>0.29983792544570503</v>
      </c>
      <c r="L49" s="31">
        <f>(G49+G58+G63)/3</f>
        <v>0.2007614982081859</v>
      </c>
    </row>
    <row r="50" spans="1:12" x14ac:dyDescent="0.25">
      <c r="A50" s="31" t="s">
        <v>55</v>
      </c>
      <c r="B50" s="31">
        <v>141364</v>
      </c>
      <c r="C50" s="31">
        <v>1</v>
      </c>
      <c r="D50" s="31" t="s">
        <v>56</v>
      </c>
      <c r="E50" s="31">
        <v>530</v>
      </c>
      <c r="G50" s="31">
        <f t="shared" si="6"/>
        <v>0.42949756888168555</v>
      </c>
      <c r="L50" s="31">
        <f>(G50+G55+G62)/3</f>
        <v>0.38730721362422887</v>
      </c>
    </row>
    <row r="51" spans="1:12" x14ac:dyDescent="0.25">
      <c r="A51" s="31" t="s">
        <v>55</v>
      </c>
      <c r="B51" s="31">
        <v>141364</v>
      </c>
      <c r="C51" s="31">
        <v>1</v>
      </c>
      <c r="D51" s="31" t="s">
        <v>63</v>
      </c>
      <c r="E51" s="31">
        <v>30</v>
      </c>
      <c r="G51" s="31">
        <f t="shared" si="6"/>
        <v>2.4311183144246355E-2</v>
      </c>
      <c r="L51" s="31">
        <f>(G51+G59+G66)/3</f>
        <v>7.1283330264430067E-2</v>
      </c>
    </row>
    <row r="52" spans="1:12" x14ac:dyDescent="0.25">
      <c r="A52" s="31" t="s">
        <v>55</v>
      </c>
      <c r="B52" s="31">
        <v>141364</v>
      </c>
      <c r="C52" s="31">
        <v>1</v>
      </c>
      <c r="D52" s="31" t="s">
        <v>204</v>
      </c>
      <c r="E52" s="31">
        <v>270</v>
      </c>
    </row>
    <row r="53" spans="1:12" x14ac:dyDescent="0.25">
      <c r="A53" s="31" t="s">
        <v>55</v>
      </c>
      <c r="B53" s="31">
        <v>141364</v>
      </c>
      <c r="C53" s="31">
        <v>2</v>
      </c>
      <c r="D53" s="31" t="s">
        <v>31</v>
      </c>
      <c r="E53" s="31">
        <v>190</v>
      </c>
      <c r="F53" s="31">
        <f>SUM(E53:E60)</f>
        <v>1680</v>
      </c>
      <c r="G53" s="31">
        <f>E53/F$53</f>
        <v>0.1130952380952381</v>
      </c>
      <c r="H53" s="31">
        <f>SUM(G53:G60)</f>
        <v>0.99999999999999989</v>
      </c>
      <c r="I53" s="31">
        <f>E61/1500</f>
        <v>0.10666666666666667</v>
      </c>
      <c r="J53" s="31">
        <f>1-I53</f>
        <v>0.89333333333333331</v>
      </c>
      <c r="K53" s="31">
        <f>1-I53</f>
        <v>0.89333333333333331</v>
      </c>
    </row>
    <row r="54" spans="1:12" x14ac:dyDescent="0.25">
      <c r="A54" s="31" t="s">
        <v>55</v>
      </c>
      <c r="B54" s="31">
        <v>141364</v>
      </c>
      <c r="C54" s="31">
        <v>2</v>
      </c>
      <c r="D54" s="31" t="s">
        <v>33</v>
      </c>
      <c r="E54" s="31">
        <v>110</v>
      </c>
      <c r="G54" s="31">
        <f t="shared" ref="G54:G60" si="7">E54/F$53</f>
        <v>6.5476190476190479E-2</v>
      </c>
      <c r="L54" s="31">
        <f>(G54)/3</f>
        <v>2.1825396825396828E-2</v>
      </c>
    </row>
    <row r="55" spans="1:12" x14ac:dyDescent="0.25">
      <c r="A55" s="31" t="s">
        <v>55</v>
      </c>
      <c r="B55" s="31">
        <v>141364</v>
      </c>
      <c r="C55" s="31">
        <v>2</v>
      </c>
      <c r="D55" s="31" t="s">
        <v>56</v>
      </c>
      <c r="E55" s="31">
        <v>450</v>
      </c>
      <c r="G55" s="31">
        <f t="shared" si="7"/>
        <v>0.26785714285714285</v>
      </c>
    </row>
    <row r="56" spans="1:12" x14ac:dyDescent="0.25">
      <c r="A56" s="31" t="s">
        <v>55</v>
      </c>
      <c r="B56" s="31">
        <v>141364</v>
      </c>
      <c r="C56" s="31">
        <v>2</v>
      </c>
      <c r="D56" s="31" t="s">
        <v>61</v>
      </c>
      <c r="E56" s="31">
        <v>120</v>
      </c>
      <c r="G56" s="31">
        <f t="shared" si="7"/>
        <v>7.1428571428571425E-2</v>
      </c>
    </row>
    <row r="57" spans="1:12" x14ac:dyDescent="0.25">
      <c r="A57" s="31" t="s">
        <v>55</v>
      </c>
      <c r="B57" s="31">
        <v>141364</v>
      </c>
      <c r="C57" s="31">
        <v>2</v>
      </c>
      <c r="D57" s="31" t="s">
        <v>205</v>
      </c>
      <c r="E57" s="31">
        <v>120</v>
      </c>
      <c r="G57" s="31">
        <f t="shared" si="7"/>
        <v>7.1428571428571425E-2</v>
      </c>
      <c r="L57" s="31">
        <f>(G57)/3</f>
        <v>2.3809523809523808E-2</v>
      </c>
    </row>
    <row r="58" spans="1:12" x14ac:dyDescent="0.25">
      <c r="A58" s="31" t="s">
        <v>55</v>
      </c>
      <c r="B58" s="31">
        <v>141364</v>
      </c>
      <c r="C58" s="31">
        <v>2</v>
      </c>
      <c r="D58" s="31" t="s">
        <v>27</v>
      </c>
      <c r="E58" s="31">
        <v>270</v>
      </c>
      <c r="G58" s="31">
        <f t="shared" si="7"/>
        <v>0.16071428571428573</v>
      </c>
    </row>
    <row r="59" spans="1:12" x14ac:dyDescent="0.25">
      <c r="A59" s="31" t="s">
        <v>55</v>
      </c>
      <c r="B59" s="31">
        <v>141364</v>
      </c>
      <c r="C59" s="31">
        <v>2</v>
      </c>
      <c r="D59" s="31" t="s">
        <v>63</v>
      </c>
      <c r="E59" s="31">
        <v>120</v>
      </c>
      <c r="G59" s="31">
        <f t="shared" si="7"/>
        <v>7.1428571428571425E-2</v>
      </c>
    </row>
    <row r="60" spans="1:12" x14ac:dyDescent="0.25">
      <c r="A60" s="31" t="s">
        <v>55</v>
      </c>
      <c r="B60" s="31">
        <v>141364</v>
      </c>
      <c r="C60" s="31">
        <v>2</v>
      </c>
      <c r="D60" s="31" t="s">
        <v>39</v>
      </c>
      <c r="E60" s="31">
        <v>300</v>
      </c>
      <c r="G60" s="31">
        <f t="shared" si="7"/>
        <v>0.17857142857142858</v>
      </c>
      <c r="L60" s="31">
        <f>(G60+G67)/3</f>
        <v>9.3644544431946017E-2</v>
      </c>
    </row>
    <row r="61" spans="1:12" x14ac:dyDescent="0.25">
      <c r="A61" s="31" t="s">
        <v>55</v>
      </c>
      <c r="B61" s="31">
        <v>141364</v>
      </c>
      <c r="C61" s="31">
        <v>2</v>
      </c>
      <c r="D61" s="31" t="s">
        <v>204</v>
      </c>
      <c r="E61" s="31">
        <v>160</v>
      </c>
      <c r="L61" s="31">
        <f>SUM(L47:L60)</f>
        <v>1</v>
      </c>
    </row>
    <row r="62" spans="1:12" x14ac:dyDescent="0.25">
      <c r="A62" s="31" t="s">
        <v>55</v>
      </c>
      <c r="B62" s="31">
        <v>141364</v>
      </c>
      <c r="C62" s="31">
        <v>3</v>
      </c>
      <c r="D62" s="31" t="s">
        <v>56</v>
      </c>
      <c r="E62" s="31">
        <v>590</v>
      </c>
      <c r="F62" s="31">
        <f>SUM(E62:E67)</f>
        <v>1270</v>
      </c>
      <c r="G62" s="31">
        <f>E62/F$62</f>
        <v>0.46456692913385828</v>
      </c>
      <c r="H62" s="31">
        <f>SUM(G62:G67)</f>
        <v>1</v>
      </c>
      <c r="I62" s="31">
        <f>E68/1500</f>
        <v>0.22</v>
      </c>
      <c r="J62" s="31">
        <f>1-I62</f>
        <v>0.78</v>
      </c>
      <c r="K62" s="31">
        <f>1-I62</f>
        <v>0.78</v>
      </c>
    </row>
    <row r="63" spans="1:12" x14ac:dyDescent="0.25">
      <c r="A63" s="31" t="s">
        <v>55</v>
      </c>
      <c r="B63" s="31">
        <v>141364</v>
      </c>
      <c r="C63" s="31">
        <v>3</v>
      </c>
      <c r="D63" s="31" t="s">
        <v>27</v>
      </c>
      <c r="E63" s="31">
        <v>180</v>
      </c>
      <c r="G63" s="31">
        <f t="shared" ref="G63:G67" si="8">E63/F$62</f>
        <v>0.14173228346456693</v>
      </c>
    </row>
    <row r="64" spans="1:12" x14ac:dyDescent="0.25">
      <c r="A64" s="31" t="s">
        <v>55</v>
      </c>
      <c r="B64" s="31">
        <v>141364</v>
      </c>
      <c r="C64" s="31">
        <v>3</v>
      </c>
      <c r="D64" s="31" t="s">
        <v>31</v>
      </c>
      <c r="E64" s="31">
        <v>150</v>
      </c>
      <c r="G64" s="31">
        <f t="shared" si="8"/>
        <v>0.11811023622047244</v>
      </c>
    </row>
    <row r="65" spans="1:12" x14ac:dyDescent="0.25">
      <c r="A65" s="31" t="s">
        <v>55</v>
      </c>
      <c r="B65" s="31">
        <v>141364</v>
      </c>
      <c r="C65" s="31">
        <v>3</v>
      </c>
      <c r="D65" s="31" t="s">
        <v>61</v>
      </c>
      <c r="E65" s="31">
        <v>70</v>
      </c>
      <c r="G65" s="31">
        <f t="shared" si="8"/>
        <v>5.5118110236220472E-2</v>
      </c>
    </row>
    <row r="66" spans="1:12" x14ac:dyDescent="0.25">
      <c r="A66" s="31" t="s">
        <v>55</v>
      </c>
      <c r="B66" s="31">
        <v>141364</v>
      </c>
      <c r="C66" s="31">
        <v>3</v>
      </c>
      <c r="D66" s="31" t="s">
        <v>63</v>
      </c>
      <c r="E66" s="31">
        <v>150</v>
      </c>
      <c r="G66" s="31">
        <f t="shared" si="8"/>
        <v>0.11811023622047244</v>
      </c>
    </row>
    <row r="67" spans="1:12" x14ac:dyDescent="0.25">
      <c r="A67" s="31" t="s">
        <v>55</v>
      </c>
      <c r="B67" s="31">
        <v>141364</v>
      </c>
      <c r="C67" s="31">
        <v>3</v>
      </c>
      <c r="D67" s="31" t="s">
        <v>39</v>
      </c>
      <c r="E67" s="31">
        <v>130</v>
      </c>
      <c r="G67" s="31">
        <f t="shared" si="8"/>
        <v>0.10236220472440945</v>
      </c>
    </row>
    <row r="68" spans="1:12" x14ac:dyDescent="0.25">
      <c r="A68" s="31" t="s">
        <v>55</v>
      </c>
      <c r="B68" s="31">
        <v>141364</v>
      </c>
      <c r="C68" s="31">
        <v>3</v>
      </c>
      <c r="D68" s="31" t="s">
        <v>204</v>
      </c>
      <c r="E68" s="31">
        <v>330</v>
      </c>
    </row>
    <row r="69" spans="1:12" ht="15" customHeight="1" x14ac:dyDescent="0.25">
      <c r="A69" s="31" t="s">
        <v>55</v>
      </c>
      <c r="B69" s="31">
        <v>140933</v>
      </c>
      <c r="C69" s="31">
        <v>1</v>
      </c>
      <c r="D69" s="31" t="s">
        <v>136</v>
      </c>
      <c r="E69" s="31">
        <v>90</v>
      </c>
      <c r="F69" s="31">
        <f>SUM(E69:E72)</f>
        <v>630</v>
      </c>
      <c r="G69" s="31">
        <f>E69/F$69</f>
        <v>0.14285714285714285</v>
      </c>
      <c r="H69" s="31">
        <f>SUM(G69:G72)</f>
        <v>1</v>
      </c>
      <c r="I69" s="31">
        <f>E73/1500</f>
        <v>0.55333333333333334</v>
      </c>
      <c r="J69" s="31">
        <f>1-I69</f>
        <v>0.44666666666666666</v>
      </c>
      <c r="K69" s="31">
        <f>1-I69</f>
        <v>0.44666666666666666</v>
      </c>
      <c r="L69" s="31">
        <f>(G69+G79)/3</f>
        <v>7.7380952380952384E-2</v>
      </c>
    </row>
    <row r="70" spans="1:12" ht="15" customHeight="1" x14ac:dyDescent="0.25">
      <c r="A70" s="31" t="s">
        <v>55</v>
      </c>
      <c r="B70" s="31">
        <v>140933</v>
      </c>
      <c r="C70" s="31">
        <v>1</v>
      </c>
      <c r="D70" s="31" t="s">
        <v>56</v>
      </c>
      <c r="E70" s="31">
        <v>410</v>
      </c>
      <c r="G70" s="31">
        <f t="shared" ref="G70:G72" si="9">E70/F$69</f>
        <v>0.65079365079365081</v>
      </c>
      <c r="L70" s="31">
        <f>(G70+G74+G76)/3</f>
        <v>0.81812169312169303</v>
      </c>
    </row>
    <row r="71" spans="1:12" ht="15" customHeight="1" x14ac:dyDescent="0.25">
      <c r="A71" s="31" t="s">
        <v>55</v>
      </c>
      <c r="B71" s="31">
        <v>140933</v>
      </c>
      <c r="C71" s="31">
        <v>1</v>
      </c>
      <c r="D71" s="31" t="s">
        <v>205</v>
      </c>
      <c r="E71" s="31">
        <v>30</v>
      </c>
      <c r="G71" s="31">
        <f t="shared" si="9"/>
        <v>4.7619047619047616E-2</v>
      </c>
      <c r="L71" s="31">
        <f>(G71)/3</f>
        <v>1.5873015873015872E-2</v>
      </c>
    </row>
    <row r="72" spans="1:12" ht="15" customHeight="1" x14ac:dyDescent="0.25">
      <c r="A72" s="31" t="s">
        <v>55</v>
      </c>
      <c r="B72" s="31">
        <v>140933</v>
      </c>
      <c r="C72" s="31">
        <v>1</v>
      </c>
      <c r="D72" s="31" t="s">
        <v>27</v>
      </c>
      <c r="E72" s="31">
        <v>100</v>
      </c>
      <c r="G72" s="31">
        <f t="shared" si="9"/>
        <v>0.15873015873015872</v>
      </c>
      <c r="L72" s="31">
        <f>(G72)/3</f>
        <v>5.2910052910052907E-2</v>
      </c>
    </row>
    <row r="73" spans="1:12" ht="15" customHeight="1" x14ac:dyDescent="0.25">
      <c r="A73" s="31" t="s">
        <v>55</v>
      </c>
      <c r="B73" s="31">
        <v>140933</v>
      </c>
      <c r="C73" s="31">
        <v>1</v>
      </c>
      <c r="D73" s="31" t="s">
        <v>204</v>
      </c>
      <c r="E73" s="31">
        <v>830</v>
      </c>
    </row>
    <row r="74" spans="1:12" ht="15" customHeight="1" x14ac:dyDescent="0.25">
      <c r="A74" s="31" t="s">
        <v>55</v>
      </c>
      <c r="B74" s="31">
        <v>140933</v>
      </c>
      <c r="C74" s="31">
        <v>2</v>
      </c>
      <c r="D74" s="31" t="s">
        <v>56</v>
      </c>
      <c r="E74" s="31">
        <v>500</v>
      </c>
      <c r="F74" s="31">
        <f>SUM(E74)</f>
        <v>500</v>
      </c>
      <c r="G74" s="31">
        <f>E74/F$74</f>
        <v>1</v>
      </c>
      <c r="H74" s="31">
        <v>1</v>
      </c>
      <c r="I74" s="31">
        <f>E75/1500</f>
        <v>0.66666666666666663</v>
      </c>
      <c r="J74" s="31">
        <f>1-I74</f>
        <v>0.33333333333333337</v>
      </c>
      <c r="K74" s="31">
        <f>1-I74</f>
        <v>0.33333333333333337</v>
      </c>
    </row>
    <row r="75" spans="1:12" ht="15" customHeight="1" x14ac:dyDescent="0.25">
      <c r="A75" s="31" t="s">
        <v>55</v>
      </c>
      <c r="B75" s="31">
        <v>140933</v>
      </c>
      <c r="C75" s="31">
        <v>2</v>
      </c>
      <c r="D75" s="31" t="s">
        <v>204</v>
      </c>
      <c r="E75" s="31">
        <v>1000</v>
      </c>
    </row>
    <row r="76" spans="1:12" ht="15" customHeight="1" x14ac:dyDescent="0.25">
      <c r="A76" s="31" t="s">
        <v>55</v>
      </c>
      <c r="B76" s="31">
        <v>140933</v>
      </c>
      <c r="C76" s="31">
        <v>3</v>
      </c>
      <c r="D76" s="31" t="s">
        <v>56</v>
      </c>
      <c r="E76" s="31">
        <v>900</v>
      </c>
      <c r="F76" s="31">
        <f>SUM(E76:E79)</f>
        <v>1120</v>
      </c>
      <c r="G76" s="31">
        <f>E76/F$76</f>
        <v>0.8035714285714286</v>
      </c>
      <c r="H76" s="31">
        <f>SUM(G76:G79)</f>
        <v>1</v>
      </c>
      <c r="I76" s="31">
        <f>E80/1500</f>
        <v>0.28000000000000003</v>
      </c>
      <c r="J76" s="31">
        <f>1-I76</f>
        <v>0.72</v>
      </c>
      <c r="K76" s="31">
        <f>1-I76</f>
        <v>0.72</v>
      </c>
    </row>
    <row r="77" spans="1:12" ht="15" customHeight="1" x14ac:dyDescent="0.25">
      <c r="A77" s="31" t="s">
        <v>55</v>
      </c>
      <c r="B77" s="31">
        <v>140933</v>
      </c>
      <c r="C77" s="31">
        <v>3</v>
      </c>
      <c r="D77" s="31" t="s">
        <v>61</v>
      </c>
      <c r="E77" s="31">
        <v>80</v>
      </c>
      <c r="G77" s="31">
        <f t="shared" ref="G77:G79" si="10">E77/F$76</f>
        <v>7.1428571428571425E-2</v>
      </c>
      <c r="L77" s="31">
        <f>(G77)/3</f>
        <v>2.3809523809523808E-2</v>
      </c>
    </row>
    <row r="78" spans="1:12" ht="15" customHeight="1" x14ac:dyDescent="0.25">
      <c r="A78" s="31" t="s">
        <v>55</v>
      </c>
      <c r="B78" s="31">
        <v>140933</v>
      </c>
      <c r="C78" s="31">
        <v>3</v>
      </c>
      <c r="D78" s="31" t="s">
        <v>296</v>
      </c>
      <c r="E78" s="31">
        <v>40</v>
      </c>
      <c r="G78" s="31">
        <f t="shared" si="10"/>
        <v>3.5714285714285712E-2</v>
      </c>
      <c r="L78" s="31">
        <f>(G78)/3</f>
        <v>1.1904761904761904E-2</v>
      </c>
    </row>
    <row r="79" spans="1:12" ht="15" customHeight="1" x14ac:dyDescent="0.25">
      <c r="A79" s="31" t="s">
        <v>55</v>
      </c>
      <c r="B79" s="31">
        <v>140933</v>
      </c>
      <c r="C79" s="31">
        <v>3</v>
      </c>
      <c r="D79" s="31" t="s">
        <v>136</v>
      </c>
      <c r="E79" s="31">
        <v>100</v>
      </c>
      <c r="G79" s="31">
        <f t="shared" si="10"/>
        <v>8.9285714285714288E-2</v>
      </c>
      <c r="L79" s="31">
        <f>SUM(L69:L78)</f>
        <v>0.99999999999999978</v>
      </c>
    </row>
    <row r="80" spans="1:12" ht="15" customHeight="1" x14ac:dyDescent="0.25">
      <c r="A80" s="31" t="s">
        <v>55</v>
      </c>
      <c r="B80" s="31">
        <v>140933</v>
      </c>
      <c r="C80" s="31">
        <v>3</v>
      </c>
      <c r="D80" s="31" t="s">
        <v>204</v>
      </c>
      <c r="E80" s="31">
        <v>420</v>
      </c>
    </row>
    <row r="81" spans="1:12" ht="15" customHeight="1" x14ac:dyDescent="0.25">
      <c r="A81" s="31" t="s">
        <v>120</v>
      </c>
      <c r="B81" s="31">
        <v>410162</v>
      </c>
      <c r="C81" s="31">
        <v>1</v>
      </c>
      <c r="D81" s="31" t="s">
        <v>33</v>
      </c>
      <c r="E81" s="31">
        <v>700</v>
      </c>
      <c r="F81" s="31">
        <f>SUM(E81:E83)</f>
        <v>1240</v>
      </c>
      <c r="G81" s="31">
        <f>E81/F$81</f>
        <v>0.56451612903225812</v>
      </c>
      <c r="H81" s="31">
        <f>SUM(G81:G83)</f>
        <v>1</v>
      </c>
      <c r="I81" s="31">
        <f>E84/1500</f>
        <v>0.21333333333333335</v>
      </c>
      <c r="J81" s="31">
        <f>1-I81</f>
        <v>0.78666666666666663</v>
      </c>
      <c r="K81" s="31">
        <f>1-I81</f>
        <v>0.78666666666666663</v>
      </c>
      <c r="L81" s="31">
        <f>(G81+G87+G89)/3</f>
        <v>0.27559894359554804</v>
      </c>
    </row>
    <row r="82" spans="1:12" ht="15" customHeight="1" x14ac:dyDescent="0.25">
      <c r="A82" s="31" t="s">
        <v>120</v>
      </c>
      <c r="B82" s="31">
        <v>410162</v>
      </c>
      <c r="C82" s="31">
        <v>1</v>
      </c>
      <c r="D82" s="31" t="s">
        <v>27</v>
      </c>
      <c r="E82" s="31">
        <v>440</v>
      </c>
      <c r="G82" s="31">
        <f t="shared" ref="G82:G83" si="11">E82/F$81</f>
        <v>0.35483870967741937</v>
      </c>
      <c r="L82" s="31">
        <f>(G82+G85+G91)/3</f>
        <v>0.53677372193925665</v>
      </c>
    </row>
    <row r="83" spans="1:12" ht="15" customHeight="1" x14ac:dyDescent="0.25">
      <c r="A83" s="31" t="s">
        <v>120</v>
      </c>
      <c r="B83" s="31">
        <v>410162</v>
      </c>
      <c r="C83" s="31">
        <v>1</v>
      </c>
      <c r="D83" s="31" t="s">
        <v>150</v>
      </c>
      <c r="E83" s="31">
        <v>100</v>
      </c>
      <c r="G83" s="31">
        <f t="shared" si="11"/>
        <v>8.0645161290322578E-2</v>
      </c>
      <c r="L83" s="31">
        <f>(G83+G90)/3</f>
        <v>9.7057159026598741E-2</v>
      </c>
    </row>
    <row r="84" spans="1:12" ht="15" customHeight="1" x14ac:dyDescent="0.25">
      <c r="A84" s="31" t="s">
        <v>120</v>
      </c>
      <c r="B84" s="31">
        <v>410162</v>
      </c>
      <c r="C84" s="31">
        <v>1</v>
      </c>
      <c r="D84" s="31" t="s">
        <v>204</v>
      </c>
      <c r="E84" s="31">
        <v>320</v>
      </c>
    </row>
    <row r="85" spans="1:12" ht="15" customHeight="1" x14ac:dyDescent="0.25">
      <c r="A85" s="31" t="s">
        <v>120</v>
      </c>
      <c r="B85" s="31">
        <v>410162</v>
      </c>
      <c r="C85" s="31">
        <v>2</v>
      </c>
      <c r="D85" s="31" t="s">
        <v>27</v>
      </c>
      <c r="E85" s="31">
        <v>350</v>
      </c>
      <c r="F85" s="31">
        <f>SUM(E85:E87)</f>
        <v>480</v>
      </c>
      <c r="G85" s="31">
        <f>E85/F$85</f>
        <v>0.72916666666666663</v>
      </c>
      <c r="H85" s="31">
        <f>SUM(G85:G87)</f>
        <v>1</v>
      </c>
      <c r="I85" s="31">
        <f>E88/1500</f>
        <v>0.68666666666666665</v>
      </c>
      <c r="J85" s="31">
        <f>1-I85</f>
        <v>0.31333333333333335</v>
      </c>
      <c r="K85" s="31">
        <f>1-I85</f>
        <v>0.31333333333333335</v>
      </c>
    </row>
    <row r="86" spans="1:12" ht="15" customHeight="1" x14ac:dyDescent="0.25">
      <c r="A86" s="31" t="s">
        <v>120</v>
      </c>
      <c r="B86" s="31">
        <v>410162</v>
      </c>
      <c r="C86" s="31">
        <v>2</v>
      </c>
      <c r="D86" s="31" t="s">
        <v>127</v>
      </c>
      <c r="E86" s="31">
        <v>90</v>
      </c>
      <c r="G86" s="31">
        <f t="shared" ref="G86:G87" si="12">E86/F$85</f>
        <v>0.1875</v>
      </c>
      <c r="L86" s="31">
        <f>(G86+G92)/3</f>
        <v>6.9517543859649131E-2</v>
      </c>
    </row>
    <row r="87" spans="1:12" ht="15" customHeight="1" x14ac:dyDescent="0.25">
      <c r="A87" s="31" t="s">
        <v>120</v>
      </c>
      <c r="B87" s="31">
        <v>410162</v>
      </c>
      <c r="C87" s="31">
        <v>2</v>
      </c>
      <c r="D87" s="31" t="s">
        <v>33</v>
      </c>
      <c r="E87" s="31">
        <v>40</v>
      </c>
      <c r="G87" s="31">
        <f t="shared" si="12"/>
        <v>8.3333333333333329E-2</v>
      </c>
    </row>
    <row r="88" spans="1:12" ht="15" customHeight="1" x14ac:dyDescent="0.25">
      <c r="A88" s="31" t="s">
        <v>120</v>
      </c>
      <c r="B88" s="31">
        <v>410162</v>
      </c>
      <c r="C88" s="31">
        <v>2</v>
      </c>
      <c r="D88" s="31" t="s">
        <v>204</v>
      </c>
      <c r="E88" s="31">
        <v>1030</v>
      </c>
    </row>
    <row r="89" spans="1:12" ht="15" customHeight="1" x14ac:dyDescent="0.25">
      <c r="A89" s="31" t="s">
        <v>120</v>
      </c>
      <c r="B89" s="31">
        <v>410162</v>
      </c>
      <c r="C89" s="31">
        <v>3</v>
      </c>
      <c r="D89" s="31" t="s">
        <v>33</v>
      </c>
      <c r="E89" s="31">
        <v>170</v>
      </c>
      <c r="F89" s="31">
        <f>SUM(E89:E93)</f>
        <v>950</v>
      </c>
      <c r="G89" s="31">
        <f>E89/F$89</f>
        <v>0.17894736842105263</v>
      </c>
      <c r="H89" s="31">
        <f>SUM(G89:G93)</f>
        <v>0.99999999999999989</v>
      </c>
      <c r="I89" s="31">
        <f>E94/1500</f>
        <v>0.33333333333333331</v>
      </c>
      <c r="J89" s="31">
        <f>1-I89</f>
        <v>0.66666666666666674</v>
      </c>
      <c r="K89" s="31">
        <f>1-I89</f>
        <v>0.66666666666666674</v>
      </c>
    </row>
    <row r="90" spans="1:12" ht="15" customHeight="1" x14ac:dyDescent="0.25">
      <c r="A90" s="31" t="s">
        <v>120</v>
      </c>
      <c r="B90" s="31">
        <v>410162</v>
      </c>
      <c r="C90" s="31">
        <v>3</v>
      </c>
      <c r="D90" s="31" t="s">
        <v>150</v>
      </c>
      <c r="E90" s="31">
        <v>200</v>
      </c>
      <c r="G90" s="31">
        <f t="shared" ref="G90:G93" si="13">E90/F$89</f>
        <v>0.21052631578947367</v>
      </c>
    </row>
    <row r="91" spans="1:12" ht="15" customHeight="1" x14ac:dyDescent="0.25">
      <c r="A91" s="31" t="s">
        <v>120</v>
      </c>
      <c r="B91" s="31">
        <v>410162</v>
      </c>
      <c r="C91" s="31">
        <v>3</v>
      </c>
      <c r="D91" s="31" t="s">
        <v>27</v>
      </c>
      <c r="E91" s="31">
        <v>500</v>
      </c>
      <c r="G91" s="31">
        <f t="shared" si="13"/>
        <v>0.52631578947368418</v>
      </c>
    </row>
    <row r="92" spans="1:12" ht="15" customHeight="1" x14ac:dyDescent="0.25">
      <c r="A92" s="31" t="s">
        <v>120</v>
      </c>
      <c r="B92" s="31">
        <v>410162</v>
      </c>
      <c r="C92" s="31">
        <v>3</v>
      </c>
      <c r="D92" s="31" t="s">
        <v>127</v>
      </c>
      <c r="E92" s="31">
        <v>20</v>
      </c>
      <c r="G92" s="31">
        <f t="shared" si="13"/>
        <v>2.1052631578947368E-2</v>
      </c>
    </row>
    <row r="93" spans="1:12" ht="15" customHeight="1" x14ac:dyDescent="0.25">
      <c r="A93" s="31" t="s">
        <v>120</v>
      </c>
      <c r="B93" s="31">
        <v>410162</v>
      </c>
      <c r="C93" s="31">
        <v>3</v>
      </c>
      <c r="D93" s="31" t="s">
        <v>123</v>
      </c>
      <c r="E93" s="31">
        <v>60</v>
      </c>
      <c r="G93" s="31">
        <f t="shared" si="13"/>
        <v>6.3157894736842107E-2</v>
      </c>
      <c r="L93" s="31">
        <f>(G93)/3</f>
        <v>2.1052631578947368E-2</v>
      </c>
    </row>
    <row r="94" spans="1:12" ht="15" customHeight="1" x14ac:dyDescent="0.25">
      <c r="A94" s="31" t="s">
        <v>120</v>
      </c>
      <c r="B94" s="31">
        <v>410162</v>
      </c>
      <c r="C94" s="31">
        <v>3</v>
      </c>
      <c r="D94" s="31" t="s">
        <v>204</v>
      </c>
      <c r="E94" s="31">
        <v>500</v>
      </c>
      <c r="L94" s="31">
        <f>SUBTOTAL(9,L81:L93)</f>
        <v>0.99999999999999989</v>
      </c>
    </row>
    <row r="95" spans="1:12" ht="15" customHeight="1" x14ac:dyDescent="0.25">
      <c r="A95" s="31" t="s">
        <v>120</v>
      </c>
      <c r="B95" s="31">
        <v>410273</v>
      </c>
      <c r="C95" s="31">
        <v>1</v>
      </c>
      <c r="D95" s="31" t="s">
        <v>129</v>
      </c>
      <c r="E95" s="31">
        <v>240</v>
      </c>
      <c r="F95" s="31">
        <f>SUM(E95:E98)</f>
        <v>780</v>
      </c>
      <c r="G95" s="31">
        <f>E95/F$95</f>
        <v>0.30769230769230771</v>
      </c>
      <c r="H95" s="31">
        <f>SUM(G95:G98)</f>
        <v>1</v>
      </c>
      <c r="I95" s="31">
        <f>E99/1500</f>
        <v>0.41666666666666669</v>
      </c>
      <c r="J95" s="31">
        <f>1-I95</f>
        <v>0.58333333333333326</v>
      </c>
      <c r="K95" s="31">
        <f>1-I95</f>
        <v>0.58333333333333326</v>
      </c>
      <c r="L95" s="31">
        <f>(G95)/3</f>
        <v>0.10256410256410257</v>
      </c>
    </row>
    <row r="96" spans="1:12" ht="15" customHeight="1" x14ac:dyDescent="0.25">
      <c r="A96" s="31" t="s">
        <v>120</v>
      </c>
      <c r="B96" s="31">
        <v>410273</v>
      </c>
      <c r="C96" s="31">
        <v>1</v>
      </c>
      <c r="D96" s="31" t="s">
        <v>205</v>
      </c>
      <c r="E96" s="31">
        <v>110</v>
      </c>
      <c r="G96" s="31">
        <f t="shared" ref="G96:G98" si="14">E96/F$95</f>
        <v>0.14102564102564102</v>
      </c>
      <c r="L96" s="31">
        <f>(G96+G101+G108)/3</f>
        <v>0.16791718570859673</v>
      </c>
    </row>
    <row r="97" spans="1:12" ht="15" customHeight="1" x14ac:dyDescent="0.25">
      <c r="A97" s="31" t="s">
        <v>120</v>
      </c>
      <c r="B97" s="31">
        <v>410273</v>
      </c>
      <c r="C97" s="31">
        <v>1</v>
      </c>
      <c r="D97" s="31" t="s">
        <v>27</v>
      </c>
      <c r="E97" s="31">
        <v>420</v>
      </c>
      <c r="G97" s="31">
        <f t="shared" si="14"/>
        <v>0.53846153846153844</v>
      </c>
      <c r="L97" s="31">
        <f>(G97+G102+G106)/3</f>
        <v>0.33793519805789746</v>
      </c>
    </row>
    <row r="98" spans="1:12" ht="15" customHeight="1" x14ac:dyDescent="0.25">
      <c r="A98" s="31" t="s">
        <v>120</v>
      </c>
      <c r="B98" s="31">
        <v>410273</v>
      </c>
      <c r="C98" s="31">
        <v>1</v>
      </c>
      <c r="D98" s="31" t="s">
        <v>61</v>
      </c>
      <c r="E98" s="31">
        <v>10</v>
      </c>
      <c r="G98" s="31">
        <f t="shared" si="14"/>
        <v>1.282051282051282E-2</v>
      </c>
      <c r="L98" s="31">
        <f>(G98)/3</f>
        <v>4.2735042735042731E-3</v>
      </c>
    </row>
    <row r="99" spans="1:12" ht="15" customHeight="1" x14ac:dyDescent="0.25">
      <c r="A99" s="31" t="s">
        <v>120</v>
      </c>
      <c r="B99" s="31">
        <v>410273</v>
      </c>
      <c r="C99" s="31">
        <v>1</v>
      </c>
      <c r="D99" s="31" t="s">
        <v>204</v>
      </c>
      <c r="E99" s="31">
        <v>625</v>
      </c>
    </row>
    <row r="100" spans="1:12" ht="15" customHeight="1" x14ac:dyDescent="0.25">
      <c r="A100" s="31" t="s">
        <v>120</v>
      </c>
      <c r="B100" s="31">
        <v>410273</v>
      </c>
      <c r="C100" s="31">
        <v>2</v>
      </c>
      <c r="D100" s="31" t="s">
        <v>127</v>
      </c>
      <c r="E100" s="31">
        <v>220</v>
      </c>
      <c r="F100" s="31">
        <f>SUM(E100:E104)</f>
        <v>925</v>
      </c>
      <c r="G100" s="31">
        <f>E100/F$100</f>
        <v>0.23783783783783785</v>
      </c>
      <c r="H100" s="31">
        <f>SUM(G100:G104)</f>
        <v>1</v>
      </c>
      <c r="I100" s="31">
        <f>E105/1500</f>
        <v>0.5</v>
      </c>
      <c r="J100" s="31">
        <f>1-I100</f>
        <v>0.5</v>
      </c>
      <c r="K100" s="31">
        <f>1-I100</f>
        <v>0.5</v>
      </c>
      <c r="L100" s="31">
        <f>(G100+G107)/3</f>
        <v>0.10790913612999503</v>
      </c>
    </row>
    <row r="101" spans="1:12" ht="15" customHeight="1" x14ac:dyDescent="0.25">
      <c r="A101" s="31" t="s">
        <v>120</v>
      </c>
      <c r="B101" s="31">
        <v>410273</v>
      </c>
      <c r="C101" s="31">
        <v>2</v>
      </c>
      <c r="D101" s="31" t="s">
        <v>205</v>
      </c>
      <c r="E101" s="31">
        <v>205</v>
      </c>
      <c r="G101" s="31">
        <f t="shared" ref="G101:G104" si="15">E101/F$100</f>
        <v>0.22162162162162163</v>
      </c>
    </row>
    <row r="102" spans="1:12" ht="15" customHeight="1" x14ac:dyDescent="0.25">
      <c r="A102" s="31" t="s">
        <v>120</v>
      </c>
      <c r="B102" s="31">
        <v>410273</v>
      </c>
      <c r="C102" s="31">
        <v>2</v>
      </c>
      <c r="D102" s="31" t="s">
        <v>27</v>
      </c>
      <c r="E102" s="31">
        <v>190</v>
      </c>
      <c r="G102" s="31">
        <f t="shared" si="15"/>
        <v>0.20540540540540542</v>
      </c>
    </row>
    <row r="103" spans="1:12" ht="15" customHeight="1" x14ac:dyDescent="0.25">
      <c r="A103" s="31" t="s">
        <v>120</v>
      </c>
      <c r="B103" s="31">
        <v>410273</v>
      </c>
      <c r="C103" s="31">
        <v>2</v>
      </c>
      <c r="D103" s="31" t="s">
        <v>33</v>
      </c>
      <c r="E103" s="31">
        <v>180</v>
      </c>
      <c r="G103" s="31">
        <f t="shared" si="15"/>
        <v>0.19459459459459461</v>
      </c>
      <c r="L103" s="31">
        <f>(G103+G109)/3</f>
        <v>0.1916542309180346</v>
      </c>
    </row>
    <row r="104" spans="1:12" ht="15" customHeight="1" x14ac:dyDescent="0.25">
      <c r="A104" s="31" t="s">
        <v>120</v>
      </c>
      <c r="B104" s="31">
        <v>410273</v>
      </c>
      <c r="C104" s="31">
        <v>2</v>
      </c>
      <c r="D104" s="31" t="s">
        <v>45</v>
      </c>
      <c r="E104" s="31">
        <v>130</v>
      </c>
      <c r="G104" s="31">
        <f t="shared" si="15"/>
        <v>0.14054054054054055</v>
      </c>
      <c r="L104" s="31">
        <f>(G104+G110)/3</f>
        <v>8.7746642347869344E-2</v>
      </c>
    </row>
    <row r="105" spans="1:12" ht="15" customHeight="1" x14ac:dyDescent="0.25">
      <c r="A105" s="31" t="s">
        <v>120</v>
      </c>
      <c r="B105" s="31">
        <v>410273</v>
      </c>
      <c r="C105" s="31">
        <v>2</v>
      </c>
      <c r="D105" s="31" t="s">
        <v>204</v>
      </c>
      <c r="E105" s="31">
        <v>750</v>
      </c>
      <c r="L105" s="31">
        <f>SUBTOTAL(9,L95:L104)</f>
        <v>1</v>
      </c>
    </row>
    <row r="106" spans="1:12" ht="15" customHeight="1" x14ac:dyDescent="0.25">
      <c r="A106" s="31" t="s">
        <v>120</v>
      </c>
      <c r="B106" s="31">
        <v>410273</v>
      </c>
      <c r="C106" s="31">
        <v>3</v>
      </c>
      <c r="D106" s="31" t="s">
        <v>27</v>
      </c>
      <c r="E106" s="31">
        <v>220</v>
      </c>
      <c r="F106" s="31">
        <f>SUM(E106:E110)</f>
        <v>815</v>
      </c>
      <c r="G106" s="31">
        <f>E106/F$106</f>
        <v>0.26993865030674846</v>
      </c>
      <c r="H106" s="31">
        <f>SUM(G106:G110)</f>
        <v>1</v>
      </c>
      <c r="I106" s="31">
        <f>E111/1500</f>
        <v>0.52</v>
      </c>
      <c r="J106" s="31">
        <f>1-I106</f>
        <v>0.48</v>
      </c>
      <c r="K106" s="31">
        <f>1-I106</f>
        <v>0.48</v>
      </c>
    </row>
    <row r="107" spans="1:12" ht="15" customHeight="1" x14ac:dyDescent="0.25">
      <c r="A107" s="31" t="s">
        <v>120</v>
      </c>
      <c r="B107" s="31">
        <v>410273</v>
      </c>
      <c r="C107" s="31">
        <v>3</v>
      </c>
      <c r="D107" s="31" t="s">
        <v>127</v>
      </c>
      <c r="E107" s="31">
        <v>70</v>
      </c>
      <c r="G107" s="31">
        <f t="shared" ref="G107:G110" si="16">E107/F$106</f>
        <v>8.5889570552147243E-2</v>
      </c>
    </row>
    <row r="108" spans="1:12" ht="15" customHeight="1" x14ac:dyDescent="0.25">
      <c r="A108" s="31" t="s">
        <v>120</v>
      </c>
      <c r="B108" s="31">
        <v>410273</v>
      </c>
      <c r="C108" s="31">
        <v>3</v>
      </c>
      <c r="D108" s="31" t="s">
        <v>205</v>
      </c>
      <c r="E108" s="31">
        <v>115</v>
      </c>
      <c r="G108" s="31">
        <f t="shared" si="16"/>
        <v>0.1411042944785276</v>
      </c>
    </row>
    <row r="109" spans="1:12" ht="15" customHeight="1" x14ac:dyDescent="0.25">
      <c r="A109" s="31" t="s">
        <v>120</v>
      </c>
      <c r="B109" s="31">
        <v>410273</v>
      </c>
      <c r="C109" s="31">
        <v>3</v>
      </c>
      <c r="D109" s="31" t="s">
        <v>33</v>
      </c>
      <c r="E109" s="31">
        <v>310</v>
      </c>
      <c r="G109" s="31">
        <f t="shared" si="16"/>
        <v>0.38036809815950923</v>
      </c>
    </row>
    <row r="110" spans="1:12" ht="15" customHeight="1" x14ac:dyDescent="0.25">
      <c r="A110" s="31" t="s">
        <v>120</v>
      </c>
      <c r="B110" s="31">
        <v>410273</v>
      </c>
      <c r="C110" s="31">
        <v>3</v>
      </c>
      <c r="D110" s="31" t="s">
        <v>45</v>
      </c>
      <c r="E110" s="31">
        <v>100</v>
      </c>
      <c r="G110" s="31">
        <f t="shared" si="16"/>
        <v>0.12269938650306748</v>
      </c>
    </row>
    <row r="111" spans="1:12" ht="15" customHeight="1" x14ac:dyDescent="0.25">
      <c r="A111" s="31" t="s">
        <v>120</v>
      </c>
      <c r="B111" s="31">
        <v>410273</v>
      </c>
      <c r="C111" s="31">
        <v>3</v>
      </c>
      <c r="D111" s="31" t="s">
        <v>204</v>
      </c>
      <c r="E111" s="31">
        <v>780</v>
      </c>
    </row>
    <row r="112" spans="1:12" ht="15" customHeight="1" x14ac:dyDescent="0.25">
      <c r="A112" s="31" t="s">
        <v>120</v>
      </c>
      <c r="B112" s="31">
        <v>410283</v>
      </c>
      <c r="C112" s="31">
        <v>1</v>
      </c>
      <c r="D112" s="31" t="s">
        <v>31</v>
      </c>
      <c r="E112" s="31">
        <v>885</v>
      </c>
      <c r="F112" s="31">
        <f>SUM(E112:E113)</f>
        <v>1035</v>
      </c>
      <c r="G112" s="31">
        <f>E112/F$112</f>
        <v>0.85507246376811596</v>
      </c>
      <c r="H112" s="31">
        <f>SUM(G112:G113)</f>
        <v>1</v>
      </c>
      <c r="I112" s="31">
        <f>E114/1500</f>
        <v>0.31</v>
      </c>
      <c r="J112" s="31">
        <f>1-I112</f>
        <v>0.69</v>
      </c>
      <c r="K112" s="31">
        <f>1-I112</f>
        <v>0.69</v>
      </c>
      <c r="L112" s="31">
        <f>(G112+G115+G119)/3</f>
        <v>0.92138779095300827</v>
      </c>
    </row>
    <row r="113" spans="1:12" ht="15" customHeight="1" x14ac:dyDescent="0.25">
      <c r="A113" s="31" t="s">
        <v>120</v>
      </c>
      <c r="B113" s="31">
        <v>410283</v>
      </c>
      <c r="C113" s="31">
        <v>1</v>
      </c>
      <c r="D113" s="31" t="s">
        <v>296</v>
      </c>
      <c r="E113" s="31">
        <v>150</v>
      </c>
      <c r="G113" s="31">
        <f>E113/F$112</f>
        <v>0.14492753623188406</v>
      </c>
      <c r="L113" s="31">
        <f>(G113)/3</f>
        <v>4.8309178743961352E-2</v>
      </c>
    </row>
    <row r="114" spans="1:12" ht="15" customHeight="1" x14ac:dyDescent="0.25">
      <c r="A114" s="31" t="s">
        <v>120</v>
      </c>
      <c r="B114" s="31">
        <v>410283</v>
      </c>
      <c r="C114" s="31">
        <v>1</v>
      </c>
      <c r="D114" s="31" t="s">
        <v>204</v>
      </c>
      <c r="E114" s="31">
        <v>465</v>
      </c>
    </row>
    <row r="115" spans="1:12" ht="15" customHeight="1" x14ac:dyDescent="0.25">
      <c r="A115" s="31" t="s">
        <v>120</v>
      </c>
      <c r="B115" s="31">
        <v>410283</v>
      </c>
      <c r="C115" s="31">
        <v>2</v>
      </c>
      <c r="D115" s="31" t="s">
        <v>31</v>
      </c>
      <c r="E115" s="31">
        <v>500</v>
      </c>
      <c r="F115" s="31">
        <f>SUM(E115:E117)</f>
        <v>550</v>
      </c>
      <c r="G115" s="31">
        <f>E115/F$115</f>
        <v>0.90909090909090906</v>
      </c>
      <c r="H115" s="31">
        <f>SUM(G115:G117)</f>
        <v>1</v>
      </c>
      <c r="I115" s="31">
        <f>E118/1500</f>
        <v>0.77333333333333332</v>
      </c>
      <c r="J115" s="31">
        <f>1-I115</f>
        <v>0.22666666666666668</v>
      </c>
      <c r="K115" s="31">
        <f>1-I115</f>
        <v>0.22666666666666668</v>
      </c>
    </row>
    <row r="116" spans="1:12" ht="15" customHeight="1" x14ac:dyDescent="0.25">
      <c r="A116" s="31" t="s">
        <v>120</v>
      </c>
      <c r="B116" s="31">
        <v>410283</v>
      </c>
      <c r="C116" s="31">
        <v>2</v>
      </c>
      <c r="D116" s="31" t="s">
        <v>65</v>
      </c>
      <c r="E116" s="31">
        <v>30</v>
      </c>
      <c r="G116" s="31">
        <f t="shared" ref="G116:G117" si="17">E116/F$115</f>
        <v>5.4545454545454543E-2</v>
      </c>
      <c r="L116" s="31">
        <f>(G116)/3</f>
        <v>1.8181818181818181E-2</v>
      </c>
    </row>
    <row r="117" spans="1:12" ht="15" customHeight="1" x14ac:dyDescent="0.25">
      <c r="A117" s="31" t="s">
        <v>120</v>
      </c>
      <c r="B117" s="31">
        <v>410283</v>
      </c>
      <c r="C117" s="31">
        <v>2</v>
      </c>
      <c r="D117" s="31" t="s">
        <v>33</v>
      </c>
      <c r="E117" s="31">
        <v>20</v>
      </c>
      <c r="G117" s="31">
        <f t="shared" si="17"/>
        <v>3.6363636363636362E-2</v>
      </c>
      <c r="L117" s="31">
        <f>(G117)/3</f>
        <v>1.2121212121212121E-2</v>
      </c>
    </row>
    <row r="118" spans="1:12" ht="15" customHeight="1" x14ac:dyDescent="0.25">
      <c r="A118" s="31" t="s">
        <v>120</v>
      </c>
      <c r="B118" s="31">
        <v>410283</v>
      </c>
      <c r="C118" s="31">
        <v>2</v>
      </c>
      <c r="D118" s="31" t="s">
        <v>204</v>
      </c>
      <c r="E118" s="31">
        <v>1160</v>
      </c>
      <c r="L118" s="31">
        <f>SUBTOTAL(9,L112:L117)</f>
        <v>0.99999999999999989</v>
      </c>
    </row>
    <row r="119" spans="1:12" ht="15" customHeight="1" x14ac:dyDescent="0.25">
      <c r="A119" s="31" t="s">
        <v>120</v>
      </c>
      <c r="B119" s="31">
        <v>410283</v>
      </c>
      <c r="C119" s="31">
        <v>3</v>
      </c>
      <c r="D119" s="31" t="s">
        <v>31</v>
      </c>
      <c r="E119" s="31">
        <v>460</v>
      </c>
      <c r="F119" s="31">
        <f>SUM(E119)</f>
        <v>460</v>
      </c>
      <c r="G119" s="31">
        <f>E119/F$119</f>
        <v>1</v>
      </c>
      <c r="H119" s="31">
        <v>1</v>
      </c>
      <c r="I119" s="31">
        <f>E120/1500</f>
        <v>0.6333333333333333</v>
      </c>
      <c r="J119" s="31">
        <f>1-I119</f>
        <v>0.3666666666666667</v>
      </c>
      <c r="K119" s="31">
        <f>1-I119</f>
        <v>0.3666666666666667</v>
      </c>
      <c r="L119" s="31">
        <f>1-I119</f>
        <v>0.3666666666666667</v>
      </c>
    </row>
    <row r="120" spans="1:12" ht="15" customHeight="1" x14ac:dyDescent="0.25">
      <c r="A120" s="31" t="s">
        <v>120</v>
      </c>
      <c r="B120" s="31">
        <v>410283</v>
      </c>
      <c r="C120" s="31">
        <v>3</v>
      </c>
      <c r="D120" s="31" t="s">
        <v>204</v>
      </c>
      <c r="E120" s="31">
        <v>950</v>
      </c>
    </row>
    <row r="121" spans="1:12" ht="15" customHeight="1" x14ac:dyDescent="0.25">
      <c r="A121" s="31" t="s">
        <v>120</v>
      </c>
      <c r="B121" s="31">
        <v>410296</v>
      </c>
      <c r="C121" s="31">
        <v>1</v>
      </c>
      <c r="D121" s="31" t="s">
        <v>205</v>
      </c>
      <c r="E121" s="31">
        <v>1100</v>
      </c>
      <c r="F121" s="31">
        <f>SUM(E121:E123)</f>
        <v>1230</v>
      </c>
      <c r="G121" s="31">
        <f>E121/F$121</f>
        <v>0.89430894308943087</v>
      </c>
      <c r="H121" s="31">
        <f>SUM(G121:G123)</f>
        <v>0.99999999999999989</v>
      </c>
      <c r="I121" s="31">
        <f>E124/1500</f>
        <v>0.26</v>
      </c>
      <c r="J121" s="31">
        <f>1-I121</f>
        <v>0.74</v>
      </c>
      <c r="K121" s="31">
        <f>1-I121</f>
        <v>0.74</v>
      </c>
      <c r="L121" s="31">
        <f>(G121+G126+G129)/3</f>
        <v>0.80553290335334971</v>
      </c>
    </row>
    <row r="122" spans="1:12" ht="15" customHeight="1" x14ac:dyDescent="0.25">
      <c r="A122" s="31" t="s">
        <v>120</v>
      </c>
      <c r="B122" s="31">
        <v>410296</v>
      </c>
      <c r="C122" s="31">
        <v>1</v>
      </c>
      <c r="D122" s="31" t="s">
        <v>33</v>
      </c>
      <c r="E122" s="31">
        <v>90</v>
      </c>
      <c r="G122" s="31">
        <f t="shared" ref="G122:G123" si="18">E122/F$121</f>
        <v>7.3170731707317069E-2</v>
      </c>
      <c r="L122" s="31">
        <f>(G122+G127)/3</f>
        <v>4.5666839647119872E-2</v>
      </c>
    </row>
    <row r="123" spans="1:12" ht="15" customHeight="1" x14ac:dyDescent="0.25">
      <c r="A123" s="31" t="s">
        <v>120</v>
      </c>
      <c r="B123" s="31">
        <v>410296</v>
      </c>
      <c r="C123" s="31">
        <v>1</v>
      </c>
      <c r="D123" s="31" t="s">
        <v>129</v>
      </c>
      <c r="E123" s="31">
        <v>40</v>
      </c>
      <c r="G123" s="31">
        <f t="shared" si="18"/>
        <v>3.2520325203252036E-2</v>
      </c>
      <c r="L123" s="31">
        <f>(G123+G125+G130)/3</f>
        <v>0.14880025699953048</v>
      </c>
    </row>
    <row r="124" spans="1:12" ht="15" customHeight="1" x14ac:dyDescent="0.25">
      <c r="A124" s="31" t="s">
        <v>120</v>
      </c>
      <c r="B124" s="31">
        <v>410296</v>
      </c>
      <c r="C124" s="31">
        <v>1</v>
      </c>
      <c r="D124" s="31" t="s">
        <v>204</v>
      </c>
      <c r="E124" s="31">
        <v>390</v>
      </c>
      <c r="L124" s="31">
        <f>SUBTOTAL(9,L121:L123)</f>
        <v>1</v>
      </c>
    </row>
    <row r="125" spans="1:12" ht="15" customHeight="1" x14ac:dyDescent="0.25">
      <c r="A125" s="31" t="s">
        <v>120</v>
      </c>
      <c r="B125" s="31">
        <v>410296</v>
      </c>
      <c r="C125" s="31">
        <v>2</v>
      </c>
      <c r="D125" s="31" t="s">
        <v>129</v>
      </c>
      <c r="E125" s="31">
        <v>80</v>
      </c>
      <c r="F125" s="31">
        <f>SUM(E125:E127)</f>
        <v>1410</v>
      </c>
      <c r="G125" s="31">
        <f>E125/F$125</f>
        <v>5.6737588652482268E-2</v>
      </c>
      <c r="H125" s="31">
        <f>SUM(G125:G127)</f>
        <v>1</v>
      </c>
      <c r="I125" s="31">
        <f>E128/1500</f>
        <v>0.14000000000000001</v>
      </c>
      <c r="J125" s="31">
        <f>1-I125</f>
        <v>0.86</v>
      </c>
      <c r="K125" s="31">
        <f>1-I125</f>
        <v>0.86</v>
      </c>
    </row>
    <row r="126" spans="1:12" ht="15" customHeight="1" x14ac:dyDescent="0.25">
      <c r="A126" s="31" t="s">
        <v>120</v>
      </c>
      <c r="B126" s="31">
        <v>410296</v>
      </c>
      <c r="C126" s="31">
        <v>2</v>
      </c>
      <c r="D126" s="31" t="s">
        <v>205</v>
      </c>
      <c r="E126" s="31">
        <v>1240</v>
      </c>
      <c r="G126" s="31">
        <f t="shared" ref="G126:G127" si="19">E126/F$125</f>
        <v>0.87943262411347523</v>
      </c>
    </row>
    <row r="127" spans="1:12" ht="15" customHeight="1" x14ac:dyDescent="0.25">
      <c r="A127" s="31" t="s">
        <v>120</v>
      </c>
      <c r="B127" s="31">
        <v>410296</v>
      </c>
      <c r="C127" s="31">
        <v>2</v>
      </c>
      <c r="D127" s="31" t="s">
        <v>33</v>
      </c>
      <c r="E127" s="31">
        <v>90</v>
      </c>
      <c r="G127" s="31">
        <f t="shared" si="19"/>
        <v>6.3829787234042548E-2</v>
      </c>
    </row>
    <row r="128" spans="1:12" ht="15" customHeight="1" x14ac:dyDescent="0.25">
      <c r="A128" s="31" t="s">
        <v>120</v>
      </c>
      <c r="B128" s="31">
        <v>410296</v>
      </c>
      <c r="C128" s="31">
        <v>2</v>
      </c>
      <c r="D128" s="31" t="s">
        <v>204</v>
      </c>
      <c r="E128" s="31">
        <v>210</v>
      </c>
    </row>
    <row r="129" spans="1:12" ht="15" customHeight="1" x14ac:dyDescent="0.25">
      <c r="A129" s="31" t="s">
        <v>120</v>
      </c>
      <c r="B129" s="31">
        <v>410296</v>
      </c>
      <c r="C129" s="31">
        <v>3</v>
      </c>
      <c r="D129" s="31" t="s">
        <v>205</v>
      </c>
      <c r="E129" s="31">
        <v>1170</v>
      </c>
      <c r="F129" s="31">
        <f>SUM(E129:E130)</f>
        <v>1820</v>
      </c>
      <c r="G129" s="31">
        <f>E129/F$129</f>
        <v>0.6428571428571429</v>
      </c>
      <c r="H129" s="31">
        <v>1</v>
      </c>
      <c r="I129" s="31" t="s">
        <v>343</v>
      </c>
      <c r="J129" s="31" t="e">
        <f>1-I129</f>
        <v>#VALUE!</v>
      </c>
    </row>
    <row r="130" spans="1:12" ht="15" customHeight="1" x14ac:dyDescent="0.25">
      <c r="A130" s="31" t="s">
        <v>120</v>
      </c>
      <c r="B130" s="31">
        <v>410296</v>
      </c>
      <c r="C130" s="31">
        <v>3</v>
      </c>
      <c r="D130" s="31" t="s">
        <v>129</v>
      </c>
      <c r="E130" s="31">
        <v>650</v>
      </c>
      <c r="G130" s="31">
        <f>E130/F$129</f>
        <v>0.35714285714285715</v>
      </c>
    </row>
    <row r="131" spans="1:12" ht="2.25" customHeight="1" x14ac:dyDescent="0.25">
      <c r="A131" s="31" t="s">
        <v>120</v>
      </c>
      <c r="B131" s="31">
        <v>410296</v>
      </c>
      <c r="C131" s="31">
        <v>3</v>
      </c>
      <c r="D131" s="31" t="s">
        <v>204</v>
      </c>
      <c r="E131" s="31">
        <v>100</v>
      </c>
    </row>
    <row r="132" spans="1:12" ht="15" customHeight="1" x14ac:dyDescent="0.25">
      <c r="A132" s="31" t="s">
        <v>120</v>
      </c>
      <c r="B132" s="31">
        <v>410143</v>
      </c>
      <c r="C132" s="31">
        <v>1</v>
      </c>
      <c r="D132" s="31" t="s">
        <v>61</v>
      </c>
      <c r="E132" s="31">
        <v>285</v>
      </c>
      <c r="F132" s="31">
        <f>SUM(E132:E135)</f>
        <v>1030</v>
      </c>
      <c r="G132" s="31">
        <f>E132/F$132</f>
        <v>0.27669902912621358</v>
      </c>
      <c r="H132" s="31">
        <f>SUM(G132:G135)</f>
        <v>1</v>
      </c>
      <c r="I132" s="31">
        <f>E136/1500</f>
        <v>0.45333333333333331</v>
      </c>
      <c r="J132" s="31">
        <f>1-I132</f>
        <v>0.54666666666666663</v>
      </c>
      <c r="K132" s="31">
        <f>1-I132</f>
        <v>0.54666666666666663</v>
      </c>
      <c r="L132" s="31">
        <f>(G132+G139+G143)/3</f>
        <v>0.22511230256484568</v>
      </c>
    </row>
    <row r="133" spans="1:12" ht="15" customHeight="1" x14ac:dyDescent="0.25">
      <c r="A133" s="31" t="s">
        <v>120</v>
      </c>
      <c r="B133" s="31">
        <v>410143</v>
      </c>
      <c r="C133" s="31">
        <v>1</v>
      </c>
      <c r="D133" s="31" t="s">
        <v>205</v>
      </c>
      <c r="E133" s="31">
        <v>645</v>
      </c>
      <c r="G133" s="31">
        <f t="shared" ref="G133:G135" si="20">E133/F$132</f>
        <v>0.62621359223300976</v>
      </c>
      <c r="L133" s="31">
        <f>(G133+G137+G141)/3</f>
        <v>0.52999565280394145</v>
      </c>
    </row>
    <row r="134" spans="1:12" ht="15" customHeight="1" x14ac:dyDescent="0.25">
      <c r="A134" s="31" t="s">
        <v>120</v>
      </c>
      <c r="B134" s="31">
        <v>410143</v>
      </c>
      <c r="C134" s="31">
        <v>1</v>
      </c>
      <c r="D134" s="31" t="s">
        <v>136</v>
      </c>
      <c r="E134" s="31">
        <v>80</v>
      </c>
      <c r="G134" s="31">
        <f t="shared" si="20"/>
        <v>7.7669902912621352E-2</v>
      </c>
      <c r="L134" s="31">
        <f>(G134+G138)/3</f>
        <v>0.11544220644351059</v>
      </c>
    </row>
    <row r="135" spans="1:12" ht="15" customHeight="1" x14ac:dyDescent="0.25">
      <c r="A135" s="31" t="s">
        <v>120</v>
      </c>
      <c r="B135" s="31">
        <v>410143</v>
      </c>
      <c r="C135" s="31">
        <v>1</v>
      </c>
      <c r="D135" s="31" t="s">
        <v>27</v>
      </c>
      <c r="E135" s="31">
        <v>20</v>
      </c>
      <c r="G135" s="31">
        <f t="shared" si="20"/>
        <v>1.9417475728155338E-2</v>
      </c>
      <c r="L135" s="31">
        <f>(G135)/3</f>
        <v>6.4724919093851127E-3</v>
      </c>
    </row>
    <row r="136" spans="1:12" ht="15" customHeight="1" x14ac:dyDescent="0.25">
      <c r="A136" s="31" t="s">
        <v>120</v>
      </c>
      <c r="B136" s="31">
        <v>410143</v>
      </c>
      <c r="C136" s="31">
        <v>1</v>
      </c>
      <c r="D136" s="31" t="s">
        <v>204</v>
      </c>
      <c r="E136" s="31">
        <v>680</v>
      </c>
    </row>
    <row r="137" spans="1:12" ht="15" customHeight="1" x14ac:dyDescent="0.25">
      <c r="A137" s="31" t="s">
        <v>120</v>
      </c>
      <c r="B137" s="31">
        <v>410143</v>
      </c>
      <c r="C137" s="31">
        <v>2</v>
      </c>
      <c r="D137" s="31" t="s">
        <v>205</v>
      </c>
      <c r="E137" s="31">
        <v>340</v>
      </c>
      <c r="F137" s="31">
        <f>SUM(E137:E139)</f>
        <v>670</v>
      </c>
      <c r="G137" s="31">
        <f>E137/F$137</f>
        <v>0.5074626865671642</v>
      </c>
      <c r="H137" s="31">
        <f>SUM(G137:G139)</f>
        <v>1</v>
      </c>
      <c r="I137" s="31">
        <f>E140/1500</f>
        <v>0.61333333333333329</v>
      </c>
      <c r="J137" s="31">
        <f>1-I137</f>
        <v>0.38666666666666671</v>
      </c>
      <c r="K137" s="31">
        <f>1-I137</f>
        <v>0.38666666666666671</v>
      </c>
    </row>
    <row r="138" spans="1:12" ht="15" customHeight="1" x14ac:dyDescent="0.25">
      <c r="A138" s="31" t="s">
        <v>120</v>
      </c>
      <c r="B138" s="31">
        <v>410143</v>
      </c>
      <c r="C138" s="31">
        <v>2</v>
      </c>
      <c r="D138" s="31" t="s">
        <v>136</v>
      </c>
      <c r="E138" s="31">
        <v>180</v>
      </c>
      <c r="G138" s="31">
        <f t="shared" ref="G138:G139" si="21">E138/F$137</f>
        <v>0.26865671641791045</v>
      </c>
    </row>
    <row r="139" spans="1:12" ht="15" customHeight="1" x14ac:dyDescent="0.25">
      <c r="A139" s="31" t="s">
        <v>120</v>
      </c>
      <c r="B139" s="31">
        <v>410143</v>
      </c>
      <c r="C139" s="31">
        <v>2</v>
      </c>
      <c r="D139" s="31" t="s">
        <v>61</v>
      </c>
      <c r="E139" s="31">
        <v>150</v>
      </c>
      <c r="G139" s="31">
        <f t="shared" si="21"/>
        <v>0.22388059701492538</v>
      </c>
    </row>
    <row r="140" spans="1:12" ht="15" customHeight="1" x14ac:dyDescent="0.25">
      <c r="A140" s="31" t="s">
        <v>120</v>
      </c>
      <c r="B140" s="31">
        <v>410143</v>
      </c>
      <c r="C140" s="31">
        <v>2</v>
      </c>
      <c r="D140" s="31" t="s">
        <v>204</v>
      </c>
      <c r="E140" s="31">
        <v>920</v>
      </c>
    </row>
    <row r="141" spans="1:12" ht="15" customHeight="1" x14ac:dyDescent="0.25">
      <c r="A141" s="31" t="s">
        <v>120</v>
      </c>
      <c r="B141" s="31">
        <v>410143</v>
      </c>
      <c r="C141" s="31">
        <v>3</v>
      </c>
      <c r="D141" s="31" t="s">
        <v>205</v>
      </c>
      <c r="E141" s="31">
        <v>470</v>
      </c>
      <c r="F141" s="31">
        <f>SUM(E141:E144)</f>
        <v>1030</v>
      </c>
      <c r="G141" s="31">
        <f>E141/F$141</f>
        <v>0.4563106796116505</v>
      </c>
      <c r="H141" s="31">
        <f>SUM(G141:G144)</f>
        <v>1</v>
      </c>
      <c r="I141" s="31">
        <f>E145/1500</f>
        <v>0.38</v>
      </c>
      <c r="J141" s="31">
        <f>1-I141</f>
        <v>0.62</v>
      </c>
      <c r="K141" s="31">
        <f>1-I141</f>
        <v>0.62</v>
      </c>
    </row>
    <row r="142" spans="1:12" ht="15" customHeight="1" x14ac:dyDescent="0.25">
      <c r="A142" s="31" t="s">
        <v>120</v>
      </c>
      <c r="B142" s="31">
        <v>410143</v>
      </c>
      <c r="C142" s="31">
        <v>3</v>
      </c>
      <c r="D142" s="31" t="s">
        <v>33</v>
      </c>
      <c r="E142" s="31">
        <v>310</v>
      </c>
      <c r="G142" s="31">
        <f t="shared" ref="G142:G144" si="22">E142/F$141</f>
        <v>0.30097087378640774</v>
      </c>
      <c r="L142" s="31">
        <f>G142/3</f>
        <v>0.10032362459546924</v>
      </c>
    </row>
    <row r="143" spans="1:12" ht="15" customHeight="1" x14ac:dyDescent="0.25">
      <c r="A143" s="31" t="s">
        <v>120</v>
      </c>
      <c r="B143" s="31">
        <v>410143</v>
      </c>
      <c r="C143" s="31">
        <v>3</v>
      </c>
      <c r="D143" s="31" t="s">
        <v>61</v>
      </c>
      <c r="E143" s="31">
        <v>180</v>
      </c>
      <c r="G143" s="31">
        <f t="shared" si="22"/>
        <v>0.17475728155339806</v>
      </c>
    </row>
    <row r="144" spans="1:12" ht="15" customHeight="1" x14ac:dyDescent="0.25">
      <c r="A144" s="31" t="s">
        <v>120</v>
      </c>
      <c r="B144" s="31">
        <v>410143</v>
      </c>
      <c r="C144" s="31">
        <v>3</v>
      </c>
      <c r="D144" s="31" t="s">
        <v>121</v>
      </c>
      <c r="E144" s="31">
        <v>70</v>
      </c>
      <c r="G144" s="31">
        <f t="shared" si="22"/>
        <v>6.7961165048543687E-2</v>
      </c>
      <c r="L144" s="31">
        <f>G144/3</f>
        <v>2.2653721682847894E-2</v>
      </c>
    </row>
    <row r="145" spans="1:12" ht="15" customHeight="1" x14ac:dyDescent="0.25">
      <c r="A145" s="31" t="s">
        <v>120</v>
      </c>
      <c r="B145" s="31">
        <v>410143</v>
      </c>
      <c r="C145" s="31">
        <v>3</v>
      </c>
      <c r="D145" s="31" t="s">
        <v>204</v>
      </c>
      <c r="E145" s="31">
        <v>570</v>
      </c>
      <c r="L145" s="31">
        <f>SUBTOTAL(9,L132:L144)</f>
        <v>1</v>
      </c>
    </row>
    <row r="146" spans="1:12" ht="15" customHeight="1" x14ac:dyDescent="0.25">
      <c r="A146" s="31" t="s">
        <v>26</v>
      </c>
      <c r="B146" s="31">
        <v>110094</v>
      </c>
      <c r="C146" s="31">
        <v>1</v>
      </c>
      <c r="D146" s="31" t="s">
        <v>37</v>
      </c>
      <c r="E146" s="31">
        <v>1060</v>
      </c>
      <c r="F146" s="31">
        <f>SUM(E146:E149)</f>
        <v>1620</v>
      </c>
      <c r="G146" s="31">
        <f>E146/F$146</f>
        <v>0.65432098765432101</v>
      </c>
      <c r="H146" s="31">
        <f>SUM(G146:G149)</f>
        <v>1</v>
      </c>
      <c r="I146" s="31">
        <f>E150/1500</f>
        <v>0.14000000000000001</v>
      </c>
      <c r="J146" s="31">
        <f>1-I146</f>
        <v>0.86</v>
      </c>
      <c r="K146" s="31">
        <f>1-I146</f>
        <v>0.86</v>
      </c>
      <c r="L146" s="31">
        <f>(G146+G152+G156)/3</f>
        <v>0.66017631032949919</v>
      </c>
    </row>
    <row r="147" spans="1:12" ht="15" customHeight="1" x14ac:dyDescent="0.25">
      <c r="A147" s="31" t="s">
        <v>26</v>
      </c>
      <c r="B147" s="31">
        <v>110094</v>
      </c>
      <c r="C147" s="31">
        <v>1</v>
      </c>
      <c r="D147" s="31" t="s">
        <v>27</v>
      </c>
      <c r="E147" s="31">
        <v>240</v>
      </c>
      <c r="G147" s="31">
        <f t="shared" ref="G147:G149" si="23">E147/F$146</f>
        <v>0.14814814814814814</v>
      </c>
      <c r="L147" s="31">
        <f>(G147+G151+G157)/3</f>
        <v>0.17190569437807823</v>
      </c>
    </row>
    <row r="148" spans="1:12" ht="15" customHeight="1" x14ac:dyDescent="0.25">
      <c r="A148" s="31" t="s">
        <v>26</v>
      </c>
      <c r="B148" s="31">
        <v>110094</v>
      </c>
      <c r="C148" s="31">
        <v>1</v>
      </c>
      <c r="D148" s="31" t="s">
        <v>39</v>
      </c>
      <c r="E148" s="31">
        <v>200</v>
      </c>
      <c r="G148" s="31">
        <f t="shared" si="23"/>
        <v>0.12345679012345678</v>
      </c>
      <c r="L148" s="31">
        <f>(G148+G154)/3</f>
        <v>6.3751133430982765E-2</v>
      </c>
    </row>
    <row r="149" spans="1:12" ht="15" customHeight="1" x14ac:dyDescent="0.25">
      <c r="A149" s="31" t="s">
        <v>26</v>
      </c>
      <c r="B149" s="31">
        <v>110094</v>
      </c>
      <c r="C149" s="31">
        <v>1</v>
      </c>
      <c r="D149" s="31" t="s">
        <v>33</v>
      </c>
      <c r="E149" s="31">
        <v>120</v>
      </c>
      <c r="G149" s="31">
        <f t="shared" si="23"/>
        <v>7.407407407407407E-2</v>
      </c>
      <c r="L149" s="31">
        <f>(G149+G153)/3</f>
        <v>4.446536932412639E-2</v>
      </c>
    </row>
    <row r="150" spans="1:12" ht="15" customHeight="1" x14ac:dyDescent="0.25">
      <c r="A150" s="31" t="s">
        <v>26</v>
      </c>
      <c r="B150" s="31">
        <v>110094</v>
      </c>
      <c r="C150" s="31">
        <v>1</v>
      </c>
      <c r="D150" s="31" t="s">
        <v>204</v>
      </c>
      <c r="E150" s="31">
        <v>210</v>
      </c>
    </row>
    <row r="151" spans="1:12" ht="15" customHeight="1" x14ac:dyDescent="0.25">
      <c r="A151" s="31" t="s">
        <v>26</v>
      </c>
      <c r="B151" s="31">
        <v>110094</v>
      </c>
      <c r="C151" s="31">
        <v>2</v>
      </c>
      <c r="D151" s="31" t="s">
        <v>27</v>
      </c>
      <c r="E151" s="31">
        <v>240</v>
      </c>
      <c r="F151" s="31">
        <f>SUM(E151:E154)</f>
        <v>1180</v>
      </c>
      <c r="G151" s="31">
        <f>E151/F$151</f>
        <v>0.20338983050847459</v>
      </c>
      <c r="H151" s="31">
        <f>SUM(G151:G154)</f>
        <v>1</v>
      </c>
      <c r="I151" s="31">
        <f>E155/1500</f>
        <v>0.38666666666666666</v>
      </c>
      <c r="J151" s="31">
        <f>1-I151</f>
        <v>0.61333333333333329</v>
      </c>
      <c r="K151" s="31">
        <f>1-I151</f>
        <v>0.61333333333333329</v>
      </c>
    </row>
    <row r="152" spans="1:12" ht="15" customHeight="1" x14ac:dyDescent="0.25">
      <c r="A152" s="31" t="s">
        <v>26</v>
      </c>
      <c r="B152" s="31">
        <v>110094</v>
      </c>
      <c r="C152" s="31">
        <v>2</v>
      </c>
      <c r="D152" s="31" t="s">
        <v>37</v>
      </c>
      <c r="E152" s="31">
        <v>790</v>
      </c>
      <c r="G152" s="31">
        <f t="shared" ref="G152:G154" si="24">E152/F$151</f>
        <v>0.66949152542372881</v>
      </c>
    </row>
    <row r="153" spans="1:12" ht="15" customHeight="1" x14ac:dyDescent="0.25">
      <c r="A153" s="31" t="s">
        <v>26</v>
      </c>
      <c r="B153" s="31">
        <v>110094</v>
      </c>
      <c r="C153" s="31">
        <v>2</v>
      </c>
      <c r="D153" s="31" t="s">
        <v>33</v>
      </c>
      <c r="E153" s="31">
        <v>70</v>
      </c>
      <c r="G153" s="31">
        <f t="shared" si="24"/>
        <v>5.9322033898305086E-2</v>
      </c>
    </row>
    <row r="154" spans="1:12" ht="15" customHeight="1" x14ac:dyDescent="0.25">
      <c r="A154" s="31" t="s">
        <v>26</v>
      </c>
      <c r="B154" s="31">
        <v>110094</v>
      </c>
      <c r="C154" s="31">
        <v>2</v>
      </c>
      <c r="D154" s="31" t="s">
        <v>39</v>
      </c>
      <c r="E154" s="31">
        <v>80</v>
      </c>
      <c r="G154" s="31">
        <f t="shared" si="24"/>
        <v>6.7796610169491525E-2</v>
      </c>
    </row>
    <row r="155" spans="1:12" ht="15" customHeight="1" x14ac:dyDescent="0.25">
      <c r="A155" s="31" t="s">
        <v>26</v>
      </c>
      <c r="B155" s="31">
        <v>110094</v>
      </c>
      <c r="C155" s="31">
        <v>2</v>
      </c>
      <c r="D155" s="31" t="s">
        <v>204</v>
      </c>
      <c r="E155" s="31">
        <v>580</v>
      </c>
    </row>
    <row r="156" spans="1:12" ht="15" customHeight="1" x14ac:dyDescent="0.25">
      <c r="A156" s="31" t="s">
        <v>26</v>
      </c>
      <c r="B156" s="31">
        <v>110094</v>
      </c>
      <c r="C156" s="31">
        <v>3</v>
      </c>
      <c r="D156" s="31" t="s">
        <v>37</v>
      </c>
      <c r="E156" s="31">
        <v>880</v>
      </c>
      <c r="F156" s="31">
        <f>SUM(E156:E158)</f>
        <v>1340</v>
      </c>
      <c r="G156" s="31">
        <f>E156/F$156</f>
        <v>0.65671641791044777</v>
      </c>
      <c r="H156" s="31">
        <f>SUM(G156:G158)</f>
        <v>1</v>
      </c>
      <c r="I156" s="31">
        <f>E159/1500</f>
        <v>0.29333333333333333</v>
      </c>
      <c r="J156" s="31">
        <f>1-I156</f>
        <v>0.70666666666666667</v>
      </c>
      <c r="K156" s="31">
        <f>1-I156</f>
        <v>0.70666666666666667</v>
      </c>
    </row>
    <row r="157" spans="1:12" ht="15" customHeight="1" x14ac:dyDescent="0.25">
      <c r="A157" s="31" t="s">
        <v>26</v>
      </c>
      <c r="B157" s="31">
        <v>110094</v>
      </c>
      <c r="C157" s="31">
        <v>3</v>
      </c>
      <c r="D157" s="31" t="s">
        <v>27</v>
      </c>
      <c r="E157" s="31">
        <v>220</v>
      </c>
      <c r="G157" s="31">
        <f t="shared" ref="G157:G158" si="25">E157/F$156</f>
        <v>0.16417910447761194</v>
      </c>
    </row>
    <row r="158" spans="1:12" ht="15" customHeight="1" x14ac:dyDescent="0.25">
      <c r="A158" s="31" t="s">
        <v>26</v>
      </c>
      <c r="B158" s="31">
        <v>110094</v>
      </c>
      <c r="C158" s="31">
        <v>3</v>
      </c>
      <c r="D158" s="31" t="s">
        <v>41</v>
      </c>
      <c r="E158" s="31">
        <v>240</v>
      </c>
      <c r="G158" s="31">
        <f t="shared" si="25"/>
        <v>0.17910447761194029</v>
      </c>
      <c r="L158" s="31">
        <f>(G158)/3</f>
        <v>5.9701492537313432E-2</v>
      </c>
    </row>
    <row r="159" spans="1:12" ht="15" customHeight="1" x14ac:dyDescent="0.25">
      <c r="A159" s="31" t="s">
        <v>26</v>
      </c>
      <c r="B159" s="31">
        <v>110094</v>
      </c>
      <c r="C159" s="31">
        <v>3</v>
      </c>
      <c r="D159" s="31" t="s">
        <v>204</v>
      </c>
      <c r="E159" s="31">
        <v>440</v>
      </c>
      <c r="L159" s="31">
        <f>SUM(L146:L158)</f>
        <v>1</v>
      </c>
    </row>
    <row r="160" spans="1:12" ht="15" customHeight="1" x14ac:dyDescent="0.25">
      <c r="A160" s="31" t="s">
        <v>26</v>
      </c>
      <c r="B160" s="31">
        <v>110160</v>
      </c>
      <c r="C160" s="31">
        <v>1</v>
      </c>
      <c r="D160" s="31" t="s">
        <v>39</v>
      </c>
      <c r="E160" s="31">
        <v>1260</v>
      </c>
      <c r="F160" s="31">
        <f>SUM(E160:E162)</f>
        <v>1720</v>
      </c>
      <c r="G160" s="31">
        <f>E160/F$160</f>
        <v>0.73255813953488369</v>
      </c>
      <c r="H160" s="31">
        <f>SUM(G160:G162)</f>
        <v>1</v>
      </c>
      <c r="I160" s="31">
        <f>E163/1500</f>
        <v>7.3333333333333334E-2</v>
      </c>
      <c r="J160" s="31">
        <f>1-I160</f>
        <v>0.92666666666666664</v>
      </c>
      <c r="K160" s="31">
        <f>1-I160</f>
        <v>0.92666666666666664</v>
      </c>
      <c r="L160" s="31">
        <f>(G160+G164+G169)/3</f>
        <v>0.60992678725236871</v>
      </c>
    </row>
    <row r="161" spans="1:12" ht="15" customHeight="1" x14ac:dyDescent="0.25">
      <c r="A161" s="31" t="s">
        <v>26</v>
      </c>
      <c r="B161" s="31">
        <v>110160</v>
      </c>
      <c r="C161" s="31">
        <v>1</v>
      </c>
      <c r="D161" s="31" t="s">
        <v>27</v>
      </c>
      <c r="E161" s="31">
        <v>300</v>
      </c>
      <c r="G161" s="31">
        <f t="shared" ref="G161:G162" si="26">E161/F$160</f>
        <v>0.1744186046511628</v>
      </c>
      <c r="L161" s="31">
        <f>(G161+G166+G171)/3</f>
        <v>0.24276165700584307</v>
      </c>
    </row>
    <row r="162" spans="1:12" ht="15" customHeight="1" x14ac:dyDescent="0.25">
      <c r="A162" s="31" t="s">
        <v>26</v>
      </c>
      <c r="B162" s="31">
        <v>110160</v>
      </c>
      <c r="C162" s="31">
        <v>1</v>
      </c>
      <c r="D162" s="31" t="s">
        <v>31</v>
      </c>
      <c r="E162" s="31">
        <v>160</v>
      </c>
      <c r="G162" s="31">
        <f t="shared" si="26"/>
        <v>9.3023255813953487E-2</v>
      </c>
      <c r="L162" s="31">
        <f>(G162+G165+G170)/3</f>
        <v>0.12898072491095747</v>
      </c>
    </row>
    <row r="163" spans="1:12" ht="15" customHeight="1" x14ac:dyDescent="0.25">
      <c r="A163" s="31" t="s">
        <v>26</v>
      </c>
      <c r="B163" s="31">
        <v>110160</v>
      </c>
      <c r="C163" s="31">
        <v>1</v>
      </c>
      <c r="D163" s="31" t="s">
        <v>204</v>
      </c>
      <c r="E163" s="31">
        <v>110</v>
      </c>
    </row>
    <row r="164" spans="1:12" ht="15" customHeight="1" x14ac:dyDescent="0.25">
      <c r="A164" s="31" t="s">
        <v>26</v>
      </c>
      <c r="B164" s="31">
        <v>110160</v>
      </c>
      <c r="C164" s="31">
        <v>2</v>
      </c>
      <c r="D164" s="31" t="s">
        <v>39</v>
      </c>
      <c r="E164" s="31">
        <v>740</v>
      </c>
      <c r="F164" s="31">
        <f>SUM(E164:E167)</f>
        <v>1480</v>
      </c>
      <c r="G164" s="31">
        <f>E164/F$164</f>
        <v>0.5</v>
      </c>
      <c r="H164" s="31">
        <f>SUM(G164:G167)</f>
        <v>0.99999999999999989</v>
      </c>
      <c r="I164" s="31">
        <f>E168/1500</f>
        <v>9.3333333333333338E-2</v>
      </c>
      <c r="J164" s="31">
        <f>1-I164</f>
        <v>0.90666666666666662</v>
      </c>
      <c r="K164" s="31">
        <f>1-I164</f>
        <v>0.90666666666666662</v>
      </c>
    </row>
    <row r="165" spans="1:12" ht="15" customHeight="1" x14ac:dyDescent="0.25">
      <c r="A165" s="31" t="s">
        <v>26</v>
      </c>
      <c r="B165" s="31">
        <v>110160</v>
      </c>
      <c r="C165" s="31">
        <v>2</v>
      </c>
      <c r="D165" s="31" t="s">
        <v>31</v>
      </c>
      <c r="E165" s="31">
        <v>250</v>
      </c>
      <c r="G165" s="31">
        <f t="shared" ref="G165:G167" si="27">E165/F$164</f>
        <v>0.16891891891891891</v>
      </c>
    </row>
    <row r="166" spans="1:12" ht="15" customHeight="1" x14ac:dyDescent="0.25">
      <c r="A166" s="31" t="s">
        <v>26</v>
      </c>
      <c r="B166" s="31">
        <v>110160</v>
      </c>
      <c r="C166" s="31">
        <v>2</v>
      </c>
      <c r="D166" s="31" t="s">
        <v>27</v>
      </c>
      <c r="E166" s="31">
        <v>460</v>
      </c>
      <c r="G166" s="31">
        <f t="shared" si="27"/>
        <v>0.3108108108108108</v>
      </c>
    </row>
    <row r="167" spans="1:12" ht="15" customHeight="1" x14ac:dyDescent="0.25">
      <c r="A167" s="31" t="s">
        <v>26</v>
      </c>
      <c r="B167" s="31">
        <v>110160</v>
      </c>
      <c r="C167" s="31">
        <v>2</v>
      </c>
      <c r="D167" s="31" t="s">
        <v>45</v>
      </c>
      <c r="E167" s="31">
        <v>30</v>
      </c>
      <c r="G167" s="31">
        <f t="shared" si="27"/>
        <v>2.0270270270270271E-2</v>
      </c>
      <c r="L167" s="31">
        <f>(G167+G172)/3</f>
        <v>1.8330830830830831E-2</v>
      </c>
    </row>
    <row r="168" spans="1:12" ht="15" customHeight="1" x14ac:dyDescent="0.25">
      <c r="A168" s="31" t="s">
        <v>26</v>
      </c>
      <c r="B168" s="31">
        <v>110160</v>
      </c>
      <c r="C168" s="31">
        <v>2</v>
      </c>
      <c r="D168" s="31" t="s">
        <v>204</v>
      </c>
      <c r="E168" s="31">
        <v>140</v>
      </c>
      <c r="L168" s="31">
        <f>SUBTOTAL(9,L160:L167)</f>
        <v>1</v>
      </c>
    </row>
    <row r="169" spans="1:12" ht="15" customHeight="1" x14ac:dyDescent="0.25">
      <c r="A169" s="31" t="s">
        <v>26</v>
      </c>
      <c r="B169" s="31">
        <v>110160</v>
      </c>
      <c r="C169" s="31">
        <v>3</v>
      </c>
      <c r="D169" s="31" t="s">
        <v>39</v>
      </c>
      <c r="E169" s="31">
        <v>860</v>
      </c>
      <c r="F169" s="31">
        <f>SUM(E169:E172)</f>
        <v>1440</v>
      </c>
      <c r="G169" s="31">
        <f>E169/F$169</f>
        <v>0.59722222222222221</v>
      </c>
      <c r="H169" s="31">
        <f>SUM(G169:G172)</f>
        <v>1</v>
      </c>
      <c r="I169" s="31">
        <f>E173/1500</f>
        <v>0.22</v>
      </c>
      <c r="J169" s="31">
        <f>1-I169</f>
        <v>0.78</v>
      </c>
      <c r="K169" s="31">
        <f>1-I169</f>
        <v>0.78</v>
      </c>
    </row>
    <row r="170" spans="1:12" ht="15" customHeight="1" x14ac:dyDescent="0.25">
      <c r="A170" s="31" t="s">
        <v>26</v>
      </c>
      <c r="B170" s="31">
        <v>110160</v>
      </c>
      <c r="C170" s="31">
        <v>3</v>
      </c>
      <c r="D170" s="31" t="s">
        <v>31</v>
      </c>
      <c r="E170" s="31">
        <v>180</v>
      </c>
      <c r="G170" s="31">
        <f t="shared" ref="G170:G172" si="28">E170/F$169</f>
        <v>0.125</v>
      </c>
    </row>
    <row r="171" spans="1:12" ht="15" customHeight="1" x14ac:dyDescent="0.25">
      <c r="A171" s="31" t="s">
        <v>26</v>
      </c>
      <c r="B171" s="31">
        <v>110160</v>
      </c>
      <c r="C171" s="31">
        <v>3</v>
      </c>
      <c r="D171" s="31" t="s">
        <v>27</v>
      </c>
      <c r="E171" s="31">
        <v>350</v>
      </c>
      <c r="G171" s="31">
        <f t="shared" si="28"/>
        <v>0.24305555555555555</v>
      </c>
    </row>
    <row r="172" spans="1:12" ht="15" customHeight="1" x14ac:dyDescent="0.25">
      <c r="A172" s="31" t="s">
        <v>26</v>
      </c>
      <c r="B172" s="31">
        <v>110160</v>
      </c>
      <c r="C172" s="31">
        <v>3</v>
      </c>
      <c r="D172" s="31" t="s">
        <v>45</v>
      </c>
      <c r="E172" s="31">
        <v>50</v>
      </c>
      <c r="G172" s="31">
        <f t="shared" si="28"/>
        <v>3.4722222222222224E-2</v>
      </c>
    </row>
    <row r="173" spans="1:12" ht="15" customHeight="1" x14ac:dyDescent="0.25">
      <c r="A173" s="31" t="s">
        <v>26</v>
      </c>
      <c r="B173" s="31">
        <v>110160</v>
      </c>
      <c r="C173" s="31">
        <v>3</v>
      </c>
      <c r="D173" s="31" t="s">
        <v>204</v>
      </c>
      <c r="E173" s="31">
        <v>330</v>
      </c>
    </row>
    <row r="174" spans="1:12" ht="15" customHeight="1" x14ac:dyDescent="0.25">
      <c r="A174" s="31" t="s">
        <v>26</v>
      </c>
      <c r="B174" s="31">
        <v>110158</v>
      </c>
      <c r="C174" s="31">
        <v>1</v>
      </c>
      <c r="D174" s="31" t="s">
        <v>39</v>
      </c>
      <c r="E174" s="31">
        <v>900</v>
      </c>
      <c r="F174" s="31">
        <f>SUM(E174:E177)</f>
        <v>1440</v>
      </c>
      <c r="G174" s="31">
        <f>E174/F$174</f>
        <v>0.625</v>
      </c>
      <c r="H174" s="31">
        <f>SUM(G174:G177)</f>
        <v>1</v>
      </c>
      <c r="I174" s="31">
        <f>E178/1500</f>
        <v>0.16</v>
      </c>
      <c r="J174" s="31">
        <f>1-I174</f>
        <v>0.84</v>
      </c>
      <c r="K174" s="31">
        <f>1-I174</f>
        <v>0.84</v>
      </c>
      <c r="L174" s="31">
        <f>(G174+G181+G185)/3</f>
        <v>0.53996099620697058</v>
      </c>
    </row>
    <row r="175" spans="1:12" ht="15" customHeight="1" x14ac:dyDescent="0.25">
      <c r="A175" s="31" t="s">
        <v>26</v>
      </c>
      <c r="B175" s="31">
        <v>110158</v>
      </c>
      <c r="C175" s="31">
        <v>1</v>
      </c>
      <c r="D175" s="31" t="s">
        <v>27</v>
      </c>
      <c r="E175" s="31">
        <v>200</v>
      </c>
      <c r="G175" s="31">
        <f t="shared" ref="G175:G177" si="29">E175/F$174</f>
        <v>0.1388888888888889</v>
      </c>
      <c r="L175" s="31">
        <f>(G175+G179+G186)/3</f>
        <v>0.17380410898266763</v>
      </c>
    </row>
    <row r="176" spans="1:12" ht="15" customHeight="1" x14ac:dyDescent="0.25">
      <c r="A176" s="31" t="s">
        <v>26</v>
      </c>
      <c r="B176" s="31">
        <v>110158</v>
      </c>
      <c r="C176" s="31">
        <v>1</v>
      </c>
      <c r="D176" s="31" t="s">
        <v>45</v>
      </c>
      <c r="E176" s="31">
        <v>140</v>
      </c>
      <c r="G176" s="31">
        <f t="shared" si="29"/>
        <v>9.7222222222222224E-2</v>
      </c>
      <c r="L176" s="31">
        <f>(G176+G182+G187)/3</f>
        <v>0.10270965698397173</v>
      </c>
    </row>
    <row r="177" spans="1:12" ht="15" customHeight="1" x14ac:dyDescent="0.25">
      <c r="A177" s="31" t="s">
        <v>26</v>
      </c>
      <c r="B177" s="31">
        <v>110158</v>
      </c>
      <c r="C177" s="31">
        <v>1</v>
      </c>
      <c r="D177" s="31" t="s">
        <v>43</v>
      </c>
      <c r="E177" s="31">
        <v>200</v>
      </c>
      <c r="G177" s="31">
        <f t="shared" si="29"/>
        <v>0.1388888888888889</v>
      </c>
      <c r="L177" s="31">
        <f>(G177+G183)/3</f>
        <v>6.7527718801604145E-2</v>
      </c>
    </row>
    <row r="178" spans="1:12" ht="15" customHeight="1" x14ac:dyDescent="0.25">
      <c r="A178" s="31" t="s">
        <v>26</v>
      </c>
      <c r="B178" s="31">
        <v>110158</v>
      </c>
      <c r="C178" s="31">
        <v>1</v>
      </c>
      <c r="D178" s="31" t="s">
        <v>204</v>
      </c>
      <c r="E178" s="31">
        <v>240</v>
      </c>
    </row>
    <row r="179" spans="1:12" ht="15" customHeight="1" x14ac:dyDescent="0.25">
      <c r="A179" s="31" t="s">
        <v>26</v>
      </c>
      <c r="B179" s="31">
        <v>110158</v>
      </c>
      <c r="C179" s="31">
        <v>2</v>
      </c>
      <c r="D179" s="31" t="s">
        <v>27</v>
      </c>
      <c r="E179" s="31">
        <v>530</v>
      </c>
      <c r="F179" s="31">
        <f>SUM(E179:E183)</f>
        <v>1570</v>
      </c>
      <c r="G179" s="31">
        <f>E179/F$179</f>
        <v>0.33757961783439489</v>
      </c>
      <c r="H179" s="31">
        <f>SUM(G179:G183)</f>
        <v>1</v>
      </c>
      <c r="I179" s="31">
        <f>E184/1500</f>
        <v>0.18</v>
      </c>
      <c r="J179" s="31">
        <f>1-I179</f>
        <v>0.82000000000000006</v>
      </c>
      <c r="K179" s="31">
        <f>1-I179</f>
        <v>0.82000000000000006</v>
      </c>
    </row>
    <row r="180" spans="1:12" ht="15" customHeight="1" x14ac:dyDescent="0.25">
      <c r="A180" s="31" t="s">
        <v>26</v>
      </c>
      <c r="B180" s="31">
        <v>110158</v>
      </c>
      <c r="C180" s="31">
        <v>2</v>
      </c>
      <c r="D180" s="31" t="s">
        <v>37</v>
      </c>
      <c r="E180" s="31">
        <v>220</v>
      </c>
      <c r="G180" s="31">
        <f t="shared" ref="G180:G183" si="30">E180/F$179</f>
        <v>0.14012738853503184</v>
      </c>
      <c r="L180" s="31">
        <f>(G180)/3</f>
        <v>4.6709129511677279E-2</v>
      </c>
    </row>
    <row r="181" spans="1:12" ht="15" customHeight="1" x14ac:dyDescent="0.25">
      <c r="A181" s="31" t="s">
        <v>26</v>
      </c>
      <c r="B181" s="31">
        <v>110158</v>
      </c>
      <c r="C181" s="31">
        <v>2</v>
      </c>
      <c r="D181" s="31" t="s">
        <v>39</v>
      </c>
      <c r="E181" s="31">
        <v>530</v>
      </c>
      <c r="G181" s="31">
        <f t="shared" si="30"/>
        <v>0.33757961783439489</v>
      </c>
    </row>
    <row r="182" spans="1:12" ht="15" customHeight="1" x14ac:dyDescent="0.25">
      <c r="A182" s="31" t="s">
        <v>26</v>
      </c>
      <c r="B182" s="31">
        <v>110158</v>
      </c>
      <c r="C182" s="31">
        <v>2</v>
      </c>
      <c r="D182" s="31" t="s">
        <v>45</v>
      </c>
      <c r="E182" s="31">
        <v>190</v>
      </c>
      <c r="G182" s="31">
        <f t="shared" si="30"/>
        <v>0.12101910828025478</v>
      </c>
    </row>
    <row r="183" spans="1:12" ht="15" customHeight="1" x14ac:dyDescent="0.25">
      <c r="A183" s="31" t="s">
        <v>26</v>
      </c>
      <c r="B183" s="31">
        <v>110158</v>
      </c>
      <c r="C183" s="31">
        <v>2</v>
      </c>
      <c r="D183" s="31" t="s">
        <v>43</v>
      </c>
      <c r="E183" s="31">
        <v>100</v>
      </c>
      <c r="G183" s="31">
        <f t="shared" si="30"/>
        <v>6.3694267515923567E-2</v>
      </c>
    </row>
    <row r="184" spans="1:12" ht="15" customHeight="1" x14ac:dyDescent="0.25">
      <c r="A184" s="31" t="s">
        <v>26</v>
      </c>
      <c r="B184" s="31">
        <v>110158</v>
      </c>
      <c r="C184" s="31">
        <v>2</v>
      </c>
      <c r="D184" s="31" t="s">
        <v>204</v>
      </c>
      <c r="E184" s="31">
        <v>270</v>
      </c>
    </row>
    <row r="185" spans="1:12" ht="15" customHeight="1" x14ac:dyDescent="0.25">
      <c r="A185" s="31" t="s">
        <v>26</v>
      </c>
      <c r="B185" s="31">
        <v>110158</v>
      </c>
      <c r="C185" s="31">
        <v>3</v>
      </c>
      <c r="D185" s="31" t="s">
        <v>39</v>
      </c>
      <c r="E185" s="31">
        <v>1170</v>
      </c>
      <c r="F185" s="31">
        <f>SUM(E185:E188)</f>
        <v>1780</v>
      </c>
      <c r="G185" s="31">
        <f>E185/F$185</f>
        <v>0.65730337078651691</v>
      </c>
      <c r="H185" s="31">
        <f>SUM(G185:G188)</f>
        <v>1</v>
      </c>
      <c r="I185" s="31">
        <f>E189/1500</f>
        <v>0.12</v>
      </c>
      <c r="J185" s="31">
        <f>1-I185</f>
        <v>0.88</v>
      </c>
      <c r="K185" s="31">
        <f>1-I185</f>
        <v>0.88</v>
      </c>
    </row>
    <row r="186" spans="1:12" ht="15" customHeight="1" x14ac:dyDescent="0.25">
      <c r="A186" s="31" t="s">
        <v>26</v>
      </c>
      <c r="B186" s="31">
        <v>110158</v>
      </c>
      <c r="C186" s="31">
        <v>3</v>
      </c>
      <c r="D186" s="31" t="s">
        <v>27</v>
      </c>
      <c r="E186" s="31">
        <v>80</v>
      </c>
      <c r="G186" s="31">
        <f t="shared" ref="G186:G188" si="31">E186/F$185</f>
        <v>4.49438202247191E-2</v>
      </c>
    </row>
    <row r="187" spans="1:12" ht="15" customHeight="1" x14ac:dyDescent="0.25">
      <c r="A187" s="31" t="s">
        <v>26</v>
      </c>
      <c r="B187" s="31">
        <v>110158</v>
      </c>
      <c r="C187" s="31">
        <v>3</v>
      </c>
      <c r="D187" s="31" t="s">
        <v>45</v>
      </c>
      <c r="E187" s="31">
        <v>160</v>
      </c>
      <c r="G187" s="31">
        <f t="shared" si="31"/>
        <v>8.98876404494382E-2</v>
      </c>
    </row>
    <row r="188" spans="1:12" ht="15" customHeight="1" x14ac:dyDescent="0.25">
      <c r="A188" s="31" t="s">
        <v>26</v>
      </c>
      <c r="B188" s="31">
        <v>110158</v>
      </c>
      <c r="C188" s="31">
        <v>3</v>
      </c>
      <c r="D188" s="31" t="s">
        <v>41</v>
      </c>
      <c r="E188" s="31">
        <v>370</v>
      </c>
      <c r="G188" s="31">
        <f t="shared" si="31"/>
        <v>0.20786516853932585</v>
      </c>
      <c r="L188" s="31">
        <f>(G188)/3</f>
        <v>6.9288389513108617E-2</v>
      </c>
    </row>
    <row r="189" spans="1:12" ht="15" customHeight="1" x14ac:dyDescent="0.25">
      <c r="A189" s="31" t="s">
        <v>26</v>
      </c>
      <c r="B189" s="31">
        <v>110158</v>
      </c>
      <c r="C189" s="31">
        <v>3</v>
      </c>
      <c r="D189" s="31" t="s">
        <v>204</v>
      </c>
      <c r="E189" s="31">
        <v>180</v>
      </c>
      <c r="L189" s="31">
        <f>SUM(L174:L188)</f>
        <v>1</v>
      </c>
    </row>
    <row r="190" spans="1:12" ht="15" customHeight="1" x14ac:dyDescent="0.25">
      <c r="A190" s="31" t="s">
        <v>26</v>
      </c>
      <c r="B190" s="31">
        <v>110397</v>
      </c>
      <c r="C190" s="31">
        <v>1</v>
      </c>
      <c r="D190" s="31" t="s">
        <v>51</v>
      </c>
      <c r="E190" s="31">
        <v>1080</v>
      </c>
      <c r="F190" s="31">
        <f>SUM(E190:E196)</f>
        <v>2100</v>
      </c>
      <c r="G190" s="31">
        <f>E190/F$190</f>
        <v>0.51428571428571423</v>
      </c>
      <c r="H190" s="31">
        <f>SUM(G190:G196)</f>
        <v>1</v>
      </c>
      <c r="I190" s="31">
        <f>E197/1500</f>
        <v>6.6666666666666666E-2</v>
      </c>
      <c r="J190" s="31">
        <f>1-I190</f>
        <v>0.93333333333333335</v>
      </c>
      <c r="K190" s="31">
        <f>1-I190</f>
        <v>0.93333333333333335</v>
      </c>
      <c r="L190" s="31">
        <f>(G190+G198+G205)/3</f>
        <v>0.56543266140812154</v>
      </c>
    </row>
    <row r="191" spans="1:12" ht="15" customHeight="1" x14ac:dyDescent="0.25">
      <c r="A191" s="31" t="s">
        <v>26</v>
      </c>
      <c r="B191" s="31">
        <v>110397</v>
      </c>
      <c r="C191" s="31">
        <v>1</v>
      </c>
      <c r="D191" s="31" t="s">
        <v>47</v>
      </c>
      <c r="E191" s="31">
        <v>100</v>
      </c>
      <c r="G191" s="31">
        <f t="shared" ref="G191:G196" si="32">E191/F$190</f>
        <v>4.7619047619047616E-2</v>
      </c>
      <c r="L191" s="31">
        <f>(G191+G207)/3</f>
        <v>2.6097964748271498E-2</v>
      </c>
    </row>
    <row r="192" spans="1:12" ht="15" customHeight="1" x14ac:dyDescent="0.25">
      <c r="A192" s="31" t="s">
        <v>26</v>
      </c>
      <c r="B192" s="31">
        <v>110397</v>
      </c>
      <c r="C192" s="31">
        <v>1</v>
      </c>
      <c r="D192" s="31" t="s">
        <v>27</v>
      </c>
      <c r="E192" s="31">
        <v>370</v>
      </c>
      <c r="G192" s="31">
        <f t="shared" si="32"/>
        <v>0.1761904761904762</v>
      </c>
      <c r="L192" s="31">
        <f>(G192+G202+G209)/3</f>
        <v>7.2865128055312103E-2</v>
      </c>
    </row>
    <row r="193" spans="1:12" ht="15" customHeight="1" x14ac:dyDescent="0.25">
      <c r="A193" s="31" t="s">
        <v>26</v>
      </c>
      <c r="B193" s="31">
        <v>110397</v>
      </c>
      <c r="C193" s="31">
        <v>1</v>
      </c>
      <c r="D193" s="31" t="s">
        <v>53</v>
      </c>
      <c r="E193" s="31">
        <v>200</v>
      </c>
      <c r="G193" s="31">
        <f t="shared" si="32"/>
        <v>9.5238095238095233E-2</v>
      </c>
      <c r="L193" s="31">
        <f>(G193+G199+G208)/3</f>
        <v>9.0592657512902908E-2</v>
      </c>
    </row>
    <row r="194" spans="1:12" ht="15" customHeight="1" x14ac:dyDescent="0.25">
      <c r="A194" s="31" t="s">
        <v>26</v>
      </c>
      <c r="B194" s="31">
        <v>110397</v>
      </c>
      <c r="C194" s="31">
        <v>1</v>
      </c>
      <c r="D194" s="31" t="s">
        <v>31</v>
      </c>
      <c r="E194" s="31">
        <v>120</v>
      </c>
      <c r="G194" s="31">
        <f t="shared" si="32"/>
        <v>5.7142857142857141E-2</v>
      </c>
      <c r="L194" s="31">
        <f>(G194+G200+G206)/3</f>
        <v>6.2875839906514755E-2</v>
      </c>
    </row>
    <row r="195" spans="1:12" ht="15" customHeight="1" x14ac:dyDescent="0.25">
      <c r="A195" s="31" t="s">
        <v>26</v>
      </c>
      <c r="B195" s="31">
        <v>110397</v>
      </c>
      <c r="C195" s="31">
        <v>1</v>
      </c>
      <c r="D195" s="31" t="s">
        <v>39</v>
      </c>
      <c r="E195" s="31">
        <v>150</v>
      </c>
      <c r="G195" s="31">
        <f t="shared" si="32"/>
        <v>7.1428571428571425E-2</v>
      </c>
      <c r="L195" s="31">
        <f>(G195+G201+G204)/3</f>
        <v>0.16943733567046451</v>
      </c>
    </row>
    <row r="196" spans="1:12" ht="15" customHeight="1" x14ac:dyDescent="0.25">
      <c r="A196" s="31" t="s">
        <v>26</v>
      </c>
      <c r="B196" s="31">
        <v>110397</v>
      </c>
      <c r="C196" s="31">
        <v>1</v>
      </c>
      <c r="D196" s="31" t="s">
        <v>49</v>
      </c>
      <c r="E196" s="31">
        <v>80</v>
      </c>
      <c r="G196" s="31">
        <f t="shared" si="32"/>
        <v>3.8095238095238099E-2</v>
      </c>
      <c r="L196" s="31">
        <f>G196/3</f>
        <v>1.26984126984127E-2</v>
      </c>
    </row>
    <row r="197" spans="1:12" ht="15" customHeight="1" x14ac:dyDescent="0.25">
      <c r="A197" s="31" t="s">
        <v>26</v>
      </c>
      <c r="B197" s="31">
        <v>110397</v>
      </c>
      <c r="C197" s="31">
        <v>1</v>
      </c>
      <c r="D197" s="31" t="s">
        <v>204</v>
      </c>
      <c r="E197" s="31">
        <v>100</v>
      </c>
      <c r="L197" s="31">
        <f>SUBTOTAL(9,L190:L196)</f>
        <v>1</v>
      </c>
    </row>
    <row r="198" spans="1:12" ht="15" customHeight="1" x14ac:dyDescent="0.25">
      <c r="A198" s="31" t="s">
        <v>26</v>
      </c>
      <c r="B198" s="31">
        <v>110397</v>
      </c>
      <c r="C198" s="31">
        <v>2</v>
      </c>
      <c r="D198" s="31" t="s">
        <v>51</v>
      </c>
      <c r="E198" s="31">
        <v>1590</v>
      </c>
      <c r="F198" s="31">
        <f>SUM(E198:E202)</f>
        <v>2500</v>
      </c>
      <c r="G198" s="31">
        <f>E198/F$198</f>
        <v>0.63600000000000001</v>
      </c>
      <c r="H198" s="31">
        <f>SUM(G198:G202)</f>
        <v>1</v>
      </c>
      <c r="I198" s="31">
        <f>E203/1500</f>
        <v>0</v>
      </c>
      <c r="J198" s="31">
        <f>1-I198</f>
        <v>1</v>
      </c>
      <c r="K198" s="31">
        <f>1-I198</f>
        <v>1</v>
      </c>
    </row>
    <row r="199" spans="1:12" ht="15" customHeight="1" x14ac:dyDescent="0.25">
      <c r="A199" s="31" t="s">
        <v>26</v>
      </c>
      <c r="B199" s="31">
        <v>110397</v>
      </c>
      <c r="C199" s="31">
        <v>2</v>
      </c>
      <c r="D199" s="31" t="s">
        <v>53</v>
      </c>
      <c r="E199" s="31">
        <v>380</v>
      </c>
      <c r="G199" s="31">
        <f t="shared" ref="G199:G202" si="33">E199/F$198</f>
        <v>0.152</v>
      </c>
    </row>
    <row r="200" spans="1:12" ht="15" customHeight="1" x14ac:dyDescent="0.25">
      <c r="A200" s="31" t="s">
        <v>26</v>
      </c>
      <c r="B200" s="31">
        <v>110397</v>
      </c>
      <c r="C200" s="31">
        <v>2</v>
      </c>
      <c r="D200" s="31" t="s">
        <v>31</v>
      </c>
      <c r="E200" s="31">
        <v>160</v>
      </c>
      <c r="G200" s="31">
        <f t="shared" si="33"/>
        <v>6.4000000000000001E-2</v>
      </c>
    </row>
    <row r="201" spans="1:12" ht="15" customHeight="1" x14ac:dyDescent="0.25">
      <c r="A201" s="31" t="s">
        <v>26</v>
      </c>
      <c r="B201" s="31">
        <v>110397</v>
      </c>
      <c r="C201" s="31">
        <v>2</v>
      </c>
      <c r="D201" s="31" t="s">
        <v>39</v>
      </c>
      <c r="E201" s="31">
        <v>310</v>
      </c>
      <c r="G201" s="31">
        <f t="shared" si="33"/>
        <v>0.124</v>
      </c>
    </row>
    <row r="202" spans="1:12" ht="15" customHeight="1" x14ac:dyDescent="0.25">
      <c r="A202" s="31" t="s">
        <v>26</v>
      </c>
      <c r="B202" s="31">
        <v>110397</v>
      </c>
      <c r="C202" s="31">
        <v>2</v>
      </c>
      <c r="D202" s="31" t="s">
        <v>27</v>
      </c>
      <c r="E202" s="31">
        <v>60</v>
      </c>
      <c r="G202" s="31">
        <f t="shared" si="33"/>
        <v>2.4E-2</v>
      </c>
    </row>
    <row r="203" spans="1:12" ht="15" customHeight="1" x14ac:dyDescent="0.25">
      <c r="A203" s="31" t="s">
        <v>26</v>
      </c>
      <c r="B203" s="31">
        <v>110397</v>
      </c>
      <c r="C203" s="31">
        <v>2</v>
      </c>
      <c r="D203" s="31" t="s">
        <v>204</v>
      </c>
      <c r="E203" s="31">
        <v>0</v>
      </c>
    </row>
    <row r="204" spans="1:12" ht="15" customHeight="1" x14ac:dyDescent="0.25">
      <c r="A204" s="31" t="s">
        <v>26</v>
      </c>
      <c r="B204" s="31">
        <v>110397</v>
      </c>
      <c r="C204" s="31">
        <v>3</v>
      </c>
      <c r="D204" s="31" t="s">
        <v>39</v>
      </c>
      <c r="E204" s="31">
        <v>510</v>
      </c>
      <c r="F204" s="31">
        <f>SUM(E204:E209)</f>
        <v>1630</v>
      </c>
      <c r="G204" s="31">
        <f>E204/F$204</f>
        <v>0.31288343558282211</v>
      </c>
      <c r="H204" s="31">
        <f>SUM(G204:G209)</f>
        <v>1</v>
      </c>
      <c r="I204" s="31">
        <f>E210/1500</f>
        <v>0.17333333333333334</v>
      </c>
      <c r="J204" s="31">
        <f>1-I204</f>
        <v>0.82666666666666666</v>
      </c>
      <c r="K204" s="31">
        <f>1-I204</f>
        <v>0.82666666666666666</v>
      </c>
    </row>
    <row r="205" spans="1:12" ht="15" customHeight="1" x14ac:dyDescent="0.25">
      <c r="A205" s="31" t="s">
        <v>26</v>
      </c>
      <c r="B205" s="31">
        <v>110397</v>
      </c>
      <c r="C205" s="31">
        <v>3</v>
      </c>
      <c r="D205" s="31" t="s">
        <v>51</v>
      </c>
      <c r="E205" s="31">
        <v>890</v>
      </c>
      <c r="G205" s="31">
        <f t="shared" ref="G205:G209" si="34">E205/F$204</f>
        <v>0.54601226993865026</v>
      </c>
    </row>
    <row r="206" spans="1:12" ht="15" customHeight="1" x14ac:dyDescent="0.25">
      <c r="A206" s="31" t="s">
        <v>26</v>
      </c>
      <c r="B206" s="31">
        <v>110397</v>
      </c>
      <c r="C206" s="31">
        <v>3</v>
      </c>
      <c r="D206" s="31" t="s">
        <v>31</v>
      </c>
      <c r="E206" s="31">
        <v>110</v>
      </c>
      <c r="G206" s="31">
        <f t="shared" si="34"/>
        <v>6.7484662576687116E-2</v>
      </c>
    </row>
    <row r="207" spans="1:12" ht="15" customHeight="1" x14ac:dyDescent="0.25">
      <c r="A207" s="31" t="s">
        <v>26</v>
      </c>
      <c r="B207" s="31">
        <v>110397</v>
      </c>
      <c r="C207" s="31">
        <v>3</v>
      </c>
      <c r="D207" s="31" t="s">
        <v>47</v>
      </c>
      <c r="E207" s="31">
        <v>50</v>
      </c>
      <c r="G207" s="31">
        <f t="shared" si="34"/>
        <v>3.0674846625766871E-2</v>
      </c>
    </row>
    <row r="208" spans="1:12" ht="15" customHeight="1" x14ac:dyDescent="0.25">
      <c r="A208" s="31" t="s">
        <v>26</v>
      </c>
      <c r="B208" s="31">
        <v>110397</v>
      </c>
      <c r="C208" s="31">
        <v>3</v>
      </c>
      <c r="D208" s="31" t="s">
        <v>53</v>
      </c>
      <c r="E208" s="31">
        <v>40</v>
      </c>
      <c r="G208" s="31">
        <f t="shared" si="34"/>
        <v>2.4539877300613498E-2</v>
      </c>
    </row>
    <row r="209" spans="1:12" ht="15" customHeight="1" x14ac:dyDescent="0.25">
      <c r="A209" s="31" t="s">
        <v>26</v>
      </c>
      <c r="B209" s="31">
        <v>110397</v>
      </c>
      <c r="C209" s="31">
        <v>3</v>
      </c>
      <c r="D209" s="31" t="s">
        <v>27</v>
      </c>
      <c r="E209" s="31">
        <v>30</v>
      </c>
      <c r="G209" s="31">
        <f t="shared" si="34"/>
        <v>1.8404907975460124E-2</v>
      </c>
    </row>
    <row r="210" spans="1:12" ht="15" customHeight="1" x14ac:dyDescent="0.25">
      <c r="A210" s="31" t="s">
        <v>26</v>
      </c>
      <c r="B210" s="31">
        <v>110397</v>
      </c>
      <c r="C210" s="31">
        <v>3</v>
      </c>
      <c r="D210" s="31" t="s">
        <v>204</v>
      </c>
      <c r="E210" s="31">
        <v>260</v>
      </c>
    </row>
    <row r="211" spans="1:12" ht="15" customHeight="1" x14ac:dyDescent="0.25">
      <c r="A211" s="31" t="s">
        <v>26</v>
      </c>
      <c r="B211" s="31">
        <v>110085</v>
      </c>
      <c r="C211" s="31">
        <v>1</v>
      </c>
      <c r="D211" s="31" t="s">
        <v>31</v>
      </c>
      <c r="E211" s="31">
        <v>320</v>
      </c>
      <c r="F211" s="31">
        <f>SUM(E211:E214)</f>
        <v>900</v>
      </c>
      <c r="G211" s="31">
        <f>E211/F$211</f>
        <v>0.35555555555555557</v>
      </c>
      <c r="H211" s="31">
        <f>SUM(G211:G214)</f>
        <v>1</v>
      </c>
      <c r="I211" s="31">
        <f>E215/1500</f>
        <v>0.56666666666666665</v>
      </c>
      <c r="J211" s="31">
        <f>1-I211</f>
        <v>0.43333333333333335</v>
      </c>
      <c r="K211" s="31">
        <f>1-I211</f>
        <v>0.43333333333333335</v>
      </c>
      <c r="L211" s="31">
        <f>(G211+G218)/3</f>
        <v>0.19204793028322439</v>
      </c>
    </row>
    <row r="212" spans="1:12" ht="15" customHeight="1" x14ac:dyDescent="0.25">
      <c r="A212" s="31" t="s">
        <v>26</v>
      </c>
      <c r="B212" s="31">
        <v>110085</v>
      </c>
      <c r="C212" s="31">
        <v>1</v>
      </c>
      <c r="D212" s="31" t="s">
        <v>296</v>
      </c>
      <c r="E212" s="31">
        <v>130</v>
      </c>
      <c r="G212" s="31">
        <f t="shared" ref="G212:G214" si="35">E212/F$211</f>
        <v>0.14444444444444443</v>
      </c>
      <c r="L212" s="31">
        <f>(G212)/3</f>
        <v>4.8148148148148141E-2</v>
      </c>
    </row>
    <row r="213" spans="1:12" ht="15" customHeight="1" x14ac:dyDescent="0.25">
      <c r="A213" s="31" t="s">
        <v>26</v>
      </c>
      <c r="B213" s="31">
        <v>110085</v>
      </c>
      <c r="C213" s="31">
        <v>1</v>
      </c>
      <c r="D213" s="31" t="s">
        <v>33</v>
      </c>
      <c r="E213" s="31">
        <v>120</v>
      </c>
      <c r="G213" s="31">
        <f t="shared" si="35"/>
        <v>0.13333333333333333</v>
      </c>
      <c r="L213" s="31">
        <f>(G213+G216+G220)/3</f>
        <v>0.51681521093285798</v>
      </c>
    </row>
    <row r="214" spans="1:12" ht="15" customHeight="1" x14ac:dyDescent="0.25">
      <c r="A214" s="31" t="s">
        <v>26</v>
      </c>
      <c r="B214" s="31">
        <v>110085</v>
      </c>
      <c r="C214" s="31">
        <v>1</v>
      </c>
      <c r="D214" s="31" t="s">
        <v>27</v>
      </c>
      <c r="E214" s="31">
        <v>330</v>
      </c>
      <c r="G214" s="31">
        <f t="shared" si="35"/>
        <v>0.36666666666666664</v>
      </c>
      <c r="L214" s="31">
        <f>(G214+G217+G221)/3</f>
        <v>0.24298871063576946</v>
      </c>
    </row>
    <row r="215" spans="1:12" ht="15" customHeight="1" x14ac:dyDescent="0.25">
      <c r="A215" s="31" t="s">
        <v>26</v>
      </c>
      <c r="B215" s="31">
        <v>110085</v>
      </c>
      <c r="C215" s="31">
        <v>1</v>
      </c>
      <c r="D215" s="31" t="s">
        <v>204</v>
      </c>
      <c r="E215" s="31">
        <v>850</v>
      </c>
      <c r="L215" s="31">
        <f>SUM(L211:L214)</f>
        <v>0.99999999999999989</v>
      </c>
    </row>
    <row r="216" spans="1:12" ht="15" customHeight="1" x14ac:dyDescent="0.25">
      <c r="A216" s="31" t="s">
        <v>26</v>
      </c>
      <c r="B216" s="31">
        <v>110085</v>
      </c>
      <c r="C216" s="31">
        <v>2</v>
      </c>
      <c r="D216" s="31" t="s">
        <v>33</v>
      </c>
      <c r="E216" s="31">
        <v>500</v>
      </c>
      <c r="F216" s="31">
        <f>SUM(E216:E218)</f>
        <v>680</v>
      </c>
      <c r="G216" s="31">
        <f>E216/F$216</f>
        <v>0.73529411764705888</v>
      </c>
      <c r="H216" s="31">
        <f>SUM(G216:G218)</f>
        <v>1</v>
      </c>
      <c r="I216" s="31">
        <f>E219/1500</f>
        <v>0.57999999999999996</v>
      </c>
      <c r="J216" s="31">
        <f>1-I216</f>
        <v>0.42000000000000004</v>
      </c>
      <c r="K216" s="31">
        <f>1-I216</f>
        <v>0.42000000000000004</v>
      </c>
    </row>
    <row r="217" spans="1:12" ht="15" customHeight="1" x14ac:dyDescent="0.25">
      <c r="A217" s="31" t="s">
        <v>26</v>
      </c>
      <c r="B217" s="31">
        <v>110085</v>
      </c>
      <c r="C217" s="31">
        <v>2</v>
      </c>
      <c r="D217" s="31" t="s">
        <v>27</v>
      </c>
      <c r="E217" s="31">
        <v>30</v>
      </c>
      <c r="G217" s="31">
        <f t="shared" ref="G217:G218" si="36">E217/F$216</f>
        <v>4.4117647058823532E-2</v>
      </c>
    </row>
    <row r="218" spans="1:12" ht="15" customHeight="1" x14ac:dyDescent="0.25">
      <c r="A218" s="31" t="s">
        <v>26</v>
      </c>
      <c r="B218" s="31">
        <v>110085</v>
      </c>
      <c r="C218" s="31">
        <v>2</v>
      </c>
      <c r="D218" s="31" t="s">
        <v>31</v>
      </c>
      <c r="E218" s="31">
        <v>150</v>
      </c>
      <c r="G218" s="31">
        <f t="shared" si="36"/>
        <v>0.22058823529411764</v>
      </c>
    </row>
    <row r="219" spans="1:12" ht="15" customHeight="1" x14ac:dyDescent="0.25">
      <c r="A219" s="31" t="s">
        <v>26</v>
      </c>
      <c r="B219" s="31">
        <v>110085</v>
      </c>
      <c r="C219" s="31">
        <v>2</v>
      </c>
      <c r="D219" s="31" t="s">
        <v>204</v>
      </c>
      <c r="E219" s="31">
        <v>870</v>
      </c>
    </row>
    <row r="220" spans="1:12" ht="15" customHeight="1" x14ac:dyDescent="0.25">
      <c r="A220" s="31" t="s">
        <v>26</v>
      </c>
      <c r="B220" s="31">
        <v>110085</v>
      </c>
      <c r="C220" s="31">
        <v>3</v>
      </c>
      <c r="D220" s="31" t="s">
        <v>33</v>
      </c>
      <c r="E220" s="31">
        <v>450</v>
      </c>
      <c r="F220" s="31">
        <f>SUM(E220:E221)</f>
        <v>660</v>
      </c>
      <c r="G220" s="31">
        <f>E220/F$220</f>
        <v>0.68181818181818177</v>
      </c>
      <c r="H220" s="31">
        <f>SUM(G220:G221)</f>
        <v>1</v>
      </c>
      <c r="I220" s="31">
        <f>E222/1500</f>
        <v>0.62666666666666671</v>
      </c>
      <c r="J220" s="31">
        <f>1-I220</f>
        <v>0.37333333333333329</v>
      </c>
      <c r="K220" s="31">
        <f>1-I220</f>
        <v>0.37333333333333329</v>
      </c>
    </row>
    <row r="221" spans="1:12" ht="15" customHeight="1" x14ac:dyDescent="0.25">
      <c r="A221" s="31" t="s">
        <v>26</v>
      </c>
      <c r="B221" s="31">
        <v>110085</v>
      </c>
      <c r="C221" s="31">
        <v>3</v>
      </c>
      <c r="D221" s="31" t="s">
        <v>27</v>
      </c>
      <c r="E221" s="31">
        <v>210</v>
      </c>
      <c r="G221" s="31">
        <f>E221/F$220</f>
        <v>0.31818181818181818</v>
      </c>
    </row>
    <row r="222" spans="1:12" ht="3.75" customHeight="1" x14ac:dyDescent="0.25">
      <c r="A222" s="31" t="s">
        <v>26</v>
      </c>
      <c r="B222" s="31">
        <v>110085</v>
      </c>
      <c r="C222" s="31">
        <v>3</v>
      </c>
      <c r="D222" s="31" t="s">
        <v>204</v>
      </c>
      <c r="E222" s="31">
        <v>940</v>
      </c>
    </row>
    <row r="223" spans="1:12" ht="15" customHeight="1" x14ac:dyDescent="0.25">
      <c r="A223" s="31" t="s">
        <v>131</v>
      </c>
      <c r="B223" s="31">
        <v>451383</v>
      </c>
      <c r="C223" s="31">
        <v>1</v>
      </c>
      <c r="D223" s="31" t="s">
        <v>33</v>
      </c>
      <c r="E223" s="31">
        <v>650</v>
      </c>
      <c r="F223" s="31">
        <f>SUM(E223:E228)</f>
        <v>1450</v>
      </c>
      <c r="G223" s="31">
        <f>E223/F$223</f>
        <v>0.44827586206896552</v>
      </c>
      <c r="H223" s="31">
        <f>SUM(G223:G228)</f>
        <v>0.99999999999999989</v>
      </c>
      <c r="I223" s="31">
        <f>E229/1500</f>
        <v>0.29333333333333333</v>
      </c>
      <c r="K223" s="31">
        <f>1-I223</f>
        <v>0.70666666666666667</v>
      </c>
      <c r="L223" s="31">
        <f>(G223+G232+G235)/3</f>
        <v>0.29683857365849703</v>
      </c>
    </row>
    <row r="224" spans="1:12" ht="15" customHeight="1" x14ac:dyDescent="0.25">
      <c r="A224" s="31" t="s">
        <v>131</v>
      </c>
      <c r="B224" s="31">
        <v>451383</v>
      </c>
      <c r="C224" s="31">
        <v>1</v>
      </c>
      <c r="D224" s="31" t="s">
        <v>137</v>
      </c>
      <c r="E224" s="31">
        <v>420</v>
      </c>
      <c r="G224" s="31">
        <f t="shared" ref="G224:G228" si="37">E224/F$223</f>
        <v>0.28965517241379313</v>
      </c>
      <c r="L224" s="31">
        <f>(G224+G230)/3</f>
        <v>0.24058464594863063</v>
      </c>
    </row>
    <row r="225" spans="1:12" ht="15" customHeight="1" x14ac:dyDescent="0.25">
      <c r="A225" s="31" t="s">
        <v>131</v>
      </c>
      <c r="B225" s="31">
        <v>451383</v>
      </c>
      <c r="C225" s="31">
        <v>1</v>
      </c>
      <c r="D225" s="31" t="s">
        <v>136</v>
      </c>
      <c r="E225" s="31">
        <v>230</v>
      </c>
      <c r="G225" s="31">
        <f t="shared" si="37"/>
        <v>0.15862068965517243</v>
      </c>
      <c r="L225" s="31">
        <f>(G225)/3</f>
        <v>5.2873563218390811E-2</v>
      </c>
    </row>
    <row r="226" spans="1:12" ht="15" customHeight="1" x14ac:dyDescent="0.25">
      <c r="A226" s="31" t="s">
        <v>131</v>
      </c>
      <c r="B226" s="31">
        <v>451383</v>
      </c>
      <c r="C226" s="31">
        <v>1</v>
      </c>
      <c r="D226" s="31" t="s">
        <v>51</v>
      </c>
      <c r="E226" s="31">
        <v>50</v>
      </c>
      <c r="G226" s="31">
        <f t="shared" si="37"/>
        <v>3.4482758620689655E-2</v>
      </c>
      <c r="L226" s="31">
        <f>(G226+G236)/3</f>
        <v>0.22181171319102352</v>
      </c>
    </row>
    <row r="227" spans="1:12" ht="15" customHeight="1" x14ac:dyDescent="0.25">
      <c r="A227" s="31" t="s">
        <v>131</v>
      </c>
      <c r="B227" s="31">
        <v>451383</v>
      </c>
      <c r="C227" s="31">
        <v>1</v>
      </c>
      <c r="D227" s="31" t="s">
        <v>393</v>
      </c>
      <c r="E227" s="31">
        <v>40</v>
      </c>
      <c r="G227" s="31">
        <f t="shared" si="37"/>
        <v>2.7586206896551724E-2</v>
      </c>
      <c r="L227" s="31">
        <f>(G227+G234)/3</f>
        <v>0.11237000547345376</v>
      </c>
    </row>
    <row r="228" spans="1:12" ht="15" customHeight="1" x14ac:dyDescent="0.25">
      <c r="A228" s="31" t="s">
        <v>131</v>
      </c>
      <c r="B228" s="31">
        <v>451383</v>
      </c>
      <c r="C228" s="31">
        <v>1</v>
      </c>
      <c r="D228" s="31" t="s">
        <v>65</v>
      </c>
      <c r="E228" s="31">
        <v>60</v>
      </c>
      <c r="G228" s="31">
        <f t="shared" si="37"/>
        <v>4.1379310344827586E-2</v>
      </c>
      <c r="L228" s="31">
        <f>(G228)/3</f>
        <v>1.3793103448275862E-2</v>
      </c>
    </row>
    <row r="229" spans="1:12" ht="15" customHeight="1" x14ac:dyDescent="0.25">
      <c r="A229" s="31" t="s">
        <v>131</v>
      </c>
      <c r="B229" s="31">
        <v>451383</v>
      </c>
      <c r="C229" s="31">
        <v>1</v>
      </c>
      <c r="D229" s="31" t="s">
        <v>204</v>
      </c>
      <c r="E229" s="31">
        <v>440</v>
      </c>
    </row>
    <row r="230" spans="1:12" ht="15" customHeight="1" x14ac:dyDescent="0.25">
      <c r="A230" s="31" t="s">
        <v>131</v>
      </c>
      <c r="B230" s="31">
        <v>451383</v>
      </c>
      <c r="C230" s="31">
        <v>2</v>
      </c>
      <c r="D230" s="31" t="s">
        <v>137</v>
      </c>
      <c r="E230" s="31">
        <v>350</v>
      </c>
      <c r="F230" s="31">
        <f>SUM(E230:E232)</f>
        <v>810</v>
      </c>
      <c r="G230" s="31">
        <f>E230/F$230</f>
        <v>0.43209876543209874</v>
      </c>
      <c r="H230" s="31">
        <f>SUM(G230:G232)</f>
        <v>1</v>
      </c>
      <c r="I230" s="31">
        <f>E233/1500</f>
        <v>0.54</v>
      </c>
      <c r="K230" s="31">
        <f>1-I230</f>
        <v>0.45999999999999996</v>
      </c>
    </row>
    <row r="231" spans="1:12" ht="15" customHeight="1" x14ac:dyDescent="0.25">
      <c r="A231" s="31" t="s">
        <v>131</v>
      </c>
      <c r="B231" s="31">
        <v>451383</v>
      </c>
      <c r="C231" s="31">
        <v>2</v>
      </c>
      <c r="D231" s="31" t="s">
        <v>27</v>
      </c>
      <c r="E231" s="31">
        <v>150</v>
      </c>
      <c r="G231" s="31">
        <f t="shared" ref="G231:G232" si="38">E231/F$230</f>
        <v>0.18518518518518517</v>
      </c>
      <c r="L231" s="31">
        <f>(G231)/3</f>
        <v>6.1728395061728392E-2</v>
      </c>
    </row>
    <row r="232" spans="1:12" ht="15" customHeight="1" x14ac:dyDescent="0.25">
      <c r="A232" s="31" t="s">
        <v>131</v>
      </c>
      <c r="B232" s="31">
        <v>451383</v>
      </c>
      <c r="C232" s="31">
        <v>2</v>
      </c>
      <c r="D232" s="31" t="s">
        <v>33</v>
      </c>
      <c r="E232" s="31">
        <v>310</v>
      </c>
      <c r="G232" s="31">
        <f t="shared" si="38"/>
        <v>0.38271604938271603</v>
      </c>
      <c r="L232" s="31">
        <f>SUBTOTAL(9,L223:L231)</f>
        <v>1</v>
      </c>
    </row>
    <row r="233" spans="1:12" ht="15" customHeight="1" x14ac:dyDescent="0.25">
      <c r="A233" s="31" t="s">
        <v>131</v>
      </c>
      <c r="B233" s="31">
        <v>451383</v>
      </c>
      <c r="C233" s="31">
        <v>2</v>
      </c>
      <c r="D233" s="31" t="s">
        <v>204</v>
      </c>
      <c r="E233" s="31">
        <v>810</v>
      </c>
    </row>
    <row r="234" spans="1:12" ht="15" customHeight="1" x14ac:dyDescent="0.25">
      <c r="A234" s="31" t="s">
        <v>131</v>
      </c>
      <c r="B234" s="31">
        <v>451383</v>
      </c>
      <c r="C234" s="31">
        <v>3</v>
      </c>
      <c r="D234" s="31" t="s">
        <v>393</v>
      </c>
      <c r="E234" s="31">
        <v>260</v>
      </c>
      <c r="F234" s="31">
        <f>SUM(E234:E236)</f>
        <v>840</v>
      </c>
      <c r="G234" s="31">
        <f>E234/F$234</f>
        <v>0.30952380952380953</v>
      </c>
      <c r="H234" s="31">
        <f>SUM(G234:G236)</f>
        <v>1</v>
      </c>
      <c r="I234" s="31">
        <f>E237/1500</f>
        <v>0.44</v>
      </c>
      <c r="K234" s="31">
        <f>1-I234</f>
        <v>0.56000000000000005</v>
      </c>
    </row>
    <row r="235" spans="1:12" ht="15" customHeight="1" x14ac:dyDescent="0.25">
      <c r="A235" s="31" t="s">
        <v>131</v>
      </c>
      <c r="B235" s="31">
        <v>451383</v>
      </c>
      <c r="C235" s="31">
        <v>3</v>
      </c>
      <c r="D235" s="31" t="s">
        <v>33</v>
      </c>
      <c r="E235" s="31">
        <v>50</v>
      </c>
      <c r="G235" s="31">
        <f t="shared" ref="G235:G236" si="39">E235/F$234</f>
        <v>5.9523809523809521E-2</v>
      </c>
    </row>
    <row r="236" spans="1:12" ht="15" customHeight="1" x14ac:dyDescent="0.25">
      <c r="A236" s="31" t="s">
        <v>131</v>
      </c>
      <c r="B236" s="31">
        <v>451383</v>
      </c>
      <c r="C236" s="31">
        <v>3</v>
      </c>
      <c r="D236" s="31" t="s">
        <v>51</v>
      </c>
      <c r="E236" s="31">
        <v>530</v>
      </c>
      <c r="G236" s="31">
        <f t="shared" si="39"/>
        <v>0.63095238095238093</v>
      </c>
    </row>
    <row r="237" spans="1:12" ht="15" customHeight="1" x14ac:dyDescent="0.25">
      <c r="A237" s="31" t="s">
        <v>131</v>
      </c>
      <c r="B237" s="31">
        <v>451383</v>
      </c>
      <c r="C237" s="31">
        <v>3</v>
      </c>
      <c r="D237" s="31" t="s">
        <v>204</v>
      </c>
      <c r="E237" s="31">
        <v>660</v>
      </c>
    </row>
    <row r="238" spans="1:12" ht="15" customHeight="1" x14ac:dyDescent="0.25">
      <c r="A238" s="31" t="s">
        <v>131</v>
      </c>
      <c r="B238" s="31">
        <v>450176</v>
      </c>
      <c r="C238" s="31">
        <v>1</v>
      </c>
      <c r="D238" s="31" t="s">
        <v>61</v>
      </c>
      <c r="E238" s="31">
        <v>70</v>
      </c>
      <c r="F238" s="31">
        <f>SUM(E238:E242)</f>
        <v>950</v>
      </c>
      <c r="G238" s="31">
        <f>E238/F$238</f>
        <v>7.3684210526315783E-2</v>
      </c>
      <c r="H238" s="31">
        <f>SUM(G238:G242)</f>
        <v>1</v>
      </c>
      <c r="I238" s="31">
        <f>E243/1500</f>
        <v>0.52</v>
      </c>
      <c r="K238" s="31">
        <f>1-I238</f>
        <v>0.48</v>
      </c>
      <c r="L238" s="31">
        <f>(G238+G246+G248)/3</f>
        <v>0.36701154595891433</v>
      </c>
    </row>
    <row r="239" spans="1:12" ht="15" customHeight="1" x14ac:dyDescent="0.25">
      <c r="A239" s="31" t="s">
        <v>131</v>
      </c>
      <c r="B239" s="31">
        <v>450176</v>
      </c>
      <c r="C239" s="31">
        <v>1</v>
      </c>
      <c r="D239" s="31" t="s">
        <v>65</v>
      </c>
      <c r="E239" s="31">
        <v>350</v>
      </c>
      <c r="G239" s="31">
        <f t="shared" ref="G239:G242" si="40">E239/F$238</f>
        <v>0.36842105263157893</v>
      </c>
      <c r="L239" s="31">
        <f>(G239)/3</f>
        <v>0.12280701754385964</v>
      </c>
    </row>
    <row r="240" spans="1:12" ht="15" customHeight="1" x14ac:dyDescent="0.25">
      <c r="A240" s="31" t="s">
        <v>131</v>
      </c>
      <c r="B240" s="31">
        <v>450176</v>
      </c>
      <c r="C240" s="31">
        <v>1</v>
      </c>
      <c r="D240" s="31" t="s">
        <v>33</v>
      </c>
      <c r="E240" s="31">
        <v>250</v>
      </c>
      <c r="G240" s="31">
        <f t="shared" si="40"/>
        <v>0.26315789473684209</v>
      </c>
      <c r="L240" s="31">
        <f>(G240)/3</f>
        <v>8.771929824561403E-2</v>
      </c>
    </row>
    <row r="241" spans="1:12" ht="15" customHeight="1" x14ac:dyDescent="0.25">
      <c r="A241" s="31" t="s">
        <v>131</v>
      </c>
      <c r="B241" s="31">
        <v>450176</v>
      </c>
      <c r="C241" s="31">
        <v>1</v>
      </c>
      <c r="D241" s="31" t="s">
        <v>261</v>
      </c>
      <c r="E241" s="31">
        <v>110</v>
      </c>
      <c r="G241" s="31">
        <f t="shared" si="40"/>
        <v>0.11578947368421053</v>
      </c>
      <c r="L241" s="31">
        <f>(G241)/3</f>
        <v>3.8596491228070177E-2</v>
      </c>
    </row>
    <row r="242" spans="1:12" ht="15" customHeight="1" x14ac:dyDescent="0.25">
      <c r="A242" s="31" t="s">
        <v>131</v>
      </c>
      <c r="B242" s="31">
        <v>450176</v>
      </c>
      <c r="C242" s="31">
        <v>1</v>
      </c>
      <c r="D242" s="31" t="s">
        <v>309</v>
      </c>
      <c r="E242" s="31">
        <v>170</v>
      </c>
      <c r="G242" s="31">
        <f t="shared" si="40"/>
        <v>0.17894736842105263</v>
      </c>
      <c r="L242" s="31">
        <f>(G242+G245+G249)/3</f>
        <v>0.37645823961613428</v>
      </c>
    </row>
    <row r="243" spans="1:12" ht="15" customHeight="1" x14ac:dyDescent="0.25">
      <c r="A243" s="31" t="s">
        <v>131</v>
      </c>
      <c r="B243" s="31">
        <v>450176</v>
      </c>
      <c r="C243" s="31">
        <v>1</v>
      </c>
      <c r="D243" s="31" t="s">
        <v>204</v>
      </c>
      <c r="E243" s="31">
        <v>780</v>
      </c>
    </row>
    <row r="244" spans="1:12" ht="15" customHeight="1" x14ac:dyDescent="0.25">
      <c r="A244" s="31" t="s">
        <v>131</v>
      </c>
      <c r="B244" s="31">
        <v>450176</v>
      </c>
      <c r="C244" s="31">
        <v>2</v>
      </c>
      <c r="D244" s="31" t="s">
        <v>296</v>
      </c>
      <c r="E244" s="31">
        <v>10</v>
      </c>
      <c r="F244" s="31">
        <f>SUM(E244:E246)</f>
        <v>450</v>
      </c>
      <c r="G244" s="31">
        <f>E244/F$244</f>
        <v>2.2222222222222223E-2</v>
      </c>
      <c r="H244" s="31">
        <f>SUM(G244:G246)</f>
        <v>1</v>
      </c>
      <c r="I244" s="31">
        <f>E247/1500</f>
        <v>0.77333333333333332</v>
      </c>
      <c r="K244" s="31">
        <f>1-I244</f>
        <v>0.22666666666666668</v>
      </c>
      <c r="L244" s="31">
        <f>(G244)/3</f>
        <v>7.4074074074074077E-3</v>
      </c>
    </row>
    <row r="245" spans="1:12" ht="15" customHeight="1" x14ac:dyDescent="0.25">
      <c r="A245" s="31" t="s">
        <v>131</v>
      </c>
      <c r="B245" s="31">
        <v>450176</v>
      </c>
      <c r="C245" s="31">
        <v>2</v>
      </c>
      <c r="D245" s="31" t="s">
        <v>309</v>
      </c>
      <c r="E245" s="31">
        <v>220</v>
      </c>
      <c r="G245" s="31">
        <f t="shared" ref="G245:G246" si="41">E245/F$244</f>
        <v>0.48888888888888887</v>
      </c>
      <c r="L245" s="31">
        <f>SUBTOTAL(9,L238:L244)</f>
        <v>0.99999999999999989</v>
      </c>
    </row>
    <row r="246" spans="1:12" ht="15" customHeight="1" x14ac:dyDescent="0.25">
      <c r="A246" s="31" t="s">
        <v>131</v>
      </c>
      <c r="B246" s="31">
        <v>450176</v>
      </c>
      <c r="C246" s="31">
        <v>2</v>
      </c>
      <c r="D246" s="31" t="s">
        <v>61</v>
      </c>
      <c r="E246" s="31">
        <v>220</v>
      </c>
      <c r="G246" s="31">
        <f t="shared" si="41"/>
        <v>0.48888888888888887</v>
      </c>
    </row>
    <row r="247" spans="1:12" ht="15" customHeight="1" x14ac:dyDescent="0.25">
      <c r="A247" s="31" t="s">
        <v>131</v>
      </c>
      <c r="B247" s="31">
        <v>450176</v>
      </c>
      <c r="C247" s="31">
        <v>2</v>
      </c>
      <c r="D247" s="31" t="s">
        <v>204</v>
      </c>
      <c r="E247" s="31">
        <v>1160</v>
      </c>
    </row>
    <row r="248" spans="1:12" ht="15" customHeight="1" x14ac:dyDescent="0.25">
      <c r="A248" s="31" t="s">
        <v>131</v>
      </c>
      <c r="B248" s="31">
        <v>450176</v>
      </c>
      <c r="C248" s="31">
        <v>3</v>
      </c>
      <c r="D248" s="31" t="s">
        <v>61</v>
      </c>
      <c r="E248" s="31">
        <v>140</v>
      </c>
      <c r="F248" s="31">
        <f>SUM(E248:E249)</f>
        <v>260</v>
      </c>
      <c r="G248" s="31">
        <f>E248/F$248</f>
        <v>0.53846153846153844</v>
      </c>
      <c r="H248" s="31">
        <f>SUM(G248:G249)</f>
        <v>1</v>
      </c>
      <c r="I248" s="31">
        <f>E250/1500</f>
        <v>0.8666666666666667</v>
      </c>
      <c r="J248" s="31" t="s">
        <v>344</v>
      </c>
      <c r="K248" s="31">
        <f>1-I248</f>
        <v>0.1333333333333333</v>
      </c>
    </row>
    <row r="249" spans="1:12" ht="15" customHeight="1" x14ac:dyDescent="0.25">
      <c r="A249" s="31" t="s">
        <v>131</v>
      </c>
      <c r="B249" s="31">
        <v>450176</v>
      </c>
      <c r="C249" s="31">
        <v>3</v>
      </c>
      <c r="D249" s="31" t="s">
        <v>309</v>
      </c>
      <c r="E249" s="31">
        <v>120</v>
      </c>
      <c r="G249" s="31">
        <f>E249/F$248</f>
        <v>0.46153846153846156</v>
      </c>
    </row>
    <row r="250" spans="1:12" ht="15" customHeight="1" x14ac:dyDescent="0.25">
      <c r="A250" s="31" t="s">
        <v>131</v>
      </c>
      <c r="B250" s="31">
        <v>450176</v>
      </c>
      <c r="C250" s="31">
        <v>3</v>
      </c>
      <c r="D250" s="31" t="s">
        <v>204</v>
      </c>
      <c r="E250" s="31">
        <v>1300</v>
      </c>
    </row>
    <row r="251" spans="1:12" ht="15" customHeight="1" x14ac:dyDescent="0.25">
      <c r="A251" s="31" t="s">
        <v>131</v>
      </c>
      <c r="B251" s="31">
        <v>450101</v>
      </c>
      <c r="C251" s="31">
        <v>1</v>
      </c>
      <c r="D251" s="31" t="s">
        <v>61</v>
      </c>
      <c r="E251" s="31">
        <v>287</v>
      </c>
      <c r="F251" s="31">
        <f>SUM(E251:E253)</f>
        <v>404</v>
      </c>
      <c r="G251" s="31">
        <f>E251/F$251</f>
        <v>0.71039603960396036</v>
      </c>
      <c r="H251" s="31">
        <f>SUM(G251:G253)</f>
        <v>1</v>
      </c>
      <c r="I251" s="31">
        <f>E254/1500</f>
        <v>0.73266666666666669</v>
      </c>
      <c r="J251" s="31">
        <f>1-I251</f>
        <v>0.26733333333333331</v>
      </c>
      <c r="K251" s="31">
        <f>1-I251</f>
        <v>0.26733333333333331</v>
      </c>
      <c r="L251" s="31">
        <f>(G251+G255+G260)/3</f>
        <v>0.69296509888730329</v>
      </c>
    </row>
    <row r="252" spans="1:12" ht="15" customHeight="1" x14ac:dyDescent="0.25">
      <c r="A252" s="31" t="s">
        <v>131</v>
      </c>
      <c r="B252" s="31">
        <v>450101</v>
      </c>
      <c r="C252" s="31">
        <v>1</v>
      </c>
      <c r="D252" s="31" t="s">
        <v>127</v>
      </c>
      <c r="E252" s="31">
        <v>60</v>
      </c>
      <c r="G252" s="31">
        <f t="shared" ref="G252:G253" si="42">E252/F$251</f>
        <v>0.14851485148514851</v>
      </c>
      <c r="L252" s="31">
        <f>(G252)/3</f>
        <v>4.95049504950495E-2</v>
      </c>
    </row>
    <row r="253" spans="1:12" ht="15" customHeight="1" x14ac:dyDescent="0.25">
      <c r="A253" s="31" t="s">
        <v>131</v>
      </c>
      <c r="B253" s="31">
        <v>450101</v>
      </c>
      <c r="C253" s="31">
        <v>1</v>
      </c>
      <c r="D253" s="31" t="s">
        <v>136</v>
      </c>
      <c r="E253" s="31">
        <v>57</v>
      </c>
      <c r="G253" s="31">
        <f t="shared" si="42"/>
        <v>0.14108910891089108</v>
      </c>
      <c r="L253" s="31">
        <f>(G253+G257)/3</f>
        <v>7.9223858492832935E-2</v>
      </c>
    </row>
    <row r="254" spans="1:12" ht="15" customHeight="1" x14ac:dyDescent="0.25">
      <c r="A254" s="31" t="s">
        <v>131</v>
      </c>
      <c r="B254" s="31">
        <v>450101</v>
      </c>
      <c r="C254" s="31">
        <v>1</v>
      </c>
      <c r="D254" s="31" t="s">
        <v>204</v>
      </c>
      <c r="E254" s="31">
        <v>1099</v>
      </c>
    </row>
    <row r="255" spans="1:12" ht="15" customHeight="1" x14ac:dyDescent="0.25">
      <c r="A255" s="31" t="s">
        <v>131</v>
      </c>
      <c r="B255" s="31">
        <v>450101</v>
      </c>
      <c r="C255" s="31">
        <v>2</v>
      </c>
      <c r="D255" s="31" t="s">
        <v>61</v>
      </c>
      <c r="E255" s="31">
        <v>248</v>
      </c>
      <c r="F255" s="31">
        <f>SUM(E255:E258)</f>
        <v>673</v>
      </c>
      <c r="G255" s="31">
        <f>E255/F$255</f>
        <v>0.3684992570579495</v>
      </c>
      <c r="H255" s="31">
        <f>SUM(G255:G258)</f>
        <v>1</v>
      </c>
      <c r="I255" s="31">
        <f>E259/1500</f>
        <v>0.55466666666666664</v>
      </c>
      <c r="J255" s="31">
        <f>1-I255</f>
        <v>0.44533333333333336</v>
      </c>
      <c r="K255" s="31">
        <f>1-I255</f>
        <v>0.44533333333333336</v>
      </c>
    </row>
    <row r="256" spans="1:12" ht="15" customHeight="1" x14ac:dyDescent="0.25">
      <c r="A256" s="31" t="s">
        <v>131</v>
      </c>
      <c r="B256" s="31">
        <v>450101</v>
      </c>
      <c r="C256" s="31">
        <v>2</v>
      </c>
      <c r="D256" s="31" t="s">
        <v>309</v>
      </c>
      <c r="E256" s="31">
        <v>320</v>
      </c>
      <c r="G256" s="31">
        <f t="shared" ref="G256:G258" si="43">E256/F$255</f>
        <v>0.47548291233283801</v>
      </c>
      <c r="L256" s="31">
        <f>(G256)/3</f>
        <v>0.158494304110946</v>
      </c>
    </row>
    <row r="257" spans="1:12" ht="15" customHeight="1" x14ac:dyDescent="0.25">
      <c r="A257" s="31" t="s">
        <v>131</v>
      </c>
      <c r="B257" s="31">
        <v>450101</v>
      </c>
      <c r="C257" s="31">
        <v>2</v>
      </c>
      <c r="D257" s="31" t="s">
        <v>136</v>
      </c>
      <c r="E257" s="31">
        <v>65</v>
      </c>
      <c r="G257" s="31">
        <f t="shared" si="43"/>
        <v>9.658246656760773E-2</v>
      </c>
    </row>
    <row r="258" spans="1:12" ht="15" customHeight="1" x14ac:dyDescent="0.25">
      <c r="A258" s="31" t="s">
        <v>131</v>
      </c>
      <c r="B258" s="31">
        <v>450101</v>
      </c>
      <c r="C258" s="31">
        <v>2</v>
      </c>
      <c r="D258" s="31" t="s">
        <v>261</v>
      </c>
      <c r="E258" s="31">
        <v>40</v>
      </c>
      <c r="G258" s="31">
        <f t="shared" si="43"/>
        <v>5.9435364041604752E-2</v>
      </c>
      <c r="L258" s="31">
        <f>(G258)/3</f>
        <v>1.9811788013868251E-2</v>
      </c>
    </row>
    <row r="259" spans="1:12" ht="15" customHeight="1" x14ac:dyDescent="0.25">
      <c r="A259" s="31" t="s">
        <v>131</v>
      </c>
      <c r="B259" s="31">
        <v>450101</v>
      </c>
      <c r="C259" s="31">
        <v>2</v>
      </c>
      <c r="D259" s="31" t="s">
        <v>204</v>
      </c>
      <c r="E259" s="31">
        <v>832</v>
      </c>
      <c r="L259" s="31">
        <f>SUBTOTAL(9,L251:L258)</f>
        <v>1</v>
      </c>
    </row>
    <row r="260" spans="1:12" ht="15" customHeight="1" x14ac:dyDescent="0.25">
      <c r="A260" s="31" t="s">
        <v>131</v>
      </c>
      <c r="B260" s="31">
        <v>450101</v>
      </c>
      <c r="C260" s="31">
        <v>3</v>
      </c>
      <c r="D260" s="31" t="s">
        <v>61</v>
      </c>
      <c r="E260" s="31">
        <v>789</v>
      </c>
      <c r="F260" s="31">
        <f>SUM(E260)</f>
        <v>789</v>
      </c>
      <c r="G260" s="31">
        <f>E260/F$260</f>
        <v>1</v>
      </c>
      <c r="H260" s="31">
        <f>SUM(G260)</f>
        <v>1</v>
      </c>
      <c r="I260" s="31">
        <f>E261/1500</f>
        <v>0.49933333333333335</v>
      </c>
      <c r="J260" s="31">
        <f>1-I260</f>
        <v>0.50066666666666659</v>
      </c>
      <c r="K260" s="31">
        <f>1-I260</f>
        <v>0.50066666666666659</v>
      </c>
    </row>
    <row r="261" spans="1:12" ht="15" customHeight="1" x14ac:dyDescent="0.25">
      <c r="A261" s="31" t="s">
        <v>131</v>
      </c>
      <c r="B261" s="31">
        <v>450101</v>
      </c>
      <c r="C261" s="31">
        <v>3</v>
      </c>
      <c r="D261" s="31" t="s">
        <v>204</v>
      </c>
      <c r="E261" s="31">
        <v>749</v>
      </c>
    </row>
    <row r="262" spans="1:12" ht="15" customHeight="1" x14ac:dyDescent="0.25">
      <c r="A262" s="31" t="s">
        <v>131</v>
      </c>
      <c r="B262" s="31">
        <v>450265</v>
      </c>
      <c r="C262" s="31">
        <v>1</v>
      </c>
      <c r="D262" s="31" t="s">
        <v>33</v>
      </c>
      <c r="E262" s="31">
        <v>90</v>
      </c>
      <c r="F262" s="31">
        <f>SUM(E262:E264)</f>
        <v>900</v>
      </c>
      <c r="G262" s="31">
        <f>E262/F$262</f>
        <v>0.1</v>
      </c>
      <c r="H262" s="31">
        <f>SUM(G262:G264)</f>
        <v>1</v>
      </c>
      <c r="I262" s="31">
        <f>E265/1500</f>
        <v>0.5</v>
      </c>
      <c r="K262" s="31">
        <f>1-I262</f>
        <v>0.5</v>
      </c>
      <c r="L262" s="31">
        <f>(G262+G268)/3</f>
        <v>7.8787878787878782E-2</v>
      </c>
    </row>
    <row r="263" spans="1:12" ht="15" customHeight="1" x14ac:dyDescent="0.25">
      <c r="A263" s="31" t="s">
        <v>131</v>
      </c>
      <c r="B263" s="31">
        <v>450265</v>
      </c>
      <c r="C263" s="31">
        <v>1</v>
      </c>
      <c r="D263" s="31" t="s">
        <v>61</v>
      </c>
      <c r="E263" s="31">
        <v>240</v>
      </c>
      <c r="G263" s="31">
        <f t="shared" ref="G263:G264" si="44">E263/F$262</f>
        <v>0.26666666666666666</v>
      </c>
      <c r="L263" s="31">
        <f>(G263)/3</f>
        <v>8.8888888888888892E-2</v>
      </c>
    </row>
    <row r="264" spans="1:12" ht="15" customHeight="1" x14ac:dyDescent="0.25">
      <c r="A264" s="31" t="s">
        <v>131</v>
      </c>
      <c r="B264" s="31">
        <v>450265</v>
      </c>
      <c r="C264" s="31">
        <v>1</v>
      </c>
      <c r="D264" s="31" t="s">
        <v>136</v>
      </c>
      <c r="E264" s="31">
        <v>570</v>
      </c>
      <c r="G264" s="31">
        <f t="shared" si="44"/>
        <v>0.6333333333333333</v>
      </c>
      <c r="L264" s="31">
        <f>(G264+G266+G269)/3</f>
        <v>0.75151515151515147</v>
      </c>
    </row>
    <row r="265" spans="1:12" ht="15" customHeight="1" x14ac:dyDescent="0.25">
      <c r="A265" s="31" t="s">
        <v>131</v>
      </c>
      <c r="B265" s="31">
        <v>450265</v>
      </c>
      <c r="C265" s="31">
        <v>1</v>
      </c>
      <c r="D265" s="31" t="s">
        <v>204</v>
      </c>
      <c r="E265" s="31">
        <v>750</v>
      </c>
    </row>
    <row r="266" spans="1:12" ht="15" customHeight="1" x14ac:dyDescent="0.25">
      <c r="A266" s="31" t="s">
        <v>131</v>
      </c>
      <c r="B266" s="31">
        <v>450265</v>
      </c>
      <c r="C266" s="31">
        <v>2</v>
      </c>
      <c r="D266" s="31" t="s">
        <v>136</v>
      </c>
      <c r="E266" s="31">
        <v>875</v>
      </c>
      <c r="F266" s="31">
        <f>SUM(E266)</f>
        <v>875</v>
      </c>
      <c r="G266" s="31">
        <f>E266/F$266</f>
        <v>1</v>
      </c>
      <c r="H266" s="31">
        <v>1</v>
      </c>
      <c r="I266" s="31">
        <f>E267/1500</f>
        <v>0.45</v>
      </c>
      <c r="K266" s="31">
        <f>1-I266</f>
        <v>0.55000000000000004</v>
      </c>
    </row>
    <row r="267" spans="1:12" ht="15" customHeight="1" x14ac:dyDescent="0.25">
      <c r="A267" s="31" t="s">
        <v>131</v>
      </c>
      <c r="B267" s="31">
        <v>450265</v>
      </c>
      <c r="C267" s="31">
        <v>2</v>
      </c>
      <c r="D267" s="31" t="s">
        <v>204</v>
      </c>
      <c r="E267" s="31">
        <v>675</v>
      </c>
    </row>
    <row r="268" spans="1:12" ht="15" customHeight="1" x14ac:dyDescent="0.25">
      <c r="A268" s="31" t="s">
        <v>131</v>
      </c>
      <c r="B268" s="31">
        <v>450265</v>
      </c>
      <c r="C268" s="31">
        <v>3</v>
      </c>
      <c r="D268" s="31" t="s">
        <v>33</v>
      </c>
      <c r="E268" s="31">
        <v>90</v>
      </c>
      <c r="F268" s="31">
        <f>SUM(E268:E270)</f>
        <v>660</v>
      </c>
      <c r="G268" s="31">
        <f>E268/F$268</f>
        <v>0.13636363636363635</v>
      </c>
      <c r="H268" s="31">
        <f>SUM(G268:G270)</f>
        <v>1</v>
      </c>
      <c r="I268" s="31">
        <f>E271/1500</f>
        <v>0.62</v>
      </c>
      <c r="K268" s="31">
        <f>1-I268</f>
        <v>0.38</v>
      </c>
    </row>
    <row r="269" spans="1:12" ht="15" customHeight="1" x14ac:dyDescent="0.25">
      <c r="A269" s="31" t="s">
        <v>131</v>
      </c>
      <c r="B269" s="31">
        <v>450265</v>
      </c>
      <c r="C269" s="31">
        <v>3</v>
      </c>
      <c r="D269" s="31" t="s">
        <v>136</v>
      </c>
      <c r="E269" s="31">
        <v>410</v>
      </c>
      <c r="G269" s="31">
        <f t="shared" ref="G269:G270" si="45">E269/F$268</f>
        <v>0.62121212121212122</v>
      </c>
    </row>
    <row r="270" spans="1:12" ht="15" customHeight="1" x14ac:dyDescent="0.25">
      <c r="A270" s="31" t="s">
        <v>131</v>
      </c>
      <c r="B270" s="31">
        <v>450265</v>
      </c>
      <c r="C270" s="31">
        <v>3</v>
      </c>
      <c r="D270" s="31" t="s">
        <v>137</v>
      </c>
      <c r="E270" s="31">
        <v>160</v>
      </c>
      <c r="G270" s="31">
        <f t="shared" si="45"/>
        <v>0.24242424242424243</v>
      </c>
      <c r="L270" s="31">
        <f>(G270)/3</f>
        <v>8.0808080808080815E-2</v>
      </c>
    </row>
    <row r="271" spans="1:12" ht="15" customHeight="1" x14ac:dyDescent="0.25">
      <c r="A271" s="31" t="s">
        <v>131</v>
      </c>
      <c r="B271" s="31">
        <v>450265</v>
      </c>
      <c r="C271" s="31">
        <v>3</v>
      </c>
      <c r="D271" s="31" t="s">
        <v>204</v>
      </c>
      <c r="E271" s="31">
        <v>930</v>
      </c>
      <c r="L271" s="31">
        <f>SUBTOTAL(9,L262:L270)</f>
        <v>0.99999999999999989</v>
      </c>
    </row>
    <row r="272" spans="1:12" ht="15" customHeight="1" x14ac:dyDescent="0.25">
      <c r="A272" s="31" t="s">
        <v>131</v>
      </c>
      <c r="B272" s="31">
        <v>450203</v>
      </c>
      <c r="C272" s="31">
        <v>1</v>
      </c>
      <c r="D272" s="31" t="s">
        <v>136</v>
      </c>
      <c r="E272" s="31">
        <v>510</v>
      </c>
      <c r="F272" s="31">
        <f>SUM(E272:E274)</f>
        <v>740</v>
      </c>
      <c r="G272" s="31">
        <f>E272/F$272</f>
        <v>0.68918918918918914</v>
      </c>
      <c r="H272" s="31">
        <f>SUM(G272:G274)</f>
        <v>1</v>
      </c>
      <c r="I272" s="31">
        <f>E275/1500</f>
        <v>0.57999999999999996</v>
      </c>
      <c r="K272" s="31">
        <f>1-I272</f>
        <v>0.42000000000000004</v>
      </c>
      <c r="L272" s="31">
        <f>(G272+G276+G279)/3</f>
        <v>0.41972972972972972</v>
      </c>
    </row>
    <row r="273" spans="1:12" ht="15" customHeight="1" x14ac:dyDescent="0.25">
      <c r="A273" s="31" t="s">
        <v>131</v>
      </c>
      <c r="B273" s="31">
        <v>450203</v>
      </c>
      <c r="C273" s="31">
        <v>1</v>
      </c>
      <c r="D273" s="31" t="s">
        <v>137</v>
      </c>
      <c r="E273" s="31">
        <v>110</v>
      </c>
      <c r="G273" s="31">
        <f t="shared" ref="G273:G274" si="46">E273/F$272</f>
        <v>0.14864864864864866</v>
      </c>
      <c r="L273" s="31">
        <f>(G273+G277+G280)/3</f>
        <v>0.4962162162162162</v>
      </c>
    </row>
    <row r="274" spans="1:12" ht="15" customHeight="1" x14ac:dyDescent="0.25">
      <c r="A274" s="31" t="s">
        <v>131</v>
      </c>
      <c r="B274" s="31">
        <v>450203</v>
      </c>
      <c r="C274" s="31">
        <v>1</v>
      </c>
      <c r="D274" s="31" t="s">
        <v>33</v>
      </c>
      <c r="E274" s="31">
        <v>120</v>
      </c>
      <c r="G274" s="31">
        <f t="shared" si="46"/>
        <v>0.16216216216216217</v>
      </c>
      <c r="L274" s="31">
        <f>(G274+G281)/3</f>
        <v>8.4054054054054042E-2</v>
      </c>
    </row>
    <row r="275" spans="1:12" ht="15" customHeight="1" x14ac:dyDescent="0.25">
      <c r="A275" s="31" t="s">
        <v>131</v>
      </c>
      <c r="B275" s="31">
        <v>450203</v>
      </c>
      <c r="C275" s="31">
        <v>1</v>
      </c>
      <c r="D275" s="31" t="s">
        <v>204</v>
      </c>
      <c r="E275" s="31">
        <v>870</v>
      </c>
      <c r="L275" s="31">
        <f>SUBTOTAL(9,L272:L274)</f>
        <v>1</v>
      </c>
    </row>
    <row r="276" spans="1:12" ht="15" customHeight="1" x14ac:dyDescent="0.25">
      <c r="A276" s="31" t="s">
        <v>131</v>
      </c>
      <c r="B276" s="31">
        <v>450203</v>
      </c>
      <c r="C276" s="31">
        <v>2</v>
      </c>
      <c r="D276" s="31" t="s">
        <v>136</v>
      </c>
      <c r="E276" s="31">
        <v>240</v>
      </c>
      <c r="F276" s="31">
        <f>SUM(E276:E277)</f>
        <v>960</v>
      </c>
      <c r="G276" s="31">
        <f>E276/F$276</f>
        <v>0.25</v>
      </c>
      <c r="H276" s="31">
        <f>SUM(G276:G277)</f>
        <v>1</v>
      </c>
      <c r="I276" s="31">
        <f>E278/1500</f>
        <v>0.39333333333333331</v>
      </c>
      <c r="K276" s="31">
        <f>1-I276</f>
        <v>0.60666666666666669</v>
      </c>
    </row>
    <row r="277" spans="1:12" ht="15" customHeight="1" x14ac:dyDescent="0.25">
      <c r="A277" s="31" t="s">
        <v>131</v>
      </c>
      <c r="B277" s="31">
        <v>450203</v>
      </c>
      <c r="C277" s="31">
        <v>2</v>
      </c>
      <c r="D277" s="31" t="s">
        <v>137</v>
      </c>
      <c r="E277" s="31">
        <v>720</v>
      </c>
      <c r="G277" s="31">
        <f>E277/F$276</f>
        <v>0.75</v>
      </c>
    </row>
    <row r="278" spans="1:12" ht="15" customHeight="1" x14ac:dyDescent="0.25">
      <c r="A278" s="31" t="s">
        <v>131</v>
      </c>
      <c r="B278" s="31">
        <v>450203</v>
      </c>
      <c r="C278" s="31">
        <v>2</v>
      </c>
      <c r="D278" s="31" t="s">
        <v>204</v>
      </c>
      <c r="E278" s="31">
        <v>590</v>
      </c>
    </row>
    <row r="279" spans="1:12" ht="15" customHeight="1" x14ac:dyDescent="0.25">
      <c r="A279" s="31" t="s">
        <v>131</v>
      </c>
      <c r="B279" s="31">
        <v>450203</v>
      </c>
      <c r="C279" s="31">
        <v>3</v>
      </c>
      <c r="D279" s="31" t="s">
        <v>136</v>
      </c>
      <c r="E279" s="31">
        <v>320</v>
      </c>
      <c r="F279" s="31">
        <f>SUM(E279:E281)</f>
        <v>1000</v>
      </c>
      <c r="G279" s="31">
        <f>E279/F$279</f>
        <v>0.32</v>
      </c>
      <c r="H279" s="31">
        <f>SUM(G279:G281)</f>
        <v>0.99999999999999989</v>
      </c>
      <c r="I279" s="31">
        <f>E282/1500</f>
        <v>0.50666666666666671</v>
      </c>
      <c r="K279" s="31">
        <f>1-I279</f>
        <v>0.49333333333333329</v>
      </c>
    </row>
    <row r="280" spans="1:12" ht="15" customHeight="1" x14ac:dyDescent="0.25">
      <c r="A280" s="31" t="s">
        <v>131</v>
      </c>
      <c r="B280" s="31">
        <v>450203</v>
      </c>
      <c r="C280" s="31">
        <v>3</v>
      </c>
      <c r="D280" s="31" t="s">
        <v>137</v>
      </c>
      <c r="E280" s="31">
        <v>590</v>
      </c>
      <c r="G280" s="31">
        <f t="shared" ref="G280:G281" si="47">E280/F$279</f>
        <v>0.59</v>
      </c>
    </row>
    <row r="281" spans="1:12" ht="15" customHeight="1" x14ac:dyDescent="0.25">
      <c r="A281" s="31" t="s">
        <v>131</v>
      </c>
      <c r="B281" s="31">
        <v>450203</v>
      </c>
      <c r="C281" s="31">
        <v>3</v>
      </c>
      <c r="D281" s="31" t="s">
        <v>33</v>
      </c>
      <c r="E281" s="31">
        <v>90</v>
      </c>
      <c r="G281" s="31">
        <f t="shared" si="47"/>
        <v>0.09</v>
      </c>
    </row>
    <row r="282" spans="1:12" ht="15" customHeight="1" x14ac:dyDescent="0.25">
      <c r="A282" s="31" t="s">
        <v>131</v>
      </c>
      <c r="B282" s="31">
        <v>450203</v>
      </c>
      <c r="C282" s="31">
        <v>3</v>
      </c>
      <c r="D282" s="31" t="s">
        <v>204</v>
      </c>
      <c r="E282" s="31">
        <v>760</v>
      </c>
    </row>
    <row r="283" spans="1:12" ht="15" customHeight="1" x14ac:dyDescent="0.25">
      <c r="A283" s="31" t="s">
        <v>144</v>
      </c>
      <c r="B283" s="31">
        <v>490813</v>
      </c>
      <c r="C283" s="31">
        <v>1</v>
      </c>
      <c r="D283" s="31" t="s">
        <v>61</v>
      </c>
      <c r="E283" s="31">
        <v>180</v>
      </c>
      <c r="F283" s="31">
        <f>SUM(E283:E285)</f>
        <v>550</v>
      </c>
      <c r="G283" s="31">
        <f>E283/F$283</f>
        <v>0.32727272727272727</v>
      </c>
      <c r="H283" s="31">
        <f>SUM(G283:G285)</f>
        <v>1</v>
      </c>
      <c r="I283" s="31">
        <f>E286/1500</f>
        <v>0.57999999999999996</v>
      </c>
      <c r="K283" s="31">
        <f>1-I283</f>
        <v>0.42000000000000004</v>
      </c>
      <c r="L283" s="31">
        <f>(G283+G291+G296)/3</f>
        <v>0.14843253895843217</v>
      </c>
    </row>
    <row r="284" spans="1:12" ht="15" customHeight="1" x14ac:dyDescent="0.25">
      <c r="A284" s="31" t="s">
        <v>144</v>
      </c>
      <c r="B284" s="31">
        <v>490813</v>
      </c>
      <c r="C284" s="31">
        <v>1</v>
      </c>
      <c r="D284" s="31" t="s">
        <v>261</v>
      </c>
      <c r="E284" s="31">
        <v>190</v>
      </c>
      <c r="G284" s="31">
        <f t="shared" ref="G284:G285" si="48">E284/F$283</f>
        <v>0.34545454545454546</v>
      </c>
      <c r="L284" s="31">
        <f>(G284+G287+G294)/3</f>
        <v>0.55968516964101067</v>
      </c>
    </row>
    <row r="285" spans="1:12" ht="15" customHeight="1" x14ac:dyDescent="0.25">
      <c r="A285" s="31" t="s">
        <v>144</v>
      </c>
      <c r="B285" s="31">
        <v>490813</v>
      </c>
      <c r="C285" s="31">
        <v>1</v>
      </c>
      <c r="D285" s="31" t="s">
        <v>132</v>
      </c>
      <c r="E285" s="31">
        <v>180</v>
      </c>
      <c r="G285" s="31">
        <f t="shared" si="48"/>
        <v>0.32727272727272727</v>
      </c>
      <c r="L285" s="31">
        <f>(G285+G289+G295)/3</f>
        <v>0.12956461443013029</v>
      </c>
    </row>
    <row r="286" spans="1:12" ht="15" customHeight="1" x14ac:dyDescent="0.25">
      <c r="A286" s="31" t="s">
        <v>144</v>
      </c>
      <c r="B286" s="31">
        <v>490813</v>
      </c>
      <c r="C286" s="31">
        <v>1</v>
      </c>
      <c r="D286" s="31" t="s">
        <v>204</v>
      </c>
      <c r="E286" s="31">
        <v>870</v>
      </c>
    </row>
    <row r="287" spans="1:12" ht="15" customHeight="1" x14ac:dyDescent="0.25">
      <c r="A287" s="31" t="s">
        <v>144</v>
      </c>
      <c r="B287" s="31">
        <v>490813</v>
      </c>
      <c r="C287" s="31">
        <v>2</v>
      </c>
      <c r="D287" s="31" t="s">
        <v>261</v>
      </c>
      <c r="E287" s="31">
        <v>210</v>
      </c>
      <c r="F287" s="31">
        <f>SUM(E287:E292)</f>
        <v>470</v>
      </c>
      <c r="G287" s="31">
        <f>E287/F$287</f>
        <v>0.44680851063829785</v>
      </c>
      <c r="H287" s="31">
        <f>SUM(G287:G292)</f>
        <v>0.99999999999999978</v>
      </c>
      <c r="I287" s="31">
        <f>E293/1500</f>
        <v>0.7</v>
      </c>
      <c r="K287" s="31">
        <f>1-I287</f>
        <v>0.30000000000000004</v>
      </c>
    </row>
    <row r="288" spans="1:12" ht="15" customHeight="1" x14ac:dyDescent="0.25">
      <c r="A288" s="31" t="s">
        <v>144</v>
      </c>
      <c r="B288" s="31">
        <v>490813</v>
      </c>
      <c r="C288" s="31">
        <v>2</v>
      </c>
      <c r="D288" s="31" t="s">
        <v>136</v>
      </c>
      <c r="E288" s="31">
        <v>130</v>
      </c>
      <c r="G288" s="31">
        <f t="shared" ref="G288:G292" si="49">E288/F$287</f>
        <v>0.27659574468085107</v>
      </c>
      <c r="L288" s="31">
        <f>(G288)/3</f>
        <v>9.2198581560283696E-2</v>
      </c>
    </row>
    <row r="289" spans="1:12" ht="15" customHeight="1" x14ac:dyDescent="0.25">
      <c r="A289" s="31" t="s">
        <v>144</v>
      </c>
      <c r="B289" s="31">
        <v>490813</v>
      </c>
      <c r="C289" s="31">
        <v>2</v>
      </c>
      <c r="D289" s="31" t="s">
        <v>132</v>
      </c>
      <c r="E289" s="31">
        <v>20</v>
      </c>
      <c r="G289" s="31">
        <f t="shared" si="49"/>
        <v>4.2553191489361701E-2</v>
      </c>
    </row>
    <row r="290" spans="1:12" ht="15" customHeight="1" x14ac:dyDescent="0.25">
      <c r="A290" s="31" t="s">
        <v>144</v>
      </c>
      <c r="B290" s="31">
        <v>490813</v>
      </c>
      <c r="C290" s="31">
        <v>2</v>
      </c>
      <c r="D290" s="31" t="s">
        <v>33</v>
      </c>
      <c r="E290" s="31">
        <v>30</v>
      </c>
      <c r="G290" s="31">
        <f t="shared" si="49"/>
        <v>6.3829787234042548E-2</v>
      </c>
      <c r="L290" s="31">
        <f>(G290+G297)/3</f>
        <v>2.7565903920781478E-2</v>
      </c>
    </row>
    <row r="291" spans="1:12" ht="15" customHeight="1" x14ac:dyDescent="0.25">
      <c r="A291" s="31" t="s">
        <v>144</v>
      </c>
      <c r="B291" s="31">
        <v>490813</v>
      </c>
      <c r="C291" s="31">
        <v>2</v>
      </c>
      <c r="D291" s="31" t="s">
        <v>61</v>
      </c>
      <c r="E291" s="31">
        <v>20</v>
      </c>
      <c r="G291" s="31">
        <f t="shared" si="49"/>
        <v>4.2553191489361701E-2</v>
      </c>
    </row>
    <row r="292" spans="1:12" ht="15" customHeight="1" x14ac:dyDescent="0.25">
      <c r="A292" s="31" t="s">
        <v>144</v>
      </c>
      <c r="B292" s="31">
        <v>490813</v>
      </c>
      <c r="C292" s="31">
        <v>2</v>
      </c>
      <c r="D292" s="31" t="s">
        <v>45</v>
      </c>
      <c r="E292" s="31">
        <v>60</v>
      </c>
      <c r="G292" s="31">
        <f t="shared" si="49"/>
        <v>0.1276595744680851</v>
      </c>
      <c r="L292" s="31">
        <f>(G292)/3</f>
        <v>4.2553191489361701E-2</v>
      </c>
    </row>
    <row r="293" spans="1:12" ht="15" customHeight="1" x14ac:dyDescent="0.25">
      <c r="A293" s="31" t="s">
        <v>144</v>
      </c>
      <c r="B293" s="31">
        <v>490813</v>
      </c>
      <c r="C293" s="31">
        <v>2</v>
      </c>
      <c r="D293" s="31" t="s">
        <v>204</v>
      </c>
      <c r="E293" s="31">
        <v>1050</v>
      </c>
      <c r="L293" s="31">
        <f>SUBTOTAL(9,L283:L292)</f>
        <v>1</v>
      </c>
    </row>
    <row r="294" spans="1:12" ht="15" customHeight="1" x14ac:dyDescent="0.25">
      <c r="A294" s="31" t="s">
        <v>144</v>
      </c>
      <c r="B294" s="31">
        <v>490813</v>
      </c>
      <c r="C294" s="31">
        <v>3</v>
      </c>
      <c r="D294" s="31" t="s">
        <v>261</v>
      </c>
      <c r="E294" s="31">
        <v>470</v>
      </c>
      <c r="F294" s="31">
        <f>SUM(E294:E297)</f>
        <v>530</v>
      </c>
      <c r="G294" s="31">
        <f>E294/F$294</f>
        <v>0.8867924528301887</v>
      </c>
      <c r="H294" s="31">
        <f>SUM(G294:G297)</f>
        <v>1</v>
      </c>
      <c r="I294" s="31">
        <f>E298/1500</f>
        <v>0.62</v>
      </c>
      <c r="K294" s="31">
        <f>1-I294</f>
        <v>0.38</v>
      </c>
    </row>
    <row r="295" spans="1:12" ht="15" customHeight="1" x14ac:dyDescent="0.25">
      <c r="A295" s="31" t="s">
        <v>144</v>
      </c>
      <c r="B295" s="31">
        <v>490813</v>
      </c>
      <c r="C295" s="31">
        <v>3</v>
      </c>
      <c r="D295" s="31" t="s">
        <v>132</v>
      </c>
      <c r="E295" s="31">
        <v>10</v>
      </c>
      <c r="G295" s="31">
        <f t="shared" ref="G295:G297" si="50">E295/F$294</f>
        <v>1.8867924528301886E-2</v>
      </c>
    </row>
    <row r="296" spans="1:12" ht="15" customHeight="1" x14ac:dyDescent="0.25">
      <c r="A296" s="31" t="s">
        <v>144</v>
      </c>
      <c r="B296" s="31">
        <v>490813</v>
      </c>
      <c r="C296" s="31">
        <v>3</v>
      </c>
      <c r="D296" s="31" t="s">
        <v>61</v>
      </c>
      <c r="E296" s="31">
        <v>40</v>
      </c>
      <c r="G296" s="31">
        <f t="shared" si="50"/>
        <v>7.5471698113207544E-2</v>
      </c>
    </row>
    <row r="297" spans="1:12" ht="15" customHeight="1" x14ac:dyDescent="0.25">
      <c r="A297" s="31" t="s">
        <v>144</v>
      </c>
      <c r="B297" s="31">
        <v>490813</v>
      </c>
      <c r="C297" s="31">
        <v>3</v>
      </c>
      <c r="D297" s="31" t="s">
        <v>33</v>
      </c>
      <c r="E297" s="31">
        <v>10</v>
      </c>
      <c r="G297" s="31">
        <f t="shared" si="50"/>
        <v>1.8867924528301886E-2</v>
      </c>
    </row>
    <row r="298" spans="1:12" ht="15" customHeight="1" x14ac:dyDescent="0.25">
      <c r="A298" s="31" t="s">
        <v>144</v>
      </c>
      <c r="B298" s="31">
        <v>490813</v>
      </c>
      <c r="C298" s="31">
        <v>3</v>
      </c>
      <c r="D298" s="31" t="s">
        <v>204</v>
      </c>
      <c r="E298" s="31">
        <v>930</v>
      </c>
    </row>
    <row r="299" spans="1:12" ht="15" customHeight="1" x14ac:dyDescent="0.25">
      <c r="A299" s="31" t="s">
        <v>144</v>
      </c>
      <c r="B299" s="31">
        <v>490299</v>
      </c>
      <c r="C299" s="31">
        <v>1</v>
      </c>
      <c r="D299" s="31" t="s">
        <v>61</v>
      </c>
      <c r="E299" s="31">
        <v>170</v>
      </c>
      <c r="F299" s="31">
        <f>SUM(E299:E302)</f>
        <v>1620</v>
      </c>
      <c r="G299" s="31">
        <f>E299/F$299</f>
        <v>0.10493827160493827</v>
      </c>
      <c r="H299" s="31">
        <f>SUM(G299:G302)</f>
        <v>1</v>
      </c>
      <c r="I299" s="31">
        <f>E303/1500</f>
        <v>0.13333333333333333</v>
      </c>
      <c r="K299" s="31">
        <f>1-I299</f>
        <v>0.8666666666666667</v>
      </c>
      <c r="L299" s="31">
        <f>(G299+G307)/3</f>
        <v>4.1229423868312756E-2</v>
      </c>
    </row>
    <row r="300" spans="1:12" ht="15" customHeight="1" x14ac:dyDescent="0.25">
      <c r="A300" s="31" t="s">
        <v>144</v>
      </c>
      <c r="B300" s="31">
        <v>490299</v>
      </c>
      <c r="C300" s="31">
        <v>1</v>
      </c>
      <c r="D300" s="31" t="s">
        <v>89</v>
      </c>
      <c r="E300" s="31">
        <v>720</v>
      </c>
      <c r="G300" s="31">
        <f t="shared" ref="G300:G302" si="51">E300/F$299</f>
        <v>0.44444444444444442</v>
      </c>
      <c r="L300" s="31">
        <f>(G300+G305+G310)/3</f>
        <v>0.28971560846560845</v>
      </c>
    </row>
    <row r="301" spans="1:12" ht="15" customHeight="1" x14ac:dyDescent="0.25">
      <c r="A301" s="31" t="s">
        <v>144</v>
      </c>
      <c r="B301" s="31">
        <v>490299</v>
      </c>
      <c r="C301" s="31">
        <v>1</v>
      </c>
      <c r="D301" s="31" t="s">
        <v>136</v>
      </c>
      <c r="E301" s="31">
        <v>170</v>
      </c>
      <c r="G301" s="31">
        <f t="shared" si="51"/>
        <v>0.10493827160493827</v>
      </c>
      <c r="L301" s="31">
        <f>(G301+G304+G312)/3</f>
        <v>0.48815402704291594</v>
      </c>
    </row>
    <row r="302" spans="1:12" ht="15" customHeight="1" x14ac:dyDescent="0.25">
      <c r="A302" s="31" t="s">
        <v>144</v>
      </c>
      <c r="B302" s="31">
        <v>490299</v>
      </c>
      <c r="C302" s="31">
        <v>1</v>
      </c>
      <c r="D302" s="31" t="s">
        <v>92</v>
      </c>
      <c r="E302" s="31">
        <v>560</v>
      </c>
      <c r="G302" s="31">
        <f t="shared" si="51"/>
        <v>0.34567901234567899</v>
      </c>
      <c r="L302" s="31">
        <f>(G302+G306+G311)/3</f>
        <v>0.16006760728982952</v>
      </c>
    </row>
    <row r="303" spans="1:12" ht="15" customHeight="1" x14ac:dyDescent="0.25">
      <c r="A303" s="31" t="s">
        <v>144</v>
      </c>
      <c r="B303" s="31">
        <v>490299</v>
      </c>
      <c r="C303" s="31">
        <v>1</v>
      </c>
      <c r="D303" s="31" t="s">
        <v>204</v>
      </c>
      <c r="E303" s="31">
        <v>200</v>
      </c>
    </row>
    <row r="304" spans="1:12" ht="15" customHeight="1" x14ac:dyDescent="0.25">
      <c r="A304" s="31" t="s">
        <v>144</v>
      </c>
      <c r="B304" s="31">
        <v>490299</v>
      </c>
      <c r="C304" s="31">
        <v>2</v>
      </c>
      <c r="D304" s="31" t="s">
        <v>136</v>
      </c>
      <c r="E304" s="31">
        <v>1080</v>
      </c>
      <c r="F304" s="31">
        <f>SUM(E304:E308)</f>
        <v>1600</v>
      </c>
      <c r="G304" s="31">
        <f>E304/F$304</f>
        <v>0.67500000000000004</v>
      </c>
      <c r="H304" s="31">
        <f>SUM(G304:G308)</f>
        <v>1</v>
      </c>
      <c r="I304" s="31">
        <f>E309/1500</f>
        <v>9.3333333333333338E-2</v>
      </c>
      <c r="K304" s="31">
        <f>1-I304</f>
        <v>0.90666666666666662</v>
      </c>
    </row>
    <row r="305" spans="1:12" ht="15" customHeight="1" x14ac:dyDescent="0.25">
      <c r="A305" s="31" t="s">
        <v>144</v>
      </c>
      <c r="B305" s="31">
        <v>490299</v>
      </c>
      <c r="C305" s="31">
        <v>2</v>
      </c>
      <c r="D305" s="31" t="s">
        <v>89</v>
      </c>
      <c r="E305" s="31">
        <v>270</v>
      </c>
      <c r="G305" s="31">
        <f t="shared" ref="G305:G308" si="52">E305/F$304</f>
        <v>0.16875000000000001</v>
      </c>
    </row>
    <row r="306" spans="1:12" ht="15" customHeight="1" x14ac:dyDescent="0.25">
      <c r="A306" s="31" t="s">
        <v>144</v>
      </c>
      <c r="B306" s="31">
        <v>490299</v>
      </c>
      <c r="C306" s="31">
        <v>2</v>
      </c>
      <c r="D306" s="31" t="s">
        <v>92</v>
      </c>
      <c r="E306" s="31">
        <v>120</v>
      </c>
      <c r="G306" s="31">
        <f t="shared" si="52"/>
        <v>7.4999999999999997E-2</v>
      </c>
    </row>
    <row r="307" spans="1:12" ht="15" customHeight="1" x14ac:dyDescent="0.25">
      <c r="A307" s="31" t="s">
        <v>144</v>
      </c>
      <c r="B307" s="31">
        <v>490299</v>
      </c>
      <c r="C307" s="31">
        <v>2</v>
      </c>
      <c r="D307" s="31" t="s">
        <v>61</v>
      </c>
      <c r="E307" s="31">
        <v>30</v>
      </c>
      <c r="G307" s="31">
        <f t="shared" si="52"/>
        <v>1.8749999999999999E-2</v>
      </c>
    </row>
    <row r="308" spans="1:12" ht="15" customHeight="1" x14ac:dyDescent="0.25">
      <c r="A308" s="31" t="s">
        <v>144</v>
      </c>
      <c r="B308" s="31">
        <v>490299</v>
      </c>
      <c r="C308" s="31">
        <v>2</v>
      </c>
      <c r="D308" s="31" t="s">
        <v>132</v>
      </c>
      <c r="E308" s="31">
        <v>100</v>
      </c>
      <c r="G308" s="31">
        <f t="shared" si="52"/>
        <v>6.25E-2</v>
      </c>
      <c r="L308" s="31">
        <f>(G308)/3</f>
        <v>2.0833333333333332E-2</v>
      </c>
    </row>
    <row r="309" spans="1:12" ht="15" customHeight="1" x14ac:dyDescent="0.25">
      <c r="A309" s="31" t="s">
        <v>144</v>
      </c>
      <c r="B309" s="31">
        <v>490299</v>
      </c>
      <c r="C309" s="31">
        <v>2</v>
      </c>
      <c r="D309" s="31" t="s">
        <v>204</v>
      </c>
      <c r="E309" s="31">
        <v>140</v>
      </c>
      <c r="L309" s="31">
        <f>SUBTOTAL(9,L299:L308)</f>
        <v>1</v>
      </c>
    </row>
    <row r="310" spans="1:12" ht="15" customHeight="1" x14ac:dyDescent="0.25">
      <c r="A310" s="31" t="s">
        <v>144</v>
      </c>
      <c r="B310" s="31">
        <v>490299</v>
      </c>
      <c r="C310" s="31">
        <v>3</v>
      </c>
      <c r="D310" s="31" t="s">
        <v>89</v>
      </c>
      <c r="E310" s="31">
        <v>430</v>
      </c>
      <c r="F310" s="31">
        <f>SUM(E310:E312)</f>
        <v>1680</v>
      </c>
      <c r="G310" s="31">
        <f>E310/F$310</f>
        <v>0.25595238095238093</v>
      </c>
      <c r="H310" s="31">
        <f>SUM(G310:G312)</f>
        <v>1</v>
      </c>
      <c r="I310" s="31">
        <f>E313/1500</f>
        <v>0.12666666666666668</v>
      </c>
      <c r="K310" s="31">
        <f>1-I310</f>
        <v>0.87333333333333329</v>
      </c>
    </row>
    <row r="311" spans="1:12" ht="15" customHeight="1" x14ac:dyDescent="0.25">
      <c r="A311" s="31" t="s">
        <v>144</v>
      </c>
      <c r="B311" s="31">
        <v>490299</v>
      </c>
      <c r="C311" s="31">
        <v>3</v>
      </c>
      <c r="D311" s="31" t="s">
        <v>92</v>
      </c>
      <c r="E311" s="31">
        <v>100</v>
      </c>
      <c r="G311" s="31">
        <f t="shared" ref="G311:G312" si="53">E311/F$310</f>
        <v>5.9523809523809521E-2</v>
      </c>
    </row>
    <row r="312" spans="1:12" ht="15" customHeight="1" x14ac:dyDescent="0.25">
      <c r="A312" s="31" t="s">
        <v>144</v>
      </c>
      <c r="B312" s="31">
        <v>490299</v>
      </c>
      <c r="C312" s="31">
        <v>3</v>
      </c>
      <c r="D312" s="31" t="s">
        <v>136</v>
      </c>
      <c r="E312" s="31">
        <v>1150</v>
      </c>
      <c r="G312" s="31">
        <f t="shared" si="53"/>
        <v>0.68452380952380953</v>
      </c>
    </row>
    <row r="313" spans="1:12" ht="15" customHeight="1" x14ac:dyDescent="0.25">
      <c r="A313" s="31" t="s">
        <v>144</v>
      </c>
      <c r="B313" s="31">
        <v>490299</v>
      </c>
      <c r="C313" s="31">
        <v>3</v>
      </c>
      <c r="D313" s="31" t="s">
        <v>204</v>
      </c>
      <c r="E313" s="31">
        <v>190</v>
      </c>
    </row>
    <row r="314" spans="1:12" ht="15" customHeight="1" x14ac:dyDescent="0.25">
      <c r="A314" s="31" t="s">
        <v>144</v>
      </c>
      <c r="B314" s="31">
        <v>490300</v>
      </c>
      <c r="C314" s="31">
        <v>1</v>
      </c>
      <c r="D314" s="31" t="s">
        <v>136</v>
      </c>
      <c r="E314" s="31">
        <v>200</v>
      </c>
      <c r="F314" s="31">
        <f>SUM(E314:E317)</f>
        <v>1430</v>
      </c>
      <c r="G314" s="31">
        <f>E314/F$314</f>
        <v>0.13986013986013987</v>
      </c>
      <c r="H314" s="31">
        <f>SUM(G314:G317)</f>
        <v>1</v>
      </c>
      <c r="I314" s="31">
        <f>E318/1500</f>
        <v>0.2</v>
      </c>
      <c r="K314" s="31">
        <f>1-I1:I314</f>
        <v>0.8</v>
      </c>
      <c r="L314" s="31">
        <f>(G314+G321+G325)/3</f>
        <v>0.32952846761012206</v>
      </c>
    </row>
    <row r="315" spans="1:12" ht="15" customHeight="1" x14ac:dyDescent="0.25">
      <c r="A315" s="31" t="s">
        <v>144</v>
      </c>
      <c r="B315" s="31">
        <v>490300</v>
      </c>
      <c r="C315" s="31">
        <v>1</v>
      </c>
      <c r="D315" s="31" t="s">
        <v>132</v>
      </c>
      <c r="E315" s="31">
        <v>600</v>
      </c>
      <c r="G315" s="31">
        <f t="shared" ref="G315:G317" si="54">E315/F$314</f>
        <v>0.41958041958041958</v>
      </c>
      <c r="L315" s="31">
        <f>(G315+G320+G324)/3</f>
        <v>0.20151700085734672</v>
      </c>
    </row>
    <row r="316" spans="1:12" ht="15" customHeight="1" x14ac:dyDescent="0.25">
      <c r="A316" s="31" t="s">
        <v>144</v>
      </c>
      <c r="B316" s="31">
        <v>490300</v>
      </c>
      <c r="C316" s="31">
        <v>1</v>
      </c>
      <c r="D316" s="31" t="s">
        <v>33</v>
      </c>
      <c r="E316" s="31">
        <v>570</v>
      </c>
      <c r="G316" s="31">
        <f t="shared" si="54"/>
        <v>0.39860139860139859</v>
      </c>
      <c r="L316" s="31">
        <f>(G316+G319+G323)/3</f>
        <v>0.450273681865766</v>
      </c>
    </row>
    <row r="317" spans="1:12" ht="15" customHeight="1" x14ac:dyDescent="0.25">
      <c r="A317" s="31" t="s">
        <v>144</v>
      </c>
      <c r="B317" s="31">
        <v>490300</v>
      </c>
      <c r="C317" s="31">
        <v>1</v>
      </c>
      <c r="D317" s="31" t="s">
        <v>45</v>
      </c>
      <c r="E317" s="31">
        <v>60</v>
      </c>
      <c r="G317" s="31">
        <f t="shared" si="54"/>
        <v>4.195804195804196E-2</v>
      </c>
      <c r="L317" s="31">
        <f>(G317+G326)/3</f>
        <v>1.868084966676516E-2</v>
      </c>
    </row>
    <row r="318" spans="1:12" ht="15" customHeight="1" x14ac:dyDescent="0.25">
      <c r="A318" s="31" t="s">
        <v>144</v>
      </c>
      <c r="B318" s="31">
        <v>490300</v>
      </c>
      <c r="C318" s="31">
        <v>1</v>
      </c>
      <c r="D318" s="31" t="s">
        <v>204</v>
      </c>
      <c r="E318" s="31">
        <v>300</v>
      </c>
      <c r="L318" s="31">
        <f>SUBTOTAL(9,L314:L317)</f>
        <v>1</v>
      </c>
    </row>
    <row r="319" spans="1:12" ht="15" customHeight="1" x14ac:dyDescent="0.25">
      <c r="A319" s="31" t="s">
        <v>144</v>
      </c>
      <c r="B319" s="31">
        <v>490300</v>
      </c>
      <c r="C319" s="31">
        <v>2</v>
      </c>
      <c r="D319" s="31" t="s">
        <v>33</v>
      </c>
      <c r="E319" s="31">
        <v>670</v>
      </c>
      <c r="F319" s="31">
        <f>SUM(E319:E321)</f>
        <v>1580</v>
      </c>
      <c r="G319" s="31">
        <f>E319/F$319</f>
        <v>0.42405063291139239</v>
      </c>
      <c r="H319" s="31">
        <f>SUM(G319:G321)</f>
        <v>1</v>
      </c>
      <c r="I319" s="31">
        <f>E322/1500</f>
        <v>0.14000000000000001</v>
      </c>
      <c r="K319" s="31">
        <f>1-I319</f>
        <v>0.86</v>
      </c>
    </row>
    <row r="320" spans="1:12" ht="15" customHeight="1" x14ac:dyDescent="0.25">
      <c r="A320" s="31" t="s">
        <v>144</v>
      </c>
      <c r="B320" s="31">
        <v>490300</v>
      </c>
      <c r="C320" s="31">
        <v>2</v>
      </c>
      <c r="D320" s="31" t="s">
        <v>132</v>
      </c>
      <c r="E320" s="31">
        <v>270</v>
      </c>
      <c r="G320" s="31">
        <f t="shared" ref="G320:G321" si="55">E320/F$319</f>
        <v>0.17088607594936708</v>
      </c>
    </row>
    <row r="321" spans="1:12" ht="15" customHeight="1" x14ac:dyDescent="0.25">
      <c r="A321" s="31" t="s">
        <v>144</v>
      </c>
      <c r="B321" s="31">
        <v>490300</v>
      </c>
      <c r="C321" s="31">
        <v>2</v>
      </c>
      <c r="D321" s="31" t="s">
        <v>136</v>
      </c>
      <c r="E321" s="31">
        <v>640</v>
      </c>
      <c r="G321" s="31">
        <f t="shared" si="55"/>
        <v>0.4050632911392405</v>
      </c>
    </row>
    <row r="322" spans="1:12" ht="15" customHeight="1" x14ac:dyDescent="0.25">
      <c r="A322" s="31" t="s">
        <v>144</v>
      </c>
      <c r="B322" s="31">
        <v>490300</v>
      </c>
      <c r="C322" s="31">
        <v>2</v>
      </c>
      <c r="D322" s="31" t="s">
        <v>204</v>
      </c>
      <c r="E322" s="31">
        <v>210</v>
      </c>
    </row>
    <row r="323" spans="1:12" ht="15" customHeight="1" x14ac:dyDescent="0.25">
      <c r="A323" s="31" t="s">
        <v>144</v>
      </c>
      <c r="B323" s="31">
        <v>490300</v>
      </c>
      <c r="C323" s="31">
        <v>3</v>
      </c>
      <c r="D323" s="31" t="s">
        <v>33</v>
      </c>
      <c r="E323" s="31">
        <v>750</v>
      </c>
      <c r="F323" s="31">
        <f>SUM(E323:E326)</f>
        <v>1420</v>
      </c>
      <c r="G323" s="31">
        <f>E323/F$323</f>
        <v>0.528169014084507</v>
      </c>
      <c r="H323" s="31">
        <f>SUM(G323:G326)</f>
        <v>1</v>
      </c>
      <c r="I323" s="31">
        <f>E327/1500</f>
        <v>0.2</v>
      </c>
      <c r="K323" s="31">
        <f>1-I323</f>
        <v>0.8</v>
      </c>
    </row>
    <row r="324" spans="1:12" ht="15" customHeight="1" x14ac:dyDescent="0.25">
      <c r="A324" s="31" t="s">
        <v>144</v>
      </c>
      <c r="B324" s="31">
        <v>490300</v>
      </c>
      <c r="C324" s="31">
        <v>3</v>
      </c>
      <c r="D324" s="31" t="s">
        <v>132</v>
      </c>
      <c r="E324" s="31">
        <v>20</v>
      </c>
      <c r="G324" s="31">
        <f t="shared" ref="G324:G326" si="56">E324/F$323</f>
        <v>1.4084507042253521E-2</v>
      </c>
    </row>
    <row r="325" spans="1:12" ht="15" customHeight="1" x14ac:dyDescent="0.25">
      <c r="A325" s="31" t="s">
        <v>144</v>
      </c>
      <c r="B325" s="31">
        <v>490300</v>
      </c>
      <c r="C325" s="31">
        <v>3</v>
      </c>
      <c r="D325" s="31" t="s">
        <v>136</v>
      </c>
      <c r="E325" s="31">
        <v>630</v>
      </c>
      <c r="G325" s="31">
        <f t="shared" si="56"/>
        <v>0.44366197183098594</v>
      </c>
    </row>
    <row r="326" spans="1:12" ht="15" customHeight="1" x14ac:dyDescent="0.25">
      <c r="A326" s="31" t="s">
        <v>144</v>
      </c>
      <c r="B326" s="31">
        <v>490300</v>
      </c>
      <c r="C326" s="31">
        <v>3</v>
      </c>
      <c r="D326" s="31" t="s">
        <v>45</v>
      </c>
      <c r="E326" s="31">
        <v>20</v>
      </c>
      <c r="G326" s="31">
        <f t="shared" si="56"/>
        <v>1.4084507042253521E-2</v>
      </c>
    </row>
    <row r="327" spans="1:12" ht="15" customHeight="1" x14ac:dyDescent="0.25">
      <c r="A327" s="31" t="s">
        <v>144</v>
      </c>
      <c r="B327" s="31">
        <v>490300</v>
      </c>
      <c r="C327" s="31">
        <v>3</v>
      </c>
      <c r="D327" s="31" t="s">
        <v>204</v>
      </c>
      <c r="E327" s="31">
        <v>300</v>
      </c>
    </row>
    <row r="328" spans="1:12" ht="15" customHeight="1" x14ac:dyDescent="0.25">
      <c r="A328" s="31" t="s">
        <v>144</v>
      </c>
      <c r="B328" s="31">
        <v>490125</v>
      </c>
      <c r="C328" s="31">
        <v>1</v>
      </c>
      <c r="D328" s="31" t="s">
        <v>33</v>
      </c>
      <c r="E328" s="31">
        <v>50</v>
      </c>
      <c r="F328" s="31">
        <f>SUM(E328:E331)</f>
        <v>770</v>
      </c>
      <c r="G328" s="31">
        <f>E328/F$328</f>
        <v>6.4935064935064929E-2</v>
      </c>
      <c r="H328" s="31">
        <f>SUM(G328:G331)</f>
        <v>1</v>
      </c>
      <c r="I328" s="31">
        <f>E332/1500</f>
        <v>0.48666666666666669</v>
      </c>
      <c r="K328" s="31">
        <f>1-I328</f>
        <v>0.51333333333333331</v>
      </c>
      <c r="L328" s="31">
        <f>(G328+G335)/3</f>
        <v>4.1447001843041446E-2</v>
      </c>
    </row>
    <row r="329" spans="1:12" ht="15" customHeight="1" x14ac:dyDescent="0.25">
      <c r="A329" s="31" t="s">
        <v>144</v>
      </c>
      <c r="B329" s="31">
        <v>490125</v>
      </c>
      <c r="C329" s="31">
        <v>1</v>
      </c>
      <c r="D329" s="31" t="s">
        <v>76</v>
      </c>
      <c r="E329" s="31">
        <v>620</v>
      </c>
      <c r="G329" s="31">
        <f t="shared" ref="G329:G331" si="57">E329/F$328</f>
        <v>0.80519480519480524</v>
      </c>
      <c r="L329" s="31">
        <f>(G329+G333+G338)/3</f>
        <v>0.79035440489861797</v>
      </c>
    </row>
    <row r="330" spans="1:12" ht="15" customHeight="1" x14ac:dyDescent="0.25">
      <c r="A330" s="31" t="s">
        <v>144</v>
      </c>
      <c r="B330" s="31">
        <v>490125</v>
      </c>
      <c r="C330" s="31">
        <v>1</v>
      </c>
      <c r="D330" s="31" t="s">
        <v>145</v>
      </c>
      <c r="E330" s="31">
        <v>70</v>
      </c>
      <c r="G330" s="31">
        <f t="shared" si="57"/>
        <v>9.0909090909090912E-2</v>
      </c>
      <c r="L330" s="31">
        <f>(G330+G336+G339)/3</f>
        <v>0.13219055895737358</v>
      </c>
    </row>
    <row r="331" spans="1:12" ht="15" customHeight="1" x14ac:dyDescent="0.25">
      <c r="A331" s="31" t="s">
        <v>144</v>
      </c>
      <c r="B331" s="31">
        <v>490125</v>
      </c>
      <c r="C331" s="31">
        <v>1</v>
      </c>
      <c r="D331" s="31" t="s">
        <v>61</v>
      </c>
      <c r="E331" s="31">
        <v>30</v>
      </c>
      <c r="G331" s="31">
        <f t="shared" si="57"/>
        <v>3.896103896103896E-2</v>
      </c>
      <c r="L331" s="31">
        <f>(G331+G334+G340)/3</f>
        <v>3.6008034300967044E-2</v>
      </c>
    </row>
    <row r="332" spans="1:12" ht="15" customHeight="1" x14ac:dyDescent="0.25">
      <c r="A332" s="31" t="s">
        <v>144</v>
      </c>
      <c r="B332" s="31">
        <v>490125</v>
      </c>
      <c r="C332" s="31">
        <v>1</v>
      </c>
      <c r="D332" s="31" t="s">
        <v>204</v>
      </c>
      <c r="E332" s="31">
        <v>730</v>
      </c>
      <c r="L332" s="31">
        <f>SUBTOTAL(9,L328:L331)</f>
        <v>1</v>
      </c>
    </row>
    <row r="333" spans="1:12" ht="15" customHeight="1" x14ac:dyDescent="0.25">
      <c r="A333" s="31" t="s">
        <v>144</v>
      </c>
      <c r="B333" s="31">
        <v>490125</v>
      </c>
      <c r="C333" s="31">
        <v>2</v>
      </c>
      <c r="D333" s="31" t="s">
        <v>76</v>
      </c>
      <c r="E333" s="31">
        <v>880</v>
      </c>
      <c r="F333" s="31">
        <f>SUM(E333:E336)</f>
        <v>1010</v>
      </c>
      <c r="G333" s="31">
        <f>E333/F$333</f>
        <v>0.87128712871287128</v>
      </c>
      <c r="H333" s="31">
        <f>SUM(G333:G336)</f>
        <v>1</v>
      </c>
      <c r="I333" s="31">
        <f>E337/1500</f>
        <v>0.33333333333333331</v>
      </c>
      <c r="K333" s="31">
        <f>1-I333</f>
        <v>0.66666666666666674</v>
      </c>
    </row>
    <row r="334" spans="1:12" ht="15" customHeight="1" x14ac:dyDescent="0.25">
      <c r="A334" s="31" t="s">
        <v>144</v>
      </c>
      <c r="B334" s="31">
        <v>490125</v>
      </c>
      <c r="C334" s="31">
        <v>2</v>
      </c>
      <c r="D334" s="31" t="s">
        <v>61</v>
      </c>
      <c r="E334" s="31">
        <v>20</v>
      </c>
      <c r="G334" s="31">
        <f t="shared" ref="G334:G336" si="58">E334/F$333</f>
        <v>1.9801980198019802E-2</v>
      </c>
    </row>
    <row r="335" spans="1:12" ht="15" customHeight="1" x14ac:dyDescent="0.25">
      <c r="A335" s="31" t="s">
        <v>144</v>
      </c>
      <c r="B335" s="31">
        <v>490125</v>
      </c>
      <c r="C335" s="31">
        <v>2</v>
      </c>
      <c r="D335" s="31" t="s">
        <v>33</v>
      </c>
      <c r="E335" s="31">
        <v>60</v>
      </c>
      <c r="G335" s="31">
        <f t="shared" si="58"/>
        <v>5.9405940594059403E-2</v>
      </c>
    </row>
    <row r="336" spans="1:12" ht="15" customHeight="1" x14ac:dyDescent="0.25">
      <c r="A336" s="31" t="s">
        <v>144</v>
      </c>
      <c r="B336" s="31">
        <v>490125</v>
      </c>
      <c r="C336" s="31">
        <v>2</v>
      </c>
      <c r="D336" s="31" t="s">
        <v>145</v>
      </c>
      <c r="E336" s="31">
        <v>50</v>
      </c>
      <c r="G336" s="31">
        <f t="shared" si="58"/>
        <v>4.9504950495049507E-2</v>
      </c>
    </row>
    <row r="337" spans="1:12" ht="15" customHeight="1" x14ac:dyDescent="0.25">
      <c r="A337" s="31" t="s">
        <v>144</v>
      </c>
      <c r="B337" s="31">
        <v>490125</v>
      </c>
      <c r="C337" s="31">
        <v>2</v>
      </c>
      <c r="D337" s="31" t="s">
        <v>204</v>
      </c>
      <c r="E337" s="31">
        <v>500</v>
      </c>
    </row>
    <row r="338" spans="1:12" ht="15" customHeight="1" x14ac:dyDescent="0.25">
      <c r="A338" s="31" t="s">
        <v>144</v>
      </c>
      <c r="B338" s="31">
        <v>490125</v>
      </c>
      <c r="C338" s="31">
        <v>3</v>
      </c>
      <c r="D338" s="31" t="s">
        <v>76</v>
      </c>
      <c r="E338" s="31">
        <v>705</v>
      </c>
      <c r="F338" s="31">
        <f>SUM(E338:E340)</f>
        <v>1015</v>
      </c>
      <c r="G338" s="31">
        <f>E338/F$338</f>
        <v>0.69458128078817738</v>
      </c>
      <c r="H338" s="31">
        <f>SUM(G338:G340)</f>
        <v>1</v>
      </c>
      <c r="I338" s="31">
        <f>E341/1500</f>
        <v>0.38666666666666666</v>
      </c>
      <c r="K338" s="31">
        <f>1-I338</f>
        <v>0.61333333333333329</v>
      </c>
    </row>
    <row r="339" spans="1:12" ht="15" customHeight="1" x14ac:dyDescent="0.25">
      <c r="A339" s="31" t="s">
        <v>144</v>
      </c>
      <c r="B339" s="31">
        <v>490125</v>
      </c>
      <c r="C339" s="31">
        <v>3</v>
      </c>
      <c r="D339" s="31" t="s">
        <v>145</v>
      </c>
      <c r="E339" s="31">
        <v>260</v>
      </c>
      <c r="G339" s="31">
        <f t="shared" ref="G339:G340" si="59">E339/F$338</f>
        <v>0.25615763546798032</v>
      </c>
    </row>
    <row r="340" spans="1:12" ht="15" customHeight="1" x14ac:dyDescent="0.25">
      <c r="A340" s="31" t="s">
        <v>144</v>
      </c>
      <c r="B340" s="31">
        <v>490125</v>
      </c>
      <c r="C340" s="31">
        <v>3</v>
      </c>
      <c r="D340" s="31" t="s">
        <v>61</v>
      </c>
      <c r="E340" s="31">
        <v>50</v>
      </c>
      <c r="G340" s="31">
        <f t="shared" si="59"/>
        <v>4.9261083743842367E-2</v>
      </c>
    </row>
    <row r="341" spans="1:12" ht="15" customHeight="1" x14ac:dyDescent="0.25">
      <c r="A341" s="31" t="s">
        <v>144</v>
      </c>
      <c r="B341" s="31">
        <v>490125</v>
      </c>
      <c r="C341" s="31">
        <v>3</v>
      </c>
      <c r="D341" s="31" t="s">
        <v>204</v>
      </c>
      <c r="E341" s="31">
        <v>580</v>
      </c>
    </row>
    <row r="342" spans="1:12" ht="15" customHeight="1" x14ac:dyDescent="0.25">
      <c r="A342" s="31" t="s">
        <v>144</v>
      </c>
      <c r="B342" s="31">
        <v>490525</v>
      </c>
      <c r="C342" s="31">
        <v>1</v>
      </c>
      <c r="D342" s="31" t="s">
        <v>76</v>
      </c>
      <c r="E342" s="31">
        <v>1090</v>
      </c>
      <c r="F342" s="31">
        <f>SUM(E342:E345)</f>
        <v>1610</v>
      </c>
      <c r="G342" s="31">
        <f>E342/F$342</f>
        <v>0.67701863354037262</v>
      </c>
      <c r="H342" s="31">
        <f>SUM(G342:G345)</f>
        <v>1</v>
      </c>
      <c r="I342" s="31">
        <f>E346/1500</f>
        <v>2.6666666666666668E-2</v>
      </c>
      <c r="K342" s="31">
        <f>1-I342</f>
        <v>0.97333333333333338</v>
      </c>
      <c r="L342" s="31">
        <f>(G342+G354+G349)/3</f>
        <v>0.66099025100734432</v>
      </c>
    </row>
    <row r="343" spans="1:12" ht="15" customHeight="1" x14ac:dyDescent="0.25">
      <c r="A343" s="31" t="s">
        <v>144</v>
      </c>
      <c r="B343" s="31">
        <v>490525</v>
      </c>
      <c r="C343" s="31">
        <v>1</v>
      </c>
      <c r="D343" s="31" t="s">
        <v>136</v>
      </c>
      <c r="E343" s="31">
        <v>280</v>
      </c>
      <c r="G343" s="31">
        <f t="shared" ref="G343:G345" si="60">E343/F$342</f>
        <v>0.17391304347826086</v>
      </c>
      <c r="L343" s="31">
        <f>(G343+G351+G353)/3</f>
        <v>0.13405637945358531</v>
      </c>
    </row>
    <row r="344" spans="1:12" ht="15" customHeight="1" x14ac:dyDescent="0.25">
      <c r="A344" s="31" t="s">
        <v>144</v>
      </c>
      <c r="B344" s="31">
        <v>490525</v>
      </c>
      <c r="C344" s="31">
        <v>1</v>
      </c>
      <c r="D344" s="31" t="s">
        <v>92</v>
      </c>
      <c r="E344" s="31">
        <v>220</v>
      </c>
      <c r="G344" s="31">
        <f t="shared" si="60"/>
        <v>0.13664596273291926</v>
      </c>
      <c r="L344" s="31">
        <f>(G344+G350+G356)/3</f>
        <v>0.11299502659953009</v>
      </c>
    </row>
    <row r="345" spans="1:12" ht="15" customHeight="1" x14ac:dyDescent="0.25">
      <c r="A345" s="31" t="s">
        <v>144</v>
      </c>
      <c r="B345" s="31">
        <v>490525</v>
      </c>
      <c r="C345" s="31">
        <v>1</v>
      </c>
      <c r="D345" s="31" t="s">
        <v>89</v>
      </c>
      <c r="E345" s="31">
        <v>20</v>
      </c>
      <c r="G345" s="31">
        <f t="shared" si="60"/>
        <v>1.2422360248447204E-2</v>
      </c>
      <c r="L345" s="31">
        <f>(G345+G347+G355)/3</f>
        <v>8.0464090065977031E-2</v>
      </c>
    </row>
    <row r="346" spans="1:12" ht="15" customHeight="1" x14ac:dyDescent="0.25">
      <c r="A346" s="31" t="s">
        <v>144</v>
      </c>
      <c r="B346" s="31">
        <v>490525</v>
      </c>
      <c r="C346" s="31">
        <v>1</v>
      </c>
      <c r="D346" s="31" t="s">
        <v>204</v>
      </c>
      <c r="E346" s="31">
        <v>40</v>
      </c>
    </row>
    <row r="347" spans="1:12" ht="15" customHeight="1" x14ac:dyDescent="0.25">
      <c r="A347" s="31" t="s">
        <v>144</v>
      </c>
      <c r="B347" s="31">
        <v>490525</v>
      </c>
      <c r="C347" s="31">
        <v>2</v>
      </c>
      <c r="D347" s="31" t="s">
        <v>89</v>
      </c>
      <c r="E347" s="31">
        <v>140</v>
      </c>
      <c r="F347" s="31">
        <f>SUM(E347:E351)</f>
        <v>1160</v>
      </c>
      <c r="G347" s="31">
        <f>E347/F$347</f>
        <v>0.1206896551724138</v>
      </c>
      <c r="H347" s="31">
        <f>SUM(G347:G351)</f>
        <v>1</v>
      </c>
      <c r="I347" s="31">
        <f>E352/1500</f>
        <v>0.22</v>
      </c>
      <c r="K347" s="31">
        <f>1-I347</f>
        <v>0.78</v>
      </c>
    </row>
    <row r="348" spans="1:12" ht="15" customHeight="1" x14ac:dyDescent="0.25">
      <c r="A348" s="31" t="s">
        <v>144</v>
      </c>
      <c r="B348" s="31">
        <v>490525</v>
      </c>
      <c r="C348" s="31">
        <v>2</v>
      </c>
      <c r="D348" s="31" t="s">
        <v>33</v>
      </c>
      <c r="E348" s="31">
        <v>40</v>
      </c>
      <c r="G348" s="31">
        <f t="shared" ref="G348:G351" si="61">E348/F$347</f>
        <v>3.4482758620689655E-2</v>
      </c>
      <c r="L348" s="31">
        <f>(G348)/3</f>
        <v>1.1494252873563218E-2</v>
      </c>
    </row>
    <row r="349" spans="1:12" ht="15" customHeight="1" x14ac:dyDescent="0.25">
      <c r="A349" s="31" t="s">
        <v>144</v>
      </c>
      <c r="B349" s="31">
        <v>490525</v>
      </c>
      <c r="C349" s="31">
        <v>2</v>
      </c>
      <c r="D349" s="31" t="s">
        <v>76</v>
      </c>
      <c r="E349" s="31">
        <v>680</v>
      </c>
      <c r="G349" s="31">
        <f t="shared" si="61"/>
        <v>0.58620689655172409</v>
      </c>
      <c r="L349" s="31">
        <f>SUBTOTAL(9,L342:L348)</f>
        <v>0.99999999999999989</v>
      </c>
    </row>
    <row r="350" spans="1:12" ht="15" customHeight="1" x14ac:dyDescent="0.25">
      <c r="A350" s="31" t="s">
        <v>144</v>
      </c>
      <c r="B350" s="31">
        <v>490525</v>
      </c>
      <c r="C350" s="31">
        <v>2</v>
      </c>
      <c r="D350" s="31" t="s">
        <v>92</v>
      </c>
      <c r="E350" s="31">
        <v>50</v>
      </c>
      <c r="G350" s="31">
        <f t="shared" si="61"/>
        <v>4.3103448275862072E-2</v>
      </c>
    </row>
    <row r="351" spans="1:12" ht="15" customHeight="1" x14ac:dyDescent="0.25">
      <c r="A351" s="31" t="s">
        <v>144</v>
      </c>
      <c r="B351" s="31">
        <v>490525</v>
      </c>
      <c r="C351" s="31">
        <v>2</v>
      </c>
      <c r="D351" s="31" t="s">
        <v>136</v>
      </c>
      <c r="E351" s="31">
        <v>250</v>
      </c>
      <c r="G351" s="31">
        <f t="shared" si="61"/>
        <v>0.21551724137931033</v>
      </c>
    </row>
    <row r="352" spans="1:12" ht="15" customHeight="1" x14ac:dyDescent="0.25">
      <c r="A352" s="31" t="s">
        <v>144</v>
      </c>
      <c r="B352" s="31">
        <v>490525</v>
      </c>
      <c r="C352" s="31">
        <v>2</v>
      </c>
      <c r="D352" s="31" t="s">
        <v>204</v>
      </c>
      <c r="E352" s="31">
        <v>330</v>
      </c>
    </row>
    <row r="353" spans="1:12" ht="15" customHeight="1" x14ac:dyDescent="0.25">
      <c r="A353" s="31" t="s">
        <v>144</v>
      </c>
      <c r="B353" s="31">
        <v>490525</v>
      </c>
      <c r="C353" s="31">
        <v>3</v>
      </c>
      <c r="D353" s="31" t="s">
        <v>136</v>
      </c>
      <c r="E353" s="31">
        <v>20</v>
      </c>
      <c r="F353" s="31">
        <f>SUM(E353:E356)</f>
        <v>1570</v>
      </c>
      <c r="G353" s="31">
        <f>E353/F$353</f>
        <v>1.2738853503184714E-2</v>
      </c>
      <c r="H353" s="31">
        <f>SUM(G353:G356)</f>
        <v>0.99999999999999989</v>
      </c>
      <c r="I353" s="31">
        <f>E357/1500</f>
        <v>7.3333333333333334E-2</v>
      </c>
      <c r="K353" s="31">
        <f>1-I353</f>
        <v>0.92666666666666664</v>
      </c>
    </row>
    <row r="354" spans="1:12" ht="15" customHeight="1" x14ac:dyDescent="0.25">
      <c r="A354" s="31" t="s">
        <v>144</v>
      </c>
      <c r="B354" s="31">
        <v>490525</v>
      </c>
      <c r="C354" s="31">
        <v>3</v>
      </c>
      <c r="D354" s="31" t="s">
        <v>76</v>
      </c>
      <c r="E354" s="31">
        <v>1130</v>
      </c>
      <c r="G354" s="31">
        <f t="shared" ref="G354:G356" si="62">E354/F$353</f>
        <v>0.71974522292993626</v>
      </c>
    </row>
    <row r="355" spans="1:12" ht="15" customHeight="1" x14ac:dyDescent="0.25">
      <c r="A355" s="31" t="s">
        <v>144</v>
      </c>
      <c r="B355" s="31">
        <v>490525</v>
      </c>
      <c r="C355" s="31">
        <v>3</v>
      </c>
      <c r="D355" s="31" t="s">
        <v>89</v>
      </c>
      <c r="E355" s="31">
        <v>170</v>
      </c>
      <c r="G355" s="31">
        <f t="shared" si="62"/>
        <v>0.10828025477707007</v>
      </c>
    </row>
    <row r="356" spans="1:12" ht="15" customHeight="1" x14ac:dyDescent="0.25">
      <c r="A356" s="31" t="s">
        <v>144</v>
      </c>
      <c r="B356" s="31">
        <v>490525</v>
      </c>
      <c r="C356" s="31">
        <v>3</v>
      </c>
      <c r="D356" s="31" t="s">
        <v>92</v>
      </c>
      <c r="E356" s="31">
        <v>250</v>
      </c>
      <c r="G356" s="31">
        <f t="shared" si="62"/>
        <v>0.15923566878980891</v>
      </c>
    </row>
    <row r="357" spans="1:12" ht="15" customHeight="1" x14ac:dyDescent="0.25">
      <c r="A357" s="31" t="s">
        <v>144</v>
      </c>
      <c r="B357" s="31">
        <v>490525</v>
      </c>
      <c r="C357" s="31">
        <v>3</v>
      </c>
      <c r="D357" s="31" t="s">
        <v>204</v>
      </c>
      <c r="E357" s="31">
        <v>110</v>
      </c>
    </row>
    <row r="358" spans="1:12" ht="15" customHeight="1" x14ac:dyDescent="0.25">
      <c r="A358" s="31" t="s">
        <v>192</v>
      </c>
      <c r="B358" s="31">
        <v>320580</v>
      </c>
      <c r="C358" s="31">
        <v>1</v>
      </c>
      <c r="D358" s="31" t="s">
        <v>37</v>
      </c>
      <c r="E358" s="31">
        <v>140</v>
      </c>
      <c r="F358" s="31">
        <f>SUM(E358:E365)</f>
        <v>811</v>
      </c>
      <c r="G358" s="31">
        <f>E358/F$358</f>
        <v>0.17262638717632553</v>
      </c>
      <c r="H358" s="31">
        <f>SUM(G358:G365)</f>
        <v>1</v>
      </c>
      <c r="I358" s="31">
        <f>E366/1500</f>
        <v>0.8666666666666667</v>
      </c>
      <c r="J358" s="31">
        <f>1-I358</f>
        <v>0.1333333333333333</v>
      </c>
      <c r="K358" s="31">
        <f>1-I358</f>
        <v>0.1333333333333333</v>
      </c>
      <c r="L358" s="31">
        <f>(G358)/3</f>
        <v>5.7542129058775177E-2</v>
      </c>
    </row>
    <row r="359" spans="1:12" ht="15" customHeight="1" x14ac:dyDescent="0.25">
      <c r="A359" s="31" t="s">
        <v>192</v>
      </c>
      <c r="B359" s="31">
        <v>320580</v>
      </c>
      <c r="C359" s="31">
        <v>1</v>
      </c>
      <c r="D359" s="31" t="s">
        <v>33</v>
      </c>
      <c r="E359" s="31">
        <v>125</v>
      </c>
      <c r="G359" s="31">
        <f t="shared" ref="G359:G365" si="63">E359/F$358</f>
        <v>0.15413070283600494</v>
      </c>
      <c r="L359" s="31">
        <f>(G359+G369+G378)/3</f>
        <v>0.29466070827408614</v>
      </c>
    </row>
    <row r="360" spans="1:12" ht="15" customHeight="1" x14ac:dyDescent="0.25">
      <c r="A360" s="31" t="s">
        <v>192</v>
      </c>
      <c r="B360" s="31">
        <v>320580</v>
      </c>
      <c r="C360" s="31">
        <v>1</v>
      </c>
      <c r="D360" s="31" t="s">
        <v>106</v>
      </c>
      <c r="E360" s="31">
        <v>200</v>
      </c>
      <c r="G360" s="31">
        <f t="shared" si="63"/>
        <v>0.24660912453760789</v>
      </c>
      <c r="L360" s="31">
        <f>(G360)/3</f>
        <v>8.2203041512535963E-2</v>
      </c>
    </row>
    <row r="361" spans="1:12" ht="15" customHeight="1" x14ac:dyDescent="0.25">
      <c r="A361" s="31" t="s">
        <v>192</v>
      </c>
      <c r="B361" s="31">
        <v>320580</v>
      </c>
      <c r="C361" s="31">
        <v>1</v>
      </c>
      <c r="D361" s="31" t="s">
        <v>45</v>
      </c>
      <c r="E361" s="31">
        <v>56</v>
      </c>
      <c r="G361" s="31">
        <f t="shared" si="63"/>
        <v>6.9050554870530204E-2</v>
      </c>
      <c r="L361" s="31">
        <f>(G361)/3</f>
        <v>2.3016851623510068E-2</v>
      </c>
    </row>
    <row r="362" spans="1:12" ht="15" customHeight="1" x14ac:dyDescent="0.25">
      <c r="A362" s="31" t="s">
        <v>192</v>
      </c>
      <c r="B362" s="31">
        <v>320580</v>
      </c>
      <c r="C362" s="31">
        <v>1</v>
      </c>
      <c r="D362" s="31" t="s">
        <v>309</v>
      </c>
      <c r="E362" s="31">
        <v>230</v>
      </c>
      <c r="G362" s="31">
        <f t="shared" si="63"/>
        <v>0.28360049321824909</v>
      </c>
      <c r="L362" s="31">
        <f>(G362+G370+G379)/3</f>
        <v>0.19601818034769447</v>
      </c>
    </row>
    <row r="363" spans="1:12" ht="15" customHeight="1" x14ac:dyDescent="0.25">
      <c r="A363" s="31" t="s">
        <v>192</v>
      </c>
      <c r="B363" s="31">
        <v>320580</v>
      </c>
      <c r="C363" s="31">
        <v>1</v>
      </c>
      <c r="D363" s="31" t="s">
        <v>104</v>
      </c>
      <c r="E363" s="31">
        <v>30</v>
      </c>
      <c r="G363" s="31">
        <f t="shared" si="63"/>
        <v>3.6991368680641186E-2</v>
      </c>
      <c r="L363" s="31">
        <f>(G363)/3</f>
        <v>1.2330456226880395E-2</v>
      </c>
    </row>
    <row r="364" spans="1:12" ht="15" customHeight="1" x14ac:dyDescent="0.25">
      <c r="A364" s="31" t="s">
        <v>192</v>
      </c>
      <c r="B364" s="31">
        <v>320580</v>
      </c>
      <c r="C364" s="31">
        <v>1</v>
      </c>
      <c r="D364" s="31" t="s">
        <v>61</v>
      </c>
      <c r="E364" s="31">
        <v>20</v>
      </c>
      <c r="G364" s="31">
        <f t="shared" si="63"/>
        <v>2.4660912453760789E-2</v>
      </c>
      <c r="L364" s="31">
        <f>(G364+G368)/3</f>
        <v>1.0003789080805943E-2</v>
      </c>
    </row>
    <row r="365" spans="1:12" ht="15" customHeight="1" x14ac:dyDescent="0.25">
      <c r="A365" s="31" t="s">
        <v>192</v>
      </c>
      <c r="B365" s="31">
        <v>320580</v>
      </c>
      <c r="C365" s="31">
        <v>1</v>
      </c>
      <c r="D365" s="31" t="s">
        <v>43</v>
      </c>
      <c r="E365" s="31">
        <v>10</v>
      </c>
      <c r="G365" s="31">
        <f t="shared" si="63"/>
        <v>1.2330456226880395E-2</v>
      </c>
      <c r="L365" s="31">
        <f>(G365+G374)/3</f>
        <v>5.8936370051791429E-3</v>
      </c>
    </row>
    <row r="366" spans="1:12" ht="15" customHeight="1" x14ac:dyDescent="0.25">
      <c r="A366" s="31" t="s">
        <v>192</v>
      </c>
      <c r="B366" s="31">
        <v>320580</v>
      </c>
      <c r="C366" s="31">
        <v>1</v>
      </c>
      <c r="D366" s="31" t="s">
        <v>204</v>
      </c>
      <c r="E366" s="31">
        <v>1300</v>
      </c>
    </row>
    <row r="367" spans="1:12" ht="15" customHeight="1" x14ac:dyDescent="0.25">
      <c r="A367" s="31" t="s">
        <v>192</v>
      </c>
      <c r="B367" s="31">
        <v>320580</v>
      </c>
      <c r="C367" s="31">
        <v>2</v>
      </c>
      <c r="D367" s="31" t="s">
        <v>205</v>
      </c>
      <c r="E367" s="31">
        <v>30</v>
      </c>
      <c r="F367" s="31">
        <f>SUM(E367:E374)</f>
        <v>1869</v>
      </c>
      <c r="G367" s="31">
        <f>E367/F$367</f>
        <v>1.6051364365971106E-2</v>
      </c>
      <c r="H367" s="31">
        <f>SUM(G367:G374)</f>
        <v>1</v>
      </c>
      <c r="I367" s="31">
        <f>E375/1500</f>
        <v>0.22666666666666666</v>
      </c>
      <c r="J367" s="31">
        <f>1-I367</f>
        <v>0.77333333333333332</v>
      </c>
      <c r="K367" s="31">
        <f>1-I367</f>
        <v>0.77333333333333332</v>
      </c>
      <c r="L367" s="31">
        <f>(G367)/3</f>
        <v>5.3504547886570357E-3</v>
      </c>
    </row>
    <row r="368" spans="1:12" ht="15" customHeight="1" x14ac:dyDescent="0.25">
      <c r="A368" s="31" t="s">
        <v>192</v>
      </c>
      <c r="B368" s="31">
        <v>320580</v>
      </c>
      <c r="C368" s="31">
        <v>2</v>
      </c>
      <c r="D368" s="31" t="s">
        <v>61</v>
      </c>
      <c r="E368" s="31">
        <v>10</v>
      </c>
      <c r="G368" s="31">
        <f t="shared" ref="G368:G374" si="64">E368/F$367</f>
        <v>5.3504547886570357E-3</v>
      </c>
    </row>
    <row r="369" spans="1:12" ht="15" customHeight="1" x14ac:dyDescent="0.25">
      <c r="A369" s="31" t="s">
        <v>192</v>
      </c>
      <c r="B369" s="31">
        <v>320580</v>
      </c>
      <c r="C369" s="31">
        <v>2</v>
      </c>
      <c r="D369" s="31" t="s">
        <v>33</v>
      </c>
      <c r="E369" s="31">
        <v>674</v>
      </c>
      <c r="G369" s="31">
        <f t="shared" si="64"/>
        <v>0.36062065275548422</v>
      </c>
    </row>
    <row r="370" spans="1:12" ht="15" customHeight="1" x14ac:dyDescent="0.25">
      <c r="A370" s="31" t="s">
        <v>192</v>
      </c>
      <c r="B370" s="31">
        <v>320580</v>
      </c>
      <c r="C370" s="31">
        <v>2</v>
      </c>
      <c r="D370" s="31" t="s">
        <v>309</v>
      </c>
      <c r="E370" s="31">
        <v>385</v>
      </c>
      <c r="G370" s="31">
        <f t="shared" si="64"/>
        <v>0.20599250936329588</v>
      </c>
    </row>
    <row r="371" spans="1:12" ht="15" customHeight="1" x14ac:dyDescent="0.25">
      <c r="A371" s="31" t="s">
        <v>192</v>
      </c>
      <c r="B371" s="31">
        <v>320580</v>
      </c>
      <c r="C371" s="31">
        <v>2</v>
      </c>
      <c r="D371" s="31" t="s">
        <v>78</v>
      </c>
      <c r="E371" s="31">
        <v>40</v>
      </c>
      <c r="G371" s="31">
        <f t="shared" si="64"/>
        <v>2.1401819154628143E-2</v>
      </c>
      <c r="L371" s="31">
        <f>(G371)/3</f>
        <v>7.1339397182093806E-3</v>
      </c>
    </row>
    <row r="372" spans="1:12" ht="15" customHeight="1" x14ac:dyDescent="0.25">
      <c r="A372" s="31" t="s">
        <v>192</v>
      </c>
      <c r="B372" s="31">
        <v>320580</v>
      </c>
      <c r="C372" s="31">
        <v>2</v>
      </c>
      <c r="D372" s="31" t="s">
        <v>76</v>
      </c>
      <c r="E372" s="31">
        <v>470</v>
      </c>
      <c r="G372" s="31">
        <f t="shared" si="64"/>
        <v>0.25147137506688066</v>
      </c>
      <c r="L372" s="31">
        <f>(G372+G376)/3</f>
        <v>0.22125968912485763</v>
      </c>
    </row>
    <row r="373" spans="1:12" ht="15" customHeight="1" x14ac:dyDescent="0.25">
      <c r="A373" s="31" t="s">
        <v>192</v>
      </c>
      <c r="B373" s="31">
        <v>320580</v>
      </c>
      <c r="C373" s="31">
        <v>2</v>
      </c>
      <c r="D373" s="31" t="s">
        <v>115</v>
      </c>
      <c r="E373" s="31">
        <v>250</v>
      </c>
      <c r="G373" s="31">
        <f t="shared" si="64"/>
        <v>0.13376136971642591</v>
      </c>
      <c r="L373" s="31">
        <f>(G373+G377)/3</f>
        <v>7.3305071956757353E-2</v>
      </c>
    </row>
    <row r="374" spans="1:12" ht="15" customHeight="1" x14ac:dyDescent="0.25">
      <c r="A374" s="31" t="s">
        <v>192</v>
      </c>
      <c r="B374" s="31">
        <v>320580</v>
      </c>
      <c r="C374" s="31">
        <v>2</v>
      </c>
      <c r="D374" s="31" t="s">
        <v>43</v>
      </c>
      <c r="E374" s="31">
        <v>10</v>
      </c>
      <c r="G374" s="31">
        <f t="shared" si="64"/>
        <v>5.3504547886570357E-3</v>
      </c>
    </row>
    <row r="375" spans="1:12" ht="15" customHeight="1" x14ac:dyDescent="0.25">
      <c r="A375" s="31" t="s">
        <v>192</v>
      </c>
      <c r="B375" s="31">
        <v>320580</v>
      </c>
      <c r="C375" s="31">
        <v>2</v>
      </c>
      <c r="D375" s="31" t="s">
        <v>204</v>
      </c>
      <c r="E375" s="31">
        <v>340</v>
      </c>
    </row>
    <row r="376" spans="1:12" ht="15" customHeight="1" x14ac:dyDescent="0.25">
      <c r="A376" s="31" t="s">
        <v>192</v>
      </c>
      <c r="B376" s="31">
        <v>320580</v>
      </c>
      <c r="C376" s="31">
        <v>3</v>
      </c>
      <c r="D376" s="31" t="s">
        <v>76</v>
      </c>
      <c r="E376" s="31">
        <v>670</v>
      </c>
      <c r="F376" s="31">
        <f>SUM(E376:E381)</f>
        <v>1625</v>
      </c>
      <c r="G376" s="31">
        <f>E376/F$376</f>
        <v>0.41230769230769232</v>
      </c>
      <c r="H376" s="31">
        <f>SUM(G376:G381)</f>
        <v>1.0000000000000002</v>
      </c>
      <c r="I376" s="31">
        <f>E382/1500</f>
        <v>0.33333333333333331</v>
      </c>
      <c r="J376" s="31">
        <f>1-I376</f>
        <v>0.66666666666666674</v>
      </c>
      <c r="K376" s="31">
        <f>1-I376</f>
        <v>0.66666666666666674</v>
      </c>
    </row>
    <row r="377" spans="1:12" ht="15" customHeight="1" x14ac:dyDescent="0.25">
      <c r="A377" s="31" t="s">
        <v>192</v>
      </c>
      <c r="B377" s="31">
        <v>320580</v>
      </c>
      <c r="C377" s="31">
        <v>3</v>
      </c>
      <c r="D377" s="31" t="s">
        <v>115</v>
      </c>
      <c r="E377" s="31">
        <v>140</v>
      </c>
      <c r="G377" s="31">
        <f t="shared" ref="G377:G381" si="65">E377/F$376</f>
        <v>8.615384615384615E-2</v>
      </c>
    </row>
    <row r="378" spans="1:12" ht="15" customHeight="1" x14ac:dyDescent="0.25">
      <c r="A378" s="31" t="s">
        <v>192</v>
      </c>
      <c r="B378" s="31">
        <v>320580</v>
      </c>
      <c r="C378" s="31">
        <v>3</v>
      </c>
      <c r="D378" s="31" t="s">
        <v>33</v>
      </c>
      <c r="E378" s="31">
        <v>600</v>
      </c>
      <c r="G378" s="31">
        <f t="shared" si="65"/>
        <v>0.36923076923076925</v>
      </c>
    </row>
    <row r="379" spans="1:12" ht="15" customHeight="1" x14ac:dyDescent="0.25">
      <c r="A379" s="31" t="s">
        <v>192</v>
      </c>
      <c r="B379" s="31">
        <v>320580</v>
      </c>
      <c r="C379" s="31">
        <v>3</v>
      </c>
      <c r="D379" s="31" t="s">
        <v>309</v>
      </c>
      <c r="E379" s="31">
        <v>160</v>
      </c>
      <c r="G379" s="31">
        <f t="shared" si="65"/>
        <v>9.8461538461538461E-2</v>
      </c>
    </row>
    <row r="380" spans="1:12" ht="15" customHeight="1" x14ac:dyDescent="0.25">
      <c r="A380" s="31" t="s">
        <v>192</v>
      </c>
      <c r="B380" s="31">
        <v>320580</v>
      </c>
      <c r="C380" s="31">
        <v>3</v>
      </c>
      <c r="D380" s="31" t="s">
        <v>84</v>
      </c>
      <c r="E380" s="31">
        <v>15</v>
      </c>
      <c r="G380" s="31">
        <f t="shared" si="65"/>
        <v>9.2307692307692316E-3</v>
      </c>
      <c r="L380" s="31">
        <f>(G380)/3</f>
        <v>3.0769230769230774E-3</v>
      </c>
    </row>
    <row r="381" spans="1:12" ht="15" customHeight="1" x14ac:dyDescent="0.25">
      <c r="A381" s="31" t="s">
        <v>192</v>
      </c>
      <c r="B381" s="31">
        <v>320580</v>
      </c>
      <c r="C381" s="31">
        <v>3</v>
      </c>
      <c r="D381" s="31" t="s">
        <v>108</v>
      </c>
      <c r="E381" s="31">
        <v>40</v>
      </c>
      <c r="G381" s="31">
        <f t="shared" si="65"/>
        <v>2.4615384615384615E-2</v>
      </c>
      <c r="L381" s="31">
        <f>G381/3</f>
        <v>8.2051282051282051E-3</v>
      </c>
    </row>
    <row r="382" spans="1:12" ht="15" customHeight="1" x14ac:dyDescent="0.25">
      <c r="A382" s="31" t="s">
        <v>192</v>
      </c>
      <c r="B382" s="31">
        <v>320580</v>
      </c>
      <c r="C382" s="31">
        <v>3</v>
      </c>
      <c r="D382" s="31" t="s">
        <v>204</v>
      </c>
      <c r="E382" s="31">
        <v>500</v>
      </c>
      <c r="L382" s="31">
        <f>SUBTOTAL(9,L358:L381)</f>
        <v>1.0000000000000002</v>
      </c>
    </row>
    <row r="383" spans="1:12" ht="15" customHeight="1" x14ac:dyDescent="0.25">
      <c r="A383" s="31" t="s">
        <v>192</v>
      </c>
      <c r="B383" s="31">
        <v>320602</v>
      </c>
      <c r="C383" s="31">
        <v>1</v>
      </c>
      <c r="D383" s="31" t="s">
        <v>33</v>
      </c>
      <c r="E383" s="31">
        <v>230</v>
      </c>
      <c r="F383" s="31">
        <f>SUM(E383:E388)</f>
        <v>1380</v>
      </c>
      <c r="G383" s="31">
        <f>E383/F$383</f>
        <v>0.16666666666666666</v>
      </c>
      <c r="H383" s="31">
        <f>SUM(G383:G388)</f>
        <v>1</v>
      </c>
      <c r="I383" s="31">
        <f>E389/1500</f>
        <v>0.28000000000000003</v>
      </c>
      <c r="J383" s="31">
        <f>1-I383</f>
        <v>0.72</v>
      </c>
      <c r="K383" s="31">
        <f>1-I383</f>
        <v>0.72</v>
      </c>
      <c r="L383" s="31">
        <f>(G383+G392+G397)/3</f>
        <v>0.12753882915173237</v>
      </c>
    </row>
    <row r="384" spans="1:12" ht="15" customHeight="1" x14ac:dyDescent="0.25">
      <c r="A384" s="31" t="s">
        <v>192</v>
      </c>
      <c r="B384" s="31">
        <v>320602</v>
      </c>
      <c r="C384" s="31">
        <v>1</v>
      </c>
      <c r="D384" s="31" t="s">
        <v>86</v>
      </c>
      <c r="E384" s="31">
        <v>250</v>
      </c>
      <c r="G384" s="31">
        <f t="shared" ref="G384:G388" si="66">E384/F$383</f>
        <v>0.18115942028985507</v>
      </c>
      <c r="L384" s="31">
        <f>(G384)/3</f>
        <v>6.0386473429951688E-2</v>
      </c>
    </row>
    <row r="385" spans="1:12" ht="15" customHeight="1" x14ac:dyDescent="0.25">
      <c r="A385" s="31" t="s">
        <v>192</v>
      </c>
      <c r="B385" s="31">
        <v>320602</v>
      </c>
      <c r="C385" s="31">
        <v>1</v>
      </c>
      <c r="D385" s="31" t="s">
        <v>98</v>
      </c>
      <c r="E385" s="31">
        <v>90</v>
      </c>
      <c r="G385" s="31">
        <f t="shared" si="66"/>
        <v>6.5217391304347824E-2</v>
      </c>
      <c r="L385" s="31">
        <f>(G385+G391+G398)/3</f>
        <v>0.12996880223181684</v>
      </c>
    </row>
    <row r="386" spans="1:12" ht="15" customHeight="1" x14ac:dyDescent="0.25">
      <c r="A386" s="31" t="s">
        <v>192</v>
      </c>
      <c r="B386" s="31">
        <v>320602</v>
      </c>
      <c r="C386" s="31">
        <v>1</v>
      </c>
      <c r="D386" s="31" t="s">
        <v>104</v>
      </c>
      <c r="E386" s="31">
        <v>50</v>
      </c>
      <c r="G386" s="31">
        <f t="shared" si="66"/>
        <v>3.6231884057971016E-2</v>
      </c>
      <c r="L386" s="31">
        <f>(G386+G394)/3</f>
        <v>2.2970540873354175E-2</v>
      </c>
    </row>
    <row r="387" spans="1:12" ht="15" customHeight="1" x14ac:dyDescent="0.25">
      <c r="A387" s="31" t="s">
        <v>192</v>
      </c>
      <c r="B387" s="31">
        <v>320602</v>
      </c>
      <c r="C387" s="31">
        <v>1</v>
      </c>
      <c r="D387" s="31" t="s">
        <v>76</v>
      </c>
      <c r="E387" s="31">
        <v>700</v>
      </c>
      <c r="G387" s="31">
        <f t="shared" si="66"/>
        <v>0.50724637681159424</v>
      </c>
      <c r="L387" s="31">
        <f>(G387+G390+G396)/3</f>
        <v>0.63810665297753821</v>
      </c>
    </row>
    <row r="388" spans="1:12" ht="15" customHeight="1" x14ac:dyDescent="0.25">
      <c r="A388" s="31" t="s">
        <v>192</v>
      </c>
      <c r="B388" s="31">
        <v>320602</v>
      </c>
      <c r="C388" s="31">
        <v>1</v>
      </c>
      <c r="D388" s="31" t="s">
        <v>61</v>
      </c>
      <c r="E388" s="31">
        <v>60</v>
      </c>
      <c r="G388" s="31">
        <f t="shared" si="66"/>
        <v>4.3478260869565216E-2</v>
      </c>
      <c r="L388" s="31">
        <f>(G388+G395)/3</f>
        <v>2.1028701335606706E-2</v>
      </c>
    </row>
    <row r="389" spans="1:12" ht="15" customHeight="1" x14ac:dyDescent="0.25">
      <c r="A389" s="31" t="s">
        <v>192</v>
      </c>
      <c r="B389" s="31">
        <v>320602</v>
      </c>
      <c r="C389" s="31">
        <v>1</v>
      </c>
      <c r="D389" s="31" t="s">
        <v>204</v>
      </c>
      <c r="E389" s="31">
        <v>420</v>
      </c>
      <c r="L389" s="31">
        <f>SUBTOTAL(9,L383:L388)</f>
        <v>1</v>
      </c>
    </row>
    <row r="390" spans="1:12" ht="15" customHeight="1" x14ac:dyDescent="0.25">
      <c r="A390" s="31" t="s">
        <v>192</v>
      </c>
      <c r="B390" s="31">
        <v>320602</v>
      </c>
      <c r="C390" s="31">
        <v>2</v>
      </c>
      <c r="D390" s="31" t="s">
        <v>76</v>
      </c>
      <c r="E390" s="31">
        <v>910</v>
      </c>
      <c r="F390" s="31">
        <f>SUM(E390:E392)</f>
        <v>1240</v>
      </c>
      <c r="G390" s="31">
        <f>E390/F$390</f>
        <v>0.7338709677419355</v>
      </c>
      <c r="H390" s="31">
        <f>SUM(G390:G392)</f>
        <v>1</v>
      </c>
      <c r="I390" s="31">
        <f>E393/1500</f>
        <v>0.3</v>
      </c>
      <c r="J390" s="31">
        <f>1-I390</f>
        <v>0.7</v>
      </c>
      <c r="K390" s="31">
        <f>1-I390</f>
        <v>0.7</v>
      </c>
    </row>
    <row r="391" spans="1:12" ht="15" customHeight="1" x14ac:dyDescent="0.25">
      <c r="A391" s="31" t="s">
        <v>192</v>
      </c>
      <c r="B391" s="31">
        <v>320602</v>
      </c>
      <c r="C391" s="31">
        <v>2</v>
      </c>
      <c r="D391" s="31" t="s">
        <v>98</v>
      </c>
      <c r="E391" s="31">
        <v>200</v>
      </c>
      <c r="G391" s="31">
        <f t="shared" ref="G391:G392" si="67">E391/F$390</f>
        <v>0.16129032258064516</v>
      </c>
    </row>
    <row r="392" spans="1:12" ht="15" customHeight="1" x14ac:dyDescent="0.25">
      <c r="A392" s="31" t="s">
        <v>192</v>
      </c>
      <c r="B392" s="31">
        <v>320602</v>
      </c>
      <c r="C392" s="31">
        <v>2</v>
      </c>
      <c r="D392" s="31" t="s">
        <v>33</v>
      </c>
      <c r="E392" s="31">
        <v>130</v>
      </c>
      <c r="G392" s="31">
        <f t="shared" si="67"/>
        <v>0.10483870967741936</v>
      </c>
    </row>
    <row r="393" spans="1:12" ht="15" customHeight="1" x14ac:dyDescent="0.25">
      <c r="A393" s="31" t="s">
        <v>192</v>
      </c>
      <c r="B393" s="31">
        <v>320602</v>
      </c>
      <c r="C393" s="31">
        <v>2</v>
      </c>
      <c r="D393" s="31" t="s">
        <v>204</v>
      </c>
      <c r="E393" s="31">
        <v>450</v>
      </c>
    </row>
    <row r="394" spans="1:12" ht="15" customHeight="1" x14ac:dyDescent="0.25">
      <c r="A394" s="31" t="s">
        <v>192</v>
      </c>
      <c r="B394" s="31">
        <v>320602</v>
      </c>
      <c r="C394" s="31">
        <v>3</v>
      </c>
      <c r="D394" s="31" t="s">
        <v>104</v>
      </c>
      <c r="E394" s="31">
        <v>50</v>
      </c>
      <c r="F394" s="31">
        <f>SUM(E394:E398)</f>
        <v>1530</v>
      </c>
      <c r="G394" s="31">
        <f>E394/F$394</f>
        <v>3.2679738562091505E-2</v>
      </c>
      <c r="H394" s="31">
        <f>SUM(G394:G398)</f>
        <v>1.0000000000000002</v>
      </c>
      <c r="I394" s="31">
        <f>E399/1500</f>
        <v>0.14666666666666667</v>
      </c>
      <c r="J394" s="31">
        <f>1-I394</f>
        <v>0.85333333333333328</v>
      </c>
      <c r="K394" s="31">
        <f>1-I394</f>
        <v>0.85333333333333328</v>
      </c>
    </row>
    <row r="395" spans="1:12" ht="15" customHeight="1" x14ac:dyDescent="0.25">
      <c r="A395" s="31" t="s">
        <v>192</v>
      </c>
      <c r="B395" s="31">
        <v>320602</v>
      </c>
      <c r="C395" s="31">
        <v>3</v>
      </c>
      <c r="D395" s="31" t="s">
        <v>61</v>
      </c>
      <c r="E395" s="31">
        <v>30</v>
      </c>
      <c r="G395" s="31">
        <f t="shared" ref="G395:G398" si="68">E395/F$394</f>
        <v>1.9607843137254902E-2</v>
      </c>
    </row>
    <row r="396" spans="1:12" ht="15" customHeight="1" x14ac:dyDescent="0.25">
      <c r="A396" s="31" t="s">
        <v>192</v>
      </c>
      <c r="B396" s="31">
        <v>320602</v>
      </c>
      <c r="C396" s="31">
        <v>3</v>
      </c>
      <c r="D396" s="31" t="s">
        <v>76</v>
      </c>
      <c r="E396" s="31">
        <v>1030</v>
      </c>
      <c r="G396" s="31">
        <f t="shared" si="68"/>
        <v>0.67320261437908502</v>
      </c>
    </row>
    <row r="397" spans="1:12" ht="15" customHeight="1" x14ac:dyDescent="0.25">
      <c r="A397" s="31" t="s">
        <v>192</v>
      </c>
      <c r="B397" s="31">
        <v>320602</v>
      </c>
      <c r="C397" s="31">
        <v>3</v>
      </c>
      <c r="D397" s="31" t="s">
        <v>33</v>
      </c>
      <c r="E397" s="31">
        <v>170</v>
      </c>
      <c r="G397" s="31">
        <f t="shared" si="68"/>
        <v>0.1111111111111111</v>
      </c>
    </row>
    <row r="398" spans="1:12" ht="15" customHeight="1" x14ac:dyDescent="0.25">
      <c r="A398" s="31" t="s">
        <v>192</v>
      </c>
      <c r="B398" s="31">
        <v>320602</v>
      </c>
      <c r="C398" s="31">
        <v>3</v>
      </c>
      <c r="D398" s="31" t="s">
        <v>98</v>
      </c>
      <c r="E398" s="31">
        <v>250</v>
      </c>
      <c r="G398" s="31">
        <f t="shared" si="68"/>
        <v>0.16339869281045752</v>
      </c>
    </row>
    <row r="399" spans="1:12" ht="15" customHeight="1" x14ac:dyDescent="0.25">
      <c r="A399" s="31" t="s">
        <v>192</v>
      </c>
      <c r="B399" s="31">
        <v>320602</v>
      </c>
      <c r="C399" s="31">
        <v>3</v>
      </c>
      <c r="D399" s="31" t="s">
        <v>204</v>
      </c>
      <c r="E399" s="31">
        <v>220</v>
      </c>
    </row>
    <row r="400" spans="1:12" ht="15" customHeight="1" x14ac:dyDescent="0.25">
      <c r="A400" s="31" t="s">
        <v>192</v>
      </c>
      <c r="B400" s="31">
        <v>320575</v>
      </c>
      <c r="C400" s="31">
        <v>1</v>
      </c>
      <c r="D400" s="31" t="s">
        <v>104</v>
      </c>
      <c r="E400" s="31">
        <v>910</v>
      </c>
      <c r="F400" s="31">
        <f>SUM(E400:E402)</f>
        <v>1580</v>
      </c>
      <c r="G400" s="31">
        <f>E400/F$400</f>
        <v>0.57594936708860756</v>
      </c>
      <c r="H400" s="31">
        <f>SUM(G400:G402)</f>
        <v>1</v>
      </c>
      <c r="I400" s="31">
        <f>E403/1500</f>
        <v>0.4</v>
      </c>
      <c r="J400" s="31">
        <f>1-I400</f>
        <v>0.6</v>
      </c>
      <c r="K400" s="31">
        <f>1-I400</f>
        <v>0.6</v>
      </c>
      <c r="L400" s="31">
        <f>(G400+G404+G409)/3</f>
        <v>0.72358018867030827</v>
      </c>
    </row>
    <row r="401" spans="1:12" ht="15" customHeight="1" x14ac:dyDescent="0.25">
      <c r="A401" s="31" t="s">
        <v>192</v>
      </c>
      <c r="B401" s="31">
        <v>320575</v>
      </c>
      <c r="C401" s="31">
        <v>1</v>
      </c>
      <c r="D401" s="31" t="s">
        <v>86</v>
      </c>
      <c r="E401" s="31">
        <v>110</v>
      </c>
      <c r="G401" s="31">
        <f t="shared" ref="G401:G402" si="69">E401/F$400</f>
        <v>6.9620253164556958E-2</v>
      </c>
      <c r="L401" s="31">
        <f>(G401+G406)/3</f>
        <v>4.3562985151544435E-2</v>
      </c>
    </row>
    <row r="402" spans="1:12" ht="15" customHeight="1" x14ac:dyDescent="0.25">
      <c r="A402" s="31" t="s">
        <v>192</v>
      </c>
      <c r="B402" s="31">
        <v>320575</v>
      </c>
      <c r="C402" s="31">
        <v>1</v>
      </c>
      <c r="D402" s="31" t="s">
        <v>80</v>
      </c>
      <c r="E402" s="31">
        <v>560</v>
      </c>
      <c r="G402" s="31">
        <f t="shared" si="69"/>
        <v>0.35443037974683544</v>
      </c>
      <c r="L402" s="31">
        <f>(G402+G405+G410)/3</f>
        <v>0.21758965060562829</v>
      </c>
    </row>
    <row r="403" spans="1:12" ht="15" customHeight="1" x14ac:dyDescent="0.25">
      <c r="A403" s="31" t="s">
        <v>192</v>
      </c>
      <c r="B403" s="31">
        <v>320575</v>
      </c>
      <c r="C403" s="31">
        <v>1</v>
      </c>
      <c r="D403" s="31" t="s">
        <v>204</v>
      </c>
      <c r="E403" s="31">
        <v>600</v>
      </c>
    </row>
    <row r="404" spans="1:12" ht="15" customHeight="1" x14ac:dyDescent="0.25">
      <c r="A404" s="31" t="s">
        <v>192</v>
      </c>
      <c r="B404" s="31">
        <v>320575</v>
      </c>
      <c r="C404" s="31">
        <v>2</v>
      </c>
      <c r="D404" s="31" t="s">
        <v>104</v>
      </c>
      <c r="E404" s="31">
        <v>810</v>
      </c>
      <c r="F404" s="31">
        <f>SUM(E404:E407)</f>
        <v>1310</v>
      </c>
      <c r="G404" s="31">
        <f>E404/F$404</f>
        <v>0.61832061068702293</v>
      </c>
      <c r="H404" s="31">
        <f>SUM(G404:G407)</f>
        <v>1</v>
      </c>
      <c r="I404" s="31">
        <f>E408/1500</f>
        <v>0.36</v>
      </c>
      <c r="J404" s="31">
        <f>1-I404</f>
        <v>0.64</v>
      </c>
      <c r="K404" s="31">
        <f>1-I404</f>
        <v>0.64</v>
      </c>
    </row>
    <row r="405" spans="1:12" ht="15" customHeight="1" x14ac:dyDescent="0.25">
      <c r="A405" s="31" t="s">
        <v>192</v>
      </c>
      <c r="B405" s="31">
        <v>320575</v>
      </c>
      <c r="C405" s="31">
        <v>2</v>
      </c>
      <c r="D405" s="31" t="s">
        <v>80</v>
      </c>
      <c r="E405" s="31">
        <v>360</v>
      </c>
      <c r="G405" s="31">
        <f t="shared" ref="G405:G407" si="70">E405/F$404</f>
        <v>0.27480916030534353</v>
      </c>
    </row>
    <row r="406" spans="1:12" ht="15" customHeight="1" x14ac:dyDescent="0.25">
      <c r="A406" s="31" t="s">
        <v>192</v>
      </c>
      <c r="B406" s="31">
        <v>320575</v>
      </c>
      <c r="C406" s="31">
        <v>2</v>
      </c>
      <c r="D406" s="31" t="s">
        <v>86</v>
      </c>
      <c r="E406" s="31">
        <v>80</v>
      </c>
      <c r="G406" s="31">
        <f t="shared" si="70"/>
        <v>6.1068702290076333E-2</v>
      </c>
    </row>
    <row r="407" spans="1:12" ht="15" customHeight="1" x14ac:dyDescent="0.25">
      <c r="A407" s="31" t="s">
        <v>192</v>
      </c>
      <c r="B407" s="31">
        <v>320575</v>
      </c>
      <c r="C407" s="31">
        <v>2</v>
      </c>
      <c r="D407" s="31" t="s">
        <v>33</v>
      </c>
      <c r="E407" s="31">
        <v>60</v>
      </c>
      <c r="G407" s="31">
        <f t="shared" si="70"/>
        <v>4.5801526717557252E-2</v>
      </c>
      <c r="L407" s="31">
        <f>(G407)/3</f>
        <v>1.5267175572519083E-2</v>
      </c>
    </row>
    <row r="408" spans="1:12" ht="15" customHeight="1" x14ac:dyDescent="0.25">
      <c r="A408" s="31" t="s">
        <v>192</v>
      </c>
      <c r="B408" s="31">
        <v>320575</v>
      </c>
      <c r="C408" s="31">
        <v>2</v>
      </c>
      <c r="D408" s="31" t="s">
        <v>204</v>
      </c>
      <c r="E408" s="31">
        <v>540</v>
      </c>
      <c r="L408" s="31">
        <f>SUBTOTAL(9,L400:L407)</f>
        <v>1</v>
      </c>
    </row>
    <row r="409" spans="1:12" ht="15" customHeight="1" x14ac:dyDescent="0.25">
      <c r="A409" s="31" t="s">
        <v>192</v>
      </c>
      <c r="B409" s="31">
        <v>320575</v>
      </c>
      <c r="C409" s="31">
        <v>3</v>
      </c>
      <c r="D409" s="31" t="s">
        <v>104</v>
      </c>
      <c r="E409" s="31">
        <v>830</v>
      </c>
      <c r="F409" s="31">
        <f>SUM(E409:E410)</f>
        <v>850</v>
      </c>
      <c r="G409" s="31">
        <f>E409/F$409</f>
        <v>0.97647058823529409</v>
      </c>
      <c r="H409" s="31">
        <f>SUM(G409:G410)</f>
        <v>1</v>
      </c>
      <c r="I409" s="31">
        <f>E411/1500</f>
        <v>0.50666666666666671</v>
      </c>
      <c r="J409" s="31">
        <f>1-I409</f>
        <v>0.49333333333333329</v>
      </c>
      <c r="K409" s="31">
        <f>1-I409</f>
        <v>0.49333333333333329</v>
      </c>
    </row>
    <row r="410" spans="1:12" ht="15" customHeight="1" x14ac:dyDescent="0.25">
      <c r="A410" s="31" t="s">
        <v>192</v>
      </c>
      <c r="B410" s="31">
        <v>320575</v>
      </c>
      <c r="C410" s="31">
        <v>3</v>
      </c>
      <c r="D410" s="31" t="s">
        <v>80</v>
      </c>
      <c r="E410" s="31">
        <v>20</v>
      </c>
      <c r="G410" s="31">
        <f>E410/F$409</f>
        <v>2.3529411764705882E-2</v>
      </c>
    </row>
    <row r="411" spans="1:12" ht="15" customHeight="1" x14ac:dyDescent="0.25">
      <c r="A411" s="31" t="s">
        <v>192</v>
      </c>
      <c r="B411" s="31">
        <v>320575</v>
      </c>
      <c r="C411" s="31">
        <v>3</v>
      </c>
      <c r="D411" s="31" t="s">
        <v>204</v>
      </c>
      <c r="E411" s="31">
        <v>760</v>
      </c>
    </row>
    <row r="412" spans="1:12" ht="15" customHeight="1" x14ac:dyDescent="0.25">
      <c r="A412" s="31" t="s">
        <v>197</v>
      </c>
      <c r="B412" s="31">
        <v>272894</v>
      </c>
      <c r="C412" s="31">
        <v>1</v>
      </c>
      <c r="D412" s="31" t="s">
        <v>76</v>
      </c>
      <c r="E412" s="31">
        <v>250</v>
      </c>
      <c r="F412" s="31">
        <f>SUM(E412:E415)</f>
        <v>450</v>
      </c>
      <c r="G412" s="31">
        <f>E412/F$412</f>
        <v>0.55555555555555558</v>
      </c>
      <c r="H412" s="31">
        <f>SUM(G412:G415)</f>
        <v>1</v>
      </c>
      <c r="I412" s="31">
        <f>E416/1500</f>
        <v>0.87333333333333329</v>
      </c>
      <c r="J412" s="31">
        <f>1-I412</f>
        <v>0.12666666666666671</v>
      </c>
      <c r="K412" s="31">
        <f>1-I412</f>
        <v>0.12666666666666671</v>
      </c>
      <c r="L412" s="31">
        <f>(G412+G418)/3</f>
        <v>0.29705733130390666</v>
      </c>
    </row>
    <row r="413" spans="1:12" ht="15" customHeight="1" x14ac:dyDescent="0.25">
      <c r="A413" s="31" t="s">
        <v>197</v>
      </c>
      <c r="B413" s="31">
        <v>272894</v>
      </c>
      <c r="C413" s="31">
        <v>1</v>
      </c>
      <c r="D413" s="31" t="s">
        <v>86</v>
      </c>
      <c r="E413" s="31">
        <v>70</v>
      </c>
      <c r="G413" s="31">
        <f t="shared" ref="G413:G415" si="71">E413/F$412</f>
        <v>0.15555555555555556</v>
      </c>
      <c r="L413" s="31">
        <f>(G413+G420+G426)/3</f>
        <v>0.21728440769536661</v>
      </c>
    </row>
    <row r="414" spans="1:12" ht="15" customHeight="1" x14ac:dyDescent="0.25">
      <c r="A414" s="31" t="s">
        <v>197</v>
      </c>
      <c r="B414" s="31">
        <v>272894</v>
      </c>
      <c r="C414" s="31">
        <v>1</v>
      </c>
      <c r="D414" s="31" t="s">
        <v>89</v>
      </c>
      <c r="E414" s="31">
        <v>100</v>
      </c>
      <c r="G414" s="31">
        <f t="shared" si="71"/>
        <v>0.22222222222222221</v>
      </c>
      <c r="L414" s="31">
        <f>(G414+G417)/3</f>
        <v>0.19964485032978185</v>
      </c>
    </row>
    <row r="415" spans="1:12" ht="15" customHeight="1" x14ac:dyDescent="0.25">
      <c r="A415" s="31" t="s">
        <v>197</v>
      </c>
      <c r="B415" s="31">
        <v>272894</v>
      </c>
      <c r="C415" s="31">
        <v>1</v>
      </c>
      <c r="D415" s="31" t="s">
        <v>98</v>
      </c>
      <c r="E415" s="31">
        <v>30</v>
      </c>
      <c r="G415" s="31">
        <f t="shared" si="71"/>
        <v>6.6666666666666666E-2</v>
      </c>
      <c r="L415" s="31">
        <f>(G415+G424)/3</f>
        <v>0.13933933933933934</v>
      </c>
    </row>
    <row r="416" spans="1:12" ht="15" customHeight="1" x14ac:dyDescent="0.25">
      <c r="A416" s="31" t="s">
        <v>197</v>
      </c>
      <c r="B416" s="31">
        <v>272894</v>
      </c>
      <c r="C416" s="31">
        <v>1</v>
      </c>
      <c r="D416" s="31" t="s">
        <v>204</v>
      </c>
      <c r="E416" s="31">
        <v>1310</v>
      </c>
    </row>
    <row r="417" spans="1:12" ht="15" customHeight="1" x14ac:dyDescent="0.25">
      <c r="A417" s="31" t="s">
        <v>197</v>
      </c>
      <c r="B417" s="31">
        <v>272894</v>
      </c>
      <c r="C417" s="31">
        <v>2</v>
      </c>
      <c r="D417" s="31" t="s">
        <v>89</v>
      </c>
      <c r="E417" s="31">
        <v>550</v>
      </c>
      <c r="F417" s="31">
        <f>SUM(E417:E422)</f>
        <v>1460</v>
      </c>
      <c r="G417" s="31">
        <f>E417/F$417</f>
        <v>0.37671232876712329</v>
      </c>
      <c r="H417" s="31">
        <f>SUM(G417:G422)</f>
        <v>0.99999999999999989</v>
      </c>
      <c r="I417" s="31">
        <f>E423/1500</f>
        <v>0.23333333333333334</v>
      </c>
      <c r="J417" s="31">
        <f>1-I417</f>
        <v>0.76666666666666661</v>
      </c>
      <c r="K417" s="31">
        <f>1-I417</f>
        <v>0.76666666666666661</v>
      </c>
    </row>
    <row r="418" spans="1:12" ht="15" customHeight="1" x14ac:dyDescent="0.25">
      <c r="A418" s="31" t="s">
        <v>197</v>
      </c>
      <c r="B418" s="31">
        <v>272894</v>
      </c>
      <c r="C418" s="31">
        <v>2</v>
      </c>
      <c r="D418" s="31" t="s">
        <v>76</v>
      </c>
      <c r="E418" s="31">
        <v>490</v>
      </c>
      <c r="G418" s="31">
        <f t="shared" ref="G418:G422" si="72">E418/F$417</f>
        <v>0.33561643835616439</v>
      </c>
    </row>
    <row r="419" spans="1:12" ht="15" customHeight="1" x14ac:dyDescent="0.25">
      <c r="A419" s="31" t="s">
        <v>197</v>
      </c>
      <c r="B419" s="31">
        <v>272894</v>
      </c>
      <c r="C419" s="31">
        <v>2</v>
      </c>
      <c r="D419" s="31" t="s">
        <v>33</v>
      </c>
      <c r="E419" s="31">
        <v>30</v>
      </c>
      <c r="G419" s="31">
        <f t="shared" si="72"/>
        <v>2.0547945205479451E-2</v>
      </c>
      <c r="L419" s="31">
        <f>(G419+G425)/3</f>
        <v>4.2885351104529186E-2</v>
      </c>
    </row>
    <row r="420" spans="1:12" ht="15" customHeight="1" x14ac:dyDescent="0.25">
      <c r="A420" s="31" t="s">
        <v>197</v>
      </c>
      <c r="B420" s="31">
        <v>272894</v>
      </c>
      <c r="C420" s="31">
        <v>2</v>
      </c>
      <c r="D420" s="31" t="s">
        <v>86</v>
      </c>
      <c r="E420" s="31">
        <v>330</v>
      </c>
      <c r="G420" s="31">
        <f t="shared" si="72"/>
        <v>0.22602739726027396</v>
      </c>
    </row>
    <row r="421" spans="1:12" ht="15" customHeight="1" x14ac:dyDescent="0.25">
      <c r="A421" s="31" t="s">
        <v>197</v>
      </c>
      <c r="B421" s="31">
        <v>272894</v>
      </c>
      <c r="C421" s="31">
        <v>2</v>
      </c>
      <c r="D421" s="31" t="s">
        <v>92</v>
      </c>
      <c r="E421" s="31">
        <v>30</v>
      </c>
      <c r="G421" s="31">
        <f t="shared" si="72"/>
        <v>2.0547945205479451E-2</v>
      </c>
      <c r="L421" s="31">
        <f>(G421)/3</f>
        <v>6.8493150684931503E-3</v>
      </c>
    </row>
    <row r="422" spans="1:12" ht="15" customHeight="1" x14ac:dyDescent="0.25">
      <c r="A422" s="31" t="s">
        <v>197</v>
      </c>
      <c r="B422" s="31">
        <v>272894</v>
      </c>
      <c r="C422" s="31">
        <v>2</v>
      </c>
      <c r="D422" s="31" t="s">
        <v>205</v>
      </c>
      <c r="E422" s="31">
        <v>30</v>
      </c>
      <c r="G422" s="31">
        <f t="shared" si="72"/>
        <v>2.0547945205479451E-2</v>
      </c>
      <c r="L422" s="31">
        <f>(G422)/3</f>
        <v>6.8493150684931503E-3</v>
      </c>
    </row>
    <row r="423" spans="1:12" ht="15" customHeight="1" x14ac:dyDescent="0.25">
      <c r="A423" s="31" t="s">
        <v>197</v>
      </c>
      <c r="B423" s="31">
        <v>272894</v>
      </c>
      <c r="C423" s="31">
        <v>2</v>
      </c>
      <c r="D423" s="31" t="s">
        <v>204</v>
      </c>
      <c r="E423" s="31">
        <v>350</v>
      </c>
    </row>
    <row r="424" spans="1:12" ht="15" customHeight="1" x14ac:dyDescent="0.25">
      <c r="A424" s="31" t="s">
        <v>197</v>
      </c>
      <c r="B424" s="31">
        <v>272894</v>
      </c>
      <c r="C424" s="31">
        <v>3</v>
      </c>
      <c r="D424" s="31" t="s">
        <v>98</v>
      </c>
      <c r="E424" s="31">
        <v>260</v>
      </c>
      <c r="F424" s="31">
        <f>SUM(E424:E428)</f>
        <v>740</v>
      </c>
      <c r="G424" s="31">
        <f>E424/F$424</f>
        <v>0.35135135135135137</v>
      </c>
      <c r="H424" s="31">
        <f>SUM(G424:G428)</f>
        <v>1.0000000000000002</v>
      </c>
      <c r="I424" s="31">
        <f>E429/1500</f>
        <v>0.52666666666666662</v>
      </c>
      <c r="J424" s="31">
        <f>1-I424</f>
        <v>0.47333333333333338</v>
      </c>
      <c r="K424" s="31">
        <f>1-I424</f>
        <v>0.47333333333333338</v>
      </c>
    </row>
    <row r="425" spans="1:12" ht="15" customHeight="1" x14ac:dyDescent="0.25">
      <c r="A425" s="31" t="s">
        <v>197</v>
      </c>
      <c r="B425" s="31">
        <v>272894</v>
      </c>
      <c r="C425" s="31">
        <v>3</v>
      </c>
      <c r="D425" s="31" t="s">
        <v>33</v>
      </c>
      <c r="E425" s="31">
        <v>80</v>
      </c>
      <c r="G425" s="31">
        <f t="shared" ref="G425:G428" si="73">E425/F$424</f>
        <v>0.10810810810810811</v>
      </c>
    </row>
    <row r="426" spans="1:12" ht="15" customHeight="1" x14ac:dyDescent="0.25">
      <c r="A426" s="31" t="s">
        <v>197</v>
      </c>
      <c r="B426" s="31">
        <v>272894</v>
      </c>
      <c r="C426" s="31">
        <v>3</v>
      </c>
      <c r="D426" s="31" t="s">
        <v>86</v>
      </c>
      <c r="E426" s="31">
        <v>200</v>
      </c>
      <c r="G426" s="31">
        <f t="shared" si="73"/>
        <v>0.27027027027027029</v>
      </c>
    </row>
    <row r="427" spans="1:12" ht="15" customHeight="1" x14ac:dyDescent="0.25">
      <c r="A427" s="31" t="s">
        <v>197</v>
      </c>
      <c r="B427" s="31">
        <v>272894</v>
      </c>
      <c r="C427" s="31">
        <v>3</v>
      </c>
      <c r="D427" s="31" t="s">
        <v>67</v>
      </c>
      <c r="E427" s="31">
        <v>150</v>
      </c>
      <c r="G427" s="31">
        <f t="shared" si="73"/>
        <v>0.20270270270270271</v>
      </c>
      <c r="L427" s="31">
        <f>(G427)/3</f>
        <v>6.7567567567567571E-2</v>
      </c>
    </row>
    <row r="428" spans="1:12" ht="15" customHeight="1" x14ac:dyDescent="0.25">
      <c r="A428" s="31" t="s">
        <v>197</v>
      </c>
      <c r="B428" s="31">
        <v>272894</v>
      </c>
      <c r="C428" s="31">
        <v>3</v>
      </c>
      <c r="D428" s="31" t="s">
        <v>394</v>
      </c>
      <c r="E428" s="31">
        <v>50</v>
      </c>
      <c r="G428" s="31">
        <f t="shared" si="73"/>
        <v>6.7567567567567571E-2</v>
      </c>
      <c r="L428" s="31">
        <f>(G428)/3</f>
        <v>2.2522522522522525E-2</v>
      </c>
    </row>
    <row r="429" spans="1:12" ht="15" customHeight="1" x14ac:dyDescent="0.25">
      <c r="A429" s="31" t="s">
        <v>197</v>
      </c>
      <c r="B429" s="31">
        <v>272894</v>
      </c>
      <c r="C429" s="31">
        <v>3</v>
      </c>
      <c r="D429" s="31" t="s">
        <v>204</v>
      </c>
      <c r="E429" s="31">
        <v>790</v>
      </c>
      <c r="L429" s="31">
        <f>SUBTOTAL(9,L412:L428)</f>
        <v>1.0000000000000002</v>
      </c>
    </row>
    <row r="430" spans="1:12" ht="15" customHeight="1" x14ac:dyDescent="0.25">
      <c r="A430" s="31" t="s">
        <v>197</v>
      </c>
      <c r="B430" s="31">
        <v>272850</v>
      </c>
      <c r="C430" s="31">
        <v>1</v>
      </c>
      <c r="D430" s="31" t="s">
        <v>74</v>
      </c>
      <c r="E430" s="31">
        <v>190</v>
      </c>
      <c r="F430" s="31">
        <f>SUM(E430:E438)</f>
        <v>1440</v>
      </c>
      <c r="G430" s="31">
        <f>E430/F$430</f>
        <v>0.13194444444444445</v>
      </c>
      <c r="H430" s="31">
        <f>SUM(G430:G438)</f>
        <v>1</v>
      </c>
      <c r="I430" s="31">
        <f>E439/1500</f>
        <v>0.24</v>
      </c>
      <c r="J430" s="31">
        <f>1-I430</f>
        <v>0.76</v>
      </c>
      <c r="K430" s="31">
        <f>1-I430</f>
        <v>0.76</v>
      </c>
      <c r="L430" s="31">
        <f>(G430+G449)/3</f>
        <v>0.15236593955919109</v>
      </c>
    </row>
    <row r="431" spans="1:12" ht="15" customHeight="1" x14ac:dyDescent="0.25">
      <c r="A431" s="31" t="s">
        <v>197</v>
      </c>
      <c r="B431" s="31">
        <v>272850</v>
      </c>
      <c r="C431" s="31">
        <v>1</v>
      </c>
      <c r="D431" s="31" t="s">
        <v>76</v>
      </c>
      <c r="E431" s="31">
        <v>70</v>
      </c>
      <c r="G431" s="31">
        <f t="shared" ref="G431:G438" si="74">E431/F$430</f>
        <v>4.8611111111111112E-2</v>
      </c>
      <c r="L431" s="31">
        <f>(G431+G440+G447)/3</f>
        <v>0.19673085662349465</v>
      </c>
    </row>
    <row r="432" spans="1:12" ht="15" customHeight="1" x14ac:dyDescent="0.25">
      <c r="A432" s="31" t="s">
        <v>197</v>
      </c>
      <c r="B432" s="31">
        <v>272850</v>
      </c>
      <c r="C432" s="31">
        <v>1</v>
      </c>
      <c r="D432" s="31" t="s">
        <v>309</v>
      </c>
      <c r="E432" s="31">
        <v>320</v>
      </c>
      <c r="G432" s="31">
        <f t="shared" si="74"/>
        <v>0.22222222222222221</v>
      </c>
      <c r="L432" s="31">
        <f>(G432+G441+G452)/3</f>
        <v>8.5571461031583737E-2</v>
      </c>
    </row>
    <row r="433" spans="1:12" ht="15" customHeight="1" x14ac:dyDescent="0.25">
      <c r="A433" s="31" t="s">
        <v>197</v>
      </c>
      <c r="B433" s="31">
        <v>272850</v>
      </c>
      <c r="C433" s="31">
        <v>1</v>
      </c>
      <c r="D433" s="31" t="s">
        <v>78</v>
      </c>
      <c r="E433" s="31">
        <v>370</v>
      </c>
      <c r="G433" s="31">
        <f t="shared" si="74"/>
        <v>0.25694444444444442</v>
      </c>
      <c r="L433" s="31">
        <f>(G433+G442+G450)/3</f>
        <v>0.35533685526016817</v>
      </c>
    </row>
    <row r="434" spans="1:12" ht="15" customHeight="1" x14ac:dyDescent="0.25">
      <c r="A434" s="31" t="s">
        <v>197</v>
      </c>
      <c r="B434" s="31">
        <v>272850</v>
      </c>
      <c r="C434" s="31">
        <v>1</v>
      </c>
      <c r="D434" s="31" t="s">
        <v>61</v>
      </c>
      <c r="E434" s="31">
        <v>140</v>
      </c>
      <c r="G434" s="31">
        <f t="shared" si="74"/>
        <v>9.7222222222222224E-2</v>
      </c>
      <c r="L434" s="31">
        <f>G434/3</f>
        <v>3.2407407407407406E-2</v>
      </c>
    </row>
    <row r="435" spans="1:12" ht="15" customHeight="1" x14ac:dyDescent="0.25">
      <c r="A435" s="31" t="s">
        <v>197</v>
      </c>
      <c r="B435" s="31">
        <v>272850</v>
      </c>
      <c r="C435" s="31">
        <v>1</v>
      </c>
      <c r="D435" s="31" t="s">
        <v>33</v>
      </c>
      <c r="E435" s="31">
        <v>170</v>
      </c>
      <c r="G435" s="31">
        <f t="shared" si="74"/>
        <v>0.11805555555555555</v>
      </c>
      <c r="L435" s="31">
        <f>(G435+G445+G448)/3</f>
        <v>7.6775164735287435E-2</v>
      </c>
    </row>
    <row r="436" spans="1:12" ht="15" customHeight="1" x14ac:dyDescent="0.25">
      <c r="A436" s="31" t="s">
        <v>197</v>
      </c>
      <c r="B436" s="31">
        <v>272850</v>
      </c>
      <c r="C436" s="31">
        <v>1</v>
      </c>
      <c r="D436" s="31" t="s">
        <v>70</v>
      </c>
      <c r="E436" s="31">
        <v>30</v>
      </c>
      <c r="G436" s="31">
        <f t="shared" si="74"/>
        <v>2.0833333333333332E-2</v>
      </c>
      <c r="L436" s="31">
        <f>(G436+G444+G451)/3</f>
        <v>4.2709043399227452E-2</v>
      </c>
    </row>
    <row r="437" spans="1:12" ht="15" customHeight="1" x14ac:dyDescent="0.25">
      <c r="A437" s="31" t="s">
        <v>197</v>
      </c>
      <c r="B437" s="31">
        <v>272850</v>
      </c>
      <c r="C437" s="31">
        <v>1</v>
      </c>
      <c r="D437" s="31" t="s">
        <v>84</v>
      </c>
      <c r="E437" s="31">
        <v>130</v>
      </c>
      <c r="G437" s="31">
        <f t="shared" si="74"/>
        <v>9.0277777777777776E-2</v>
      </c>
      <c r="L437" s="31">
        <f>G437/3</f>
        <v>3.0092592592592591E-2</v>
      </c>
    </row>
    <row r="438" spans="1:12" ht="15" customHeight="1" x14ac:dyDescent="0.25">
      <c r="A438" s="31" t="s">
        <v>197</v>
      </c>
      <c r="B438" s="31">
        <v>272850</v>
      </c>
      <c r="C438" s="31">
        <v>1</v>
      </c>
      <c r="D438" s="31" t="s">
        <v>80</v>
      </c>
      <c r="E438" s="31">
        <v>20</v>
      </c>
      <c r="G438" s="31">
        <f t="shared" si="74"/>
        <v>1.3888888888888888E-2</v>
      </c>
      <c r="L438" s="31">
        <f>G438/3</f>
        <v>4.6296296296296294E-3</v>
      </c>
    </row>
    <row r="439" spans="1:12" ht="15" customHeight="1" x14ac:dyDescent="0.25">
      <c r="A439" s="31" t="s">
        <v>197</v>
      </c>
      <c r="B439" s="31">
        <v>272850</v>
      </c>
      <c r="C439" s="31">
        <v>1</v>
      </c>
      <c r="D439" s="31" t="s">
        <v>204</v>
      </c>
      <c r="E439" s="31">
        <v>360</v>
      </c>
    </row>
    <row r="440" spans="1:12" ht="15" customHeight="1" x14ac:dyDescent="0.25">
      <c r="A440" s="31" t="s">
        <v>197</v>
      </c>
      <c r="B440" s="31">
        <v>272850</v>
      </c>
      <c r="C440" s="31">
        <v>2</v>
      </c>
      <c r="D440" s="31" t="s">
        <v>76</v>
      </c>
      <c r="E440" s="31">
        <v>250</v>
      </c>
      <c r="F440" s="31">
        <f>SUM(E440:E445)</f>
        <v>900</v>
      </c>
      <c r="G440" s="31">
        <f>E440/F$440</f>
        <v>0.27777777777777779</v>
      </c>
      <c r="H440" s="31">
        <f>SUM(G440:G445)</f>
        <v>1</v>
      </c>
      <c r="I440" s="31">
        <f>E446/1500</f>
        <v>0.34</v>
      </c>
      <c r="J440" s="31">
        <f>1-I440</f>
        <v>0.65999999999999992</v>
      </c>
      <c r="K440" s="31">
        <f>1-I440</f>
        <v>0.65999999999999992</v>
      </c>
    </row>
    <row r="441" spans="1:12" ht="15" customHeight="1" x14ac:dyDescent="0.25">
      <c r="A441" s="31" t="s">
        <v>197</v>
      </c>
      <c r="B441" s="31">
        <v>272850</v>
      </c>
      <c r="C441" s="31">
        <v>2</v>
      </c>
      <c r="D441" s="31" t="s">
        <v>309</v>
      </c>
      <c r="E441" s="31">
        <v>20</v>
      </c>
      <c r="G441" s="31">
        <f t="shared" ref="G441:G445" si="75">E441/F$440</f>
        <v>2.2222222222222223E-2</v>
      </c>
    </row>
    <row r="442" spans="1:12" ht="15" customHeight="1" x14ac:dyDescent="0.25">
      <c r="A442" s="31" t="s">
        <v>197</v>
      </c>
      <c r="B442" s="31">
        <v>272850</v>
      </c>
      <c r="C442" s="31">
        <v>2</v>
      </c>
      <c r="D442" s="31" t="s">
        <v>78</v>
      </c>
      <c r="E442" s="31">
        <v>430</v>
      </c>
      <c r="G442" s="31">
        <f t="shared" si="75"/>
        <v>0.4777777777777778</v>
      </c>
    </row>
    <row r="443" spans="1:12" ht="15" customHeight="1" x14ac:dyDescent="0.25">
      <c r="A443" s="31" t="s">
        <v>197</v>
      </c>
      <c r="B443" s="31">
        <v>272850</v>
      </c>
      <c r="C443" s="31">
        <v>2</v>
      </c>
      <c r="D443" s="31" t="s">
        <v>296</v>
      </c>
      <c r="E443" s="31">
        <v>30</v>
      </c>
      <c r="G443" s="31">
        <f t="shared" si="75"/>
        <v>3.3333333333333333E-2</v>
      </c>
      <c r="L443" s="31">
        <f>(G443+G453)/3</f>
        <v>2.338104976141786E-2</v>
      </c>
    </row>
    <row r="444" spans="1:12" ht="15" customHeight="1" x14ac:dyDescent="0.25">
      <c r="A444" s="31" t="s">
        <v>197</v>
      </c>
      <c r="B444" s="31">
        <v>272850</v>
      </c>
      <c r="C444" s="31">
        <v>2</v>
      </c>
      <c r="D444" s="31" t="s">
        <v>70</v>
      </c>
      <c r="E444" s="31">
        <v>80</v>
      </c>
      <c r="G444" s="31">
        <f t="shared" si="75"/>
        <v>8.8888888888888892E-2</v>
      </c>
      <c r="L444" s="31">
        <f>SUBTOTAL(9,L430:L443)</f>
        <v>1</v>
      </c>
    </row>
    <row r="445" spans="1:12" ht="15" customHeight="1" x14ac:dyDescent="0.25">
      <c r="A445" s="31" t="s">
        <v>197</v>
      </c>
      <c r="B445" s="31">
        <v>272850</v>
      </c>
      <c r="C445" s="31">
        <v>2</v>
      </c>
      <c r="D445" s="31" t="s">
        <v>33</v>
      </c>
      <c r="E445" s="31">
        <v>90</v>
      </c>
      <c r="G445" s="31">
        <f t="shared" si="75"/>
        <v>0.1</v>
      </c>
    </row>
    <row r="446" spans="1:12" ht="15" customHeight="1" x14ac:dyDescent="0.25">
      <c r="A446" s="31" t="s">
        <v>197</v>
      </c>
      <c r="B446" s="31">
        <v>272850</v>
      </c>
      <c r="C446" s="31">
        <v>2</v>
      </c>
      <c r="D446" s="31" t="s">
        <v>204</v>
      </c>
      <c r="E446" s="31">
        <v>510</v>
      </c>
    </row>
    <row r="447" spans="1:12" ht="15" customHeight="1" x14ac:dyDescent="0.25">
      <c r="A447" s="31" t="s">
        <v>197</v>
      </c>
      <c r="B447" s="31">
        <v>272850</v>
      </c>
      <c r="C447" s="31">
        <v>3</v>
      </c>
      <c r="D447" s="31" t="s">
        <v>76</v>
      </c>
      <c r="E447" s="31">
        <v>430</v>
      </c>
      <c r="F447" s="31">
        <f>SUM(E447:E453)</f>
        <v>1630</v>
      </c>
      <c r="G447" s="31">
        <f>E447/F$447</f>
        <v>0.26380368098159507</v>
      </c>
      <c r="H447" s="31">
        <f>SUM(G447:G453)</f>
        <v>1</v>
      </c>
      <c r="I447" s="31">
        <f>E454/1500</f>
        <v>0.08</v>
      </c>
      <c r="J447" s="31">
        <f>1-I447</f>
        <v>0.92</v>
      </c>
      <c r="K447" s="31">
        <f>1-I447</f>
        <v>0.92</v>
      </c>
    </row>
    <row r="448" spans="1:12" ht="15" customHeight="1" x14ac:dyDescent="0.25">
      <c r="A448" s="31" t="s">
        <v>197</v>
      </c>
      <c r="B448" s="31">
        <v>272850</v>
      </c>
      <c r="C448" s="31">
        <v>3</v>
      </c>
      <c r="D448" s="31" t="s">
        <v>33</v>
      </c>
      <c r="E448" s="31">
        <v>20</v>
      </c>
      <c r="G448" s="31">
        <f t="shared" ref="G448:G453" si="76">E448/F$447</f>
        <v>1.2269938650306749E-2</v>
      </c>
    </row>
    <row r="449" spans="1:7" ht="15" customHeight="1" x14ac:dyDescent="0.25">
      <c r="A449" s="31" t="s">
        <v>197</v>
      </c>
      <c r="B449" s="31">
        <v>272850</v>
      </c>
      <c r="C449" s="31">
        <v>3</v>
      </c>
      <c r="D449" s="31" t="s">
        <v>74</v>
      </c>
      <c r="E449" s="31">
        <v>530</v>
      </c>
      <c r="G449" s="31">
        <f t="shared" si="76"/>
        <v>0.32515337423312884</v>
      </c>
    </row>
    <row r="450" spans="1:7" ht="15" customHeight="1" x14ac:dyDescent="0.25">
      <c r="A450" s="31" t="s">
        <v>197</v>
      </c>
      <c r="B450" s="31">
        <v>272850</v>
      </c>
      <c r="C450" s="31">
        <v>3</v>
      </c>
      <c r="D450" s="31" t="s">
        <v>78</v>
      </c>
      <c r="E450" s="31">
        <v>540</v>
      </c>
      <c r="G450" s="31">
        <f t="shared" si="76"/>
        <v>0.33128834355828218</v>
      </c>
    </row>
    <row r="451" spans="1:7" ht="15" customHeight="1" x14ac:dyDescent="0.25">
      <c r="A451" s="31" t="s">
        <v>197</v>
      </c>
      <c r="B451" s="31">
        <v>272850</v>
      </c>
      <c r="C451" s="31">
        <v>3</v>
      </c>
      <c r="D451" s="31" t="s">
        <v>70</v>
      </c>
      <c r="E451" s="31">
        <v>30</v>
      </c>
      <c r="G451" s="31">
        <f t="shared" si="76"/>
        <v>1.8404907975460124E-2</v>
      </c>
    </row>
    <row r="452" spans="1:7" ht="15" customHeight="1" x14ac:dyDescent="0.25">
      <c r="A452" s="31" t="s">
        <v>197</v>
      </c>
      <c r="B452" s="31">
        <v>272850</v>
      </c>
      <c r="C452" s="31">
        <v>3</v>
      </c>
      <c r="D452" s="31" t="s">
        <v>309</v>
      </c>
      <c r="E452" s="31">
        <v>20</v>
      </c>
      <c r="G452" s="31">
        <f t="shared" si="76"/>
        <v>1.2269938650306749E-2</v>
      </c>
    </row>
    <row r="453" spans="1:7" ht="15" customHeight="1" x14ac:dyDescent="0.25">
      <c r="A453" s="31" t="s">
        <v>197</v>
      </c>
      <c r="B453" s="31">
        <v>272850</v>
      </c>
      <c r="C453" s="31">
        <v>3</v>
      </c>
      <c r="D453" s="31" t="s">
        <v>296</v>
      </c>
      <c r="E453" s="31">
        <v>60</v>
      </c>
      <c r="G453" s="31">
        <f t="shared" si="76"/>
        <v>3.6809815950920248E-2</v>
      </c>
    </row>
    <row r="454" spans="1:7" ht="15" customHeight="1" x14ac:dyDescent="0.25">
      <c r="A454" s="31" t="s">
        <v>197</v>
      </c>
      <c r="B454" s="31">
        <v>272850</v>
      </c>
      <c r="C454" s="31">
        <v>3</v>
      </c>
      <c r="D454" s="31" t="s">
        <v>204</v>
      </c>
      <c r="E454" s="31">
        <v>120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75"/>
  <sheetViews>
    <sheetView workbookViewId="0">
      <selection activeCell="D146" sqref="D146"/>
    </sheetView>
  </sheetViews>
  <sheetFormatPr defaultColWidth="11.42578125" defaultRowHeight="15" x14ac:dyDescent="0.25"/>
  <cols>
    <col min="1" max="1" width="11.42578125" style="20"/>
    <col min="2" max="2" width="7.42578125" style="20" bestFit="1" customWidth="1"/>
    <col min="3" max="3" width="24.42578125" style="20" customWidth="1"/>
    <col min="4" max="4" width="28.140625" style="20" customWidth="1"/>
    <col min="5" max="16384" width="11.42578125" style="20"/>
  </cols>
  <sheetData>
    <row r="1" spans="1:4" s="35" customFormat="1" ht="15.75" thickBot="1" x14ac:dyDescent="0.3">
      <c r="A1" s="44" t="s">
        <v>0</v>
      </c>
      <c r="B1" s="45" t="s">
        <v>1</v>
      </c>
      <c r="C1" s="45" t="s">
        <v>2</v>
      </c>
      <c r="D1" s="46" t="s">
        <v>346</v>
      </c>
    </row>
    <row r="2" spans="1:4" s="38" customFormat="1" ht="15.75" customHeight="1" x14ac:dyDescent="0.25">
      <c r="A2" s="37" t="s">
        <v>55</v>
      </c>
      <c r="B2" s="38">
        <v>141372</v>
      </c>
      <c r="C2" s="38" t="s">
        <v>35</v>
      </c>
      <c r="D2" s="47">
        <v>9.2230923809871176E-2</v>
      </c>
    </row>
    <row r="3" spans="1:4" s="33" customFormat="1" ht="15.75" customHeight="1" x14ac:dyDescent="0.25">
      <c r="A3" s="39" t="s">
        <v>55</v>
      </c>
      <c r="B3" s="33">
        <v>141372</v>
      </c>
      <c r="C3" s="33" t="s">
        <v>27</v>
      </c>
      <c r="D3" s="48">
        <v>0.19751527119948173</v>
      </c>
    </row>
    <row r="4" spans="1:4" s="33" customFormat="1" ht="15.75" customHeight="1" x14ac:dyDescent="0.25">
      <c r="A4" s="39" t="s">
        <v>55</v>
      </c>
      <c r="B4" s="33">
        <v>141372</v>
      </c>
      <c r="C4" s="33" t="s">
        <v>31</v>
      </c>
      <c r="D4" s="48">
        <v>0.23972671341092391</v>
      </c>
    </row>
    <row r="5" spans="1:4" s="33" customFormat="1" ht="15.75" customHeight="1" x14ac:dyDescent="0.25">
      <c r="A5" s="39" t="s">
        <v>55</v>
      </c>
      <c r="B5" s="33">
        <v>141372</v>
      </c>
      <c r="C5" s="33" t="s">
        <v>202</v>
      </c>
      <c r="D5" s="48">
        <v>6.9300069300069307E-3</v>
      </c>
    </row>
    <row r="6" spans="1:4" s="33" customFormat="1" ht="15.75" customHeight="1" x14ac:dyDescent="0.25">
      <c r="A6" s="39" t="s">
        <v>55</v>
      </c>
      <c r="B6" s="33">
        <v>141372</v>
      </c>
      <c r="C6" s="33" t="s">
        <v>203</v>
      </c>
      <c r="D6" s="48">
        <v>9.2400092400092403E-3</v>
      </c>
    </row>
    <row r="7" spans="1:4" s="33" customFormat="1" ht="15.75" customHeight="1" x14ac:dyDescent="0.25">
      <c r="A7" s="39" t="s">
        <v>55</v>
      </c>
      <c r="B7" s="33">
        <v>141372</v>
      </c>
      <c r="C7" s="33" t="s">
        <v>39</v>
      </c>
      <c r="D7" s="48">
        <v>0.36193926720242509</v>
      </c>
    </row>
    <row r="8" spans="1:4" s="33" customFormat="1" ht="15.75" customHeight="1" x14ac:dyDescent="0.25">
      <c r="A8" s="39" t="s">
        <v>55</v>
      </c>
      <c r="B8" s="33">
        <v>141372</v>
      </c>
      <c r="C8" s="33" t="s">
        <v>67</v>
      </c>
      <c r="D8" s="48">
        <v>3.2935769777875039E-2</v>
      </c>
    </row>
    <row r="9" spans="1:4" s="33" customFormat="1" ht="15.75" customHeight="1" x14ac:dyDescent="0.25">
      <c r="A9" s="39" t="s">
        <v>55</v>
      </c>
      <c r="B9" s="33">
        <v>141372</v>
      </c>
      <c r="C9" s="33" t="s">
        <v>205</v>
      </c>
      <c r="D9" s="48">
        <v>4.1826789195210247E-2</v>
      </c>
    </row>
    <row r="10" spans="1:4" s="33" customFormat="1" ht="15.75" customHeight="1" thickBot="1" x14ac:dyDescent="0.3">
      <c r="A10" s="39" t="s">
        <v>55</v>
      </c>
      <c r="B10" s="33">
        <v>141372</v>
      </c>
      <c r="C10" s="33" t="s">
        <v>206</v>
      </c>
      <c r="D10" s="48">
        <v>1.7655249234196601E-2</v>
      </c>
    </row>
    <row r="11" spans="1:4" s="38" customFormat="1" ht="15" customHeight="1" x14ac:dyDescent="0.25">
      <c r="A11" s="37" t="s">
        <v>55</v>
      </c>
      <c r="B11" s="38">
        <v>141353</v>
      </c>
      <c r="C11" s="38" t="s">
        <v>27</v>
      </c>
      <c r="D11" s="47">
        <v>0.26602564102564102</v>
      </c>
    </row>
    <row r="12" spans="1:4" s="33" customFormat="1" ht="15" customHeight="1" x14ac:dyDescent="0.25">
      <c r="A12" s="39" t="s">
        <v>55</v>
      </c>
      <c r="B12" s="33">
        <v>141353</v>
      </c>
      <c r="C12" s="33" t="s">
        <v>31</v>
      </c>
      <c r="D12" s="48">
        <v>0.15603913630229418</v>
      </c>
    </row>
    <row r="13" spans="1:4" s="33" customFormat="1" ht="15" customHeight="1" x14ac:dyDescent="0.25">
      <c r="A13" s="39" t="s">
        <v>55</v>
      </c>
      <c r="B13" s="33">
        <v>141353</v>
      </c>
      <c r="C13" s="33" t="s">
        <v>35</v>
      </c>
      <c r="D13" s="48">
        <v>6.1403508771929821E-2</v>
      </c>
    </row>
    <row r="14" spans="1:4" s="33" customFormat="1" ht="15" customHeight="1" x14ac:dyDescent="0.25">
      <c r="A14" s="39" t="s">
        <v>55</v>
      </c>
      <c r="B14" s="33">
        <v>141353</v>
      </c>
      <c r="C14" s="33" t="s">
        <v>172</v>
      </c>
      <c r="D14" s="48">
        <v>0.25877192982456138</v>
      </c>
    </row>
    <row r="15" spans="1:4" s="33" customFormat="1" ht="15" customHeight="1" x14ac:dyDescent="0.25">
      <c r="A15" s="39" t="s">
        <v>55</v>
      </c>
      <c r="B15" s="33">
        <v>141353</v>
      </c>
      <c r="C15" s="33" t="s">
        <v>39</v>
      </c>
      <c r="D15" s="48">
        <v>0.11403508771929825</v>
      </c>
    </row>
    <row r="16" spans="1:4" s="33" customFormat="1" ht="15" customHeight="1" x14ac:dyDescent="0.25">
      <c r="A16" s="39" t="s">
        <v>55</v>
      </c>
      <c r="B16" s="33">
        <v>141353</v>
      </c>
      <c r="C16" s="33" t="s">
        <v>207</v>
      </c>
      <c r="D16" s="48">
        <v>6.9163292847503374E-2</v>
      </c>
    </row>
    <row r="17" spans="1:4" s="33" customFormat="1" ht="15" customHeight="1" x14ac:dyDescent="0.25">
      <c r="A17" s="39" t="s">
        <v>55</v>
      </c>
      <c r="B17" s="33">
        <v>141353</v>
      </c>
      <c r="C17" s="33" t="s">
        <v>208</v>
      </c>
      <c r="D17" s="48">
        <v>4.8245614035087724E-2</v>
      </c>
    </row>
    <row r="18" spans="1:4" s="33" customFormat="1" ht="15" customHeight="1" thickBot="1" x14ac:dyDescent="0.3">
      <c r="A18" s="39" t="s">
        <v>55</v>
      </c>
      <c r="B18" s="33">
        <v>141353</v>
      </c>
      <c r="C18" s="33" t="s">
        <v>209</v>
      </c>
      <c r="D18" s="48">
        <v>2.6315789473684209E-2</v>
      </c>
    </row>
    <row r="19" spans="1:4" s="38" customFormat="1" x14ac:dyDescent="0.25">
      <c r="A19" s="37" t="s">
        <v>55</v>
      </c>
      <c r="B19" s="38">
        <v>141364</v>
      </c>
      <c r="C19" s="38" t="s">
        <v>203</v>
      </c>
      <c r="D19" s="47">
        <v>8.1080120252391474E-2</v>
      </c>
    </row>
    <row r="20" spans="1:4" s="33" customFormat="1" x14ac:dyDescent="0.25">
      <c r="A20" s="39" t="s">
        <v>55</v>
      </c>
      <c r="B20" s="33">
        <v>141364</v>
      </c>
      <c r="C20" s="33" t="s">
        <v>31</v>
      </c>
      <c r="D20" s="48">
        <v>0.12028837258389703</v>
      </c>
    </row>
    <row r="21" spans="1:4" s="33" customFormat="1" x14ac:dyDescent="0.25">
      <c r="A21" s="39" t="s">
        <v>55</v>
      </c>
      <c r="B21" s="33">
        <v>141364</v>
      </c>
      <c r="C21" s="33" t="s">
        <v>27</v>
      </c>
      <c r="D21" s="48">
        <v>0.2007614982081859</v>
      </c>
    </row>
    <row r="22" spans="1:4" s="33" customFormat="1" x14ac:dyDescent="0.25">
      <c r="A22" s="39" t="s">
        <v>55</v>
      </c>
      <c r="B22" s="33">
        <v>141364</v>
      </c>
      <c r="C22" s="33" t="s">
        <v>56</v>
      </c>
      <c r="D22" s="48">
        <v>0.38730721362422887</v>
      </c>
    </row>
    <row r="23" spans="1:4" s="33" customFormat="1" x14ac:dyDescent="0.25">
      <c r="A23" s="39" t="s">
        <v>55</v>
      </c>
      <c r="B23" s="33">
        <v>141364</v>
      </c>
      <c r="C23" s="33" t="s">
        <v>209</v>
      </c>
      <c r="D23" s="48">
        <v>7.1283330264430067E-2</v>
      </c>
    </row>
    <row r="24" spans="1:4" s="33" customFormat="1" x14ac:dyDescent="0.25">
      <c r="A24" s="39" t="s">
        <v>55</v>
      </c>
      <c r="B24" s="33">
        <v>141364</v>
      </c>
      <c r="C24" s="33" t="s">
        <v>172</v>
      </c>
      <c r="D24" s="48">
        <v>2.1825396825396828E-2</v>
      </c>
    </row>
    <row r="25" spans="1:4" s="33" customFormat="1" x14ac:dyDescent="0.25">
      <c r="A25" s="39" t="s">
        <v>55</v>
      </c>
      <c r="B25" s="33">
        <v>141364</v>
      </c>
      <c r="C25" s="33" t="s">
        <v>205</v>
      </c>
      <c r="D25" s="48">
        <v>2.3809523809523808E-2</v>
      </c>
    </row>
    <row r="26" spans="1:4" s="33" customFormat="1" ht="15.75" thickBot="1" x14ac:dyDescent="0.3">
      <c r="A26" s="39" t="s">
        <v>55</v>
      </c>
      <c r="B26" s="33">
        <v>141364</v>
      </c>
      <c r="C26" s="33" t="s">
        <v>39</v>
      </c>
      <c r="D26" s="48">
        <v>9.3644544431946017E-2</v>
      </c>
    </row>
    <row r="27" spans="1:4" s="38" customFormat="1" ht="15" customHeight="1" x14ac:dyDescent="0.25">
      <c r="A27" s="37" t="s">
        <v>55</v>
      </c>
      <c r="B27" s="38">
        <v>140933</v>
      </c>
      <c r="C27" s="38" t="s">
        <v>136</v>
      </c>
      <c r="D27" s="47">
        <v>7.7380952380952384E-2</v>
      </c>
    </row>
    <row r="28" spans="1:4" s="33" customFormat="1" ht="15" customHeight="1" x14ac:dyDescent="0.25">
      <c r="A28" s="39" t="s">
        <v>55</v>
      </c>
      <c r="B28" s="33">
        <v>140933</v>
      </c>
      <c r="C28" s="33" t="s">
        <v>56</v>
      </c>
      <c r="D28" s="48">
        <v>0.81812169312169303</v>
      </c>
    </row>
    <row r="29" spans="1:4" s="33" customFormat="1" ht="15" customHeight="1" x14ac:dyDescent="0.25">
      <c r="A29" s="39" t="s">
        <v>55</v>
      </c>
      <c r="B29" s="33">
        <v>140933</v>
      </c>
      <c r="C29" s="33" t="s">
        <v>205</v>
      </c>
      <c r="D29" s="48">
        <v>1.5873015873015872E-2</v>
      </c>
    </row>
    <row r="30" spans="1:4" s="33" customFormat="1" ht="15" customHeight="1" x14ac:dyDescent="0.25">
      <c r="A30" s="39" t="s">
        <v>55</v>
      </c>
      <c r="B30" s="33">
        <v>140933</v>
      </c>
      <c r="C30" s="33" t="s">
        <v>27</v>
      </c>
      <c r="D30" s="48">
        <v>5.2910052910052907E-2</v>
      </c>
    </row>
    <row r="31" spans="1:4" s="33" customFormat="1" ht="15" customHeight="1" x14ac:dyDescent="0.25">
      <c r="A31" s="39" t="s">
        <v>55</v>
      </c>
      <c r="B31" s="33">
        <v>140933</v>
      </c>
      <c r="C31" s="33" t="s">
        <v>203</v>
      </c>
      <c r="D31" s="48">
        <v>2.3809523809523808E-2</v>
      </c>
    </row>
    <row r="32" spans="1:4" s="33" customFormat="1" ht="15" customHeight="1" thickBot="1" x14ac:dyDescent="0.3">
      <c r="A32" s="39" t="s">
        <v>55</v>
      </c>
      <c r="B32" s="33">
        <v>140933</v>
      </c>
      <c r="C32" s="33" t="s">
        <v>35</v>
      </c>
      <c r="D32" s="48">
        <v>1.1904761904761904E-2</v>
      </c>
    </row>
    <row r="33" spans="1:4" s="38" customFormat="1" ht="15" customHeight="1" x14ac:dyDescent="0.25">
      <c r="A33" s="37" t="s">
        <v>120</v>
      </c>
      <c r="B33" s="38">
        <v>410162</v>
      </c>
      <c r="C33" s="38" t="s">
        <v>172</v>
      </c>
      <c r="D33" s="47">
        <v>0.27559894359554804</v>
      </c>
    </row>
    <row r="34" spans="1:4" s="33" customFormat="1" ht="15" customHeight="1" x14ac:dyDescent="0.25">
      <c r="A34" s="39" t="s">
        <v>120</v>
      </c>
      <c r="B34" s="33">
        <v>410162</v>
      </c>
      <c r="C34" s="33" t="s">
        <v>27</v>
      </c>
      <c r="D34" s="48">
        <v>0.53677372193925665</v>
      </c>
    </row>
    <row r="35" spans="1:4" s="33" customFormat="1" ht="15" customHeight="1" x14ac:dyDescent="0.25">
      <c r="A35" s="39" t="s">
        <v>120</v>
      </c>
      <c r="B35" s="33">
        <v>410162</v>
      </c>
      <c r="C35" s="33" t="s">
        <v>150</v>
      </c>
      <c r="D35" s="48">
        <v>9.7057159026598741E-2</v>
      </c>
    </row>
    <row r="36" spans="1:4" s="33" customFormat="1" ht="15" customHeight="1" x14ac:dyDescent="0.25">
      <c r="A36" s="39" t="s">
        <v>120</v>
      </c>
      <c r="B36" s="33">
        <v>410162</v>
      </c>
      <c r="C36" s="33" t="s">
        <v>210</v>
      </c>
      <c r="D36" s="48">
        <v>6.9517543859649131E-2</v>
      </c>
    </row>
    <row r="37" spans="1:4" s="33" customFormat="1" ht="15" customHeight="1" thickBot="1" x14ac:dyDescent="0.3">
      <c r="A37" s="39" t="s">
        <v>120</v>
      </c>
      <c r="B37" s="33">
        <v>410162</v>
      </c>
      <c r="C37" s="33" t="s">
        <v>211</v>
      </c>
      <c r="D37" s="48">
        <v>2.1052631578947368E-2</v>
      </c>
    </row>
    <row r="38" spans="1:4" s="38" customFormat="1" ht="15" customHeight="1" x14ac:dyDescent="0.25">
      <c r="A38" s="37" t="s">
        <v>120</v>
      </c>
      <c r="B38" s="38">
        <v>410273</v>
      </c>
      <c r="C38" s="38" t="s">
        <v>129</v>
      </c>
      <c r="D38" s="47">
        <v>0.10256410256410257</v>
      </c>
    </row>
    <row r="39" spans="1:4" s="33" customFormat="1" ht="15" customHeight="1" x14ac:dyDescent="0.25">
      <c r="A39" s="39" t="s">
        <v>120</v>
      </c>
      <c r="B39" s="33">
        <v>410273</v>
      </c>
      <c r="C39" s="33" t="s">
        <v>205</v>
      </c>
      <c r="D39" s="48">
        <v>0.16791718570859673</v>
      </c>
    </row>
    <row r="40" spans="1:4" s="33" customFormat="1" ht="15" customHeight="1" x14ac:dyDescent="0.25">
      <c r="A40" s="39" t="s">
        <v>120</v>
      </c>
      <c r="B40" s="33">
        <v>410273</v>
      </c>
      <c r="C40" s="33" t="s">
        <v>27</v>
      </c>
      <c r="D40" s="48">
        <v>0.33793519805789746</v>
      </c>
    </row>
    <row r="41" spans="1:4" s="33" customFormat="1" ht="15" customHeight="1" x14ac:dyDescent="0.25">
      <c r="A41" s="39" t="s">
        <v>120</v>
      </c>
      <c r="B41" s="33">
        <v>410273</v>
      </c>
      <c r="C41" s="33" t="s">
        <v>203</v>
      </c>
      <c r="D41" s="48">
        <v>4.2735042735042731E-3</v>
      </c>
    </row>
    <row r="42" spans="1:4" s="36" customFormat="1" ht="15" customHeight="1" x14ac:dyDescent="0.25">
      <c r="A42" s="41" t="s">
        <v>120</v>
      </c>
      <c r="B42" s="36">
        <v>410273</v>
      </c>
      <c r="C42" s="36" t="s">
        <v>210</v>
      </c>
      <c r="D42" s="49">
        <v>0.10790913612999503</v>
      </c>
    </row>
    <row r="43" spans="1:4" s="33" customFormat="1" ht="15" customHeight="1" x14ac:dyDescent="0.25">
      <c r="A43" s="39" t="s">
        <v>120</v>
      </c>
      <c r="B43" s="33">
        <v>410273</v>
      </c>
      <c r="C43" s="33" t="s">
        <v>172</v>
      </c>
      <c r="D43" s="48">
        <v>0.1916542309180346</v>
      </c>
    </row>
    <row r="44" spans="1:4" s="33" customFormat="1" ht="15" customHeight="1" thickBot="1" x14ac:dyDescent="0.3">
      <c r="A44" s="39" t="s">
        <v>120</v>
      </c>
      <c r="B44" s="33">
        <v>410273</v>
      </c>
      <c r="C44" s="33" t="s">
        <v>45</v>
      </c>
      <c r="D44" s="48">
        <v>8.7746642347869344E-2</v>
      </c>
    </row>
    <row r="45" spans="1:4" s="38" customFormat="1" ht="15" customHeight="1" x14ac:dyDescent="0.25">
      <c r="A45" s="37" t="s">
        <v>120</v>
      </c>
      <c r="B45" s="38">
        <v>410283</v>
      </c>
      <c r="C45" s="38" t="s">
        <v>31</v>
      </c>
      <c r="D45" s="47">
        <v>0.92138779095300827</v>
      </c>
    </row>
    <row r="46" spans="1:4" s="33" customFormat="1" ht="15" customHeight="1" x14ac:dyDescent="0.25">
      <c r="A46" s="39" t="s">
        <v>120</v>
      </c>
      <c r="B46" s="33">
        <v>410283</v>
      </c>
      <c r="C46" s="33" t="s">
        <v>35</v>
      </c>
      <c r="D46" s="48">
        <v>4.8309178743961352E-2</v>
      </c>
    </row>
    <row r="47" spans="1:4" s="33" customFormat="1" ht="15" customHeight="1" x14ac:dyDescent="0.25">
      <c r="A47" s="39" t="s">
        <v>120</v>
      </c>
      <c r="B47" s="33">
        <v>410283</v>
      </c>
      <c r="C47" s="33" t="s">
        <v>206</v>
      </c>
      <c r="D47" s="48">
        <v>1.8181818181818181E-2</v>
      </c>
    </row>
    <row r="48" spans="1:4" s="33" customFormat="1" ht="15" customHeight="1" thickBot="1" x14ac:dyDescent="0.3">
      <c r="A48" s="39" t="s">
        <v>120</v>
      </c>
      <c r="B48" s="33">
        <v>410283</v>
      </c>
      <c r="C48" s="33" t="s">
        <v>172</v>
      </c>
      <c r="D48" s="48">
        <v>1.2121212121212121E-2</v>
      </c>
    </row>
    <row r="49" spans="1:4" s="38" customFormat="1" ht="15" customHeight="1" x14ac:dyDescent="0.25">
      <c r="A49" s="37" t="s">
        <v>120</v>
      </c>
      <c r="B49" s="38">
        <v>410296</v>
      </c>
      <c r="C49" s="38" t="s">
        <v>205</v>
      </c>
      <c r="D49" s="47">
        <v>0.80553290335334971</v>
      </c>
    </row>
    <row r="50" spans="1:4" s="33" customFormat="1" ht="15" customHeight="1" x14ac:dyDescent="0.25">
      <c r="A50" s="39" t="s">
        <v>120</v>
      </c>
      <c r="B50" s="33">
        <v>410296</v>
      </c>
      <c r="C50" s="33" t="s">
        <v>172</v>
      </c>
      <c r="D50" s="48">
        <v>4.5666839647119872E-2</v>
      </c>
    </row>
    <row r="51" spans="1:4" s="33" customFormat="1" ht="15" customHeight="1" thickBot="1" x14ac:dyDescent="0.3">
      <c r="A51" s="39" t="s">
        <v>120</v>
      </c>
      <c r="B51" s="33">
        <v>410296</v>
      </c>
      <c r="C51" s="33" t="s">
        <v>129</v>
      </c>
      <c r="D51" s="48">
        <v>0.14880025699953048</v>
      </c>
    </row>
    <row r="52" spans="1:4" s="38" customFormat="1" ht="15" customHeight="1" x14ac:dyDescent="0.25">
      <c r="A52" s="37" t="s">
        <v>120</v>
      </c>
      <c r="B52" s="38">
        <v>410143</v>
      </c>
      <c r="C52" s="38" t="s">
        <v>203</v>
      </c>
      <c r="D52" s="47">
        <v>0.22511230256484568</v>
      </c>
    </row>
    <row r="53" spans="1:4" s="33" customFormat="1" ht="15" customHeight="1" x14ac:dyDescent="0.25">
      <c r="A53" s="39" t="s">
        <v>120</v>
      </c>
      <c r="B53" s="33">
        <v>410143</v>
      </c>
      <c r="C53" s="33" t="s">
        <v>205</v>
      </c>
      <c r="D53" s="48">
        <v>0.52999565280394145</v>
      </c>
    </row>
    <row r="54" spans="1:4" s="33" customFormat="1" ht="15" customHeight="1" x14ac:dyDescent="0.25">
      <c r="A54" s="39" t="s">
        <v>120</v>
      </c>
      <c r="B54" s="33">
        <v>410143</v>
      </c>
      <c r="C54" s="33" t="s">
        <v>136</v>
      </c>
      <c r="D54" s="48">
        <v>0.11544220644351059</v>
      </c>
    </row>
    <row r="55" spans="1:4" s="33" customFormat="1" ht="15" customHeight="1" x14ac:dyDescent="0.25">
      <c r="A55" s="39" t="s">
        <v>120</v>
      </c>
      <c r="B55" s="33">
        <v>410143</v>
      </c>
      <c r="C55" s="33" t="s">
        <v>27</v>
      </c>
      <c r="D55" s="48">
        <v>6.4724919093851127E-3</v>
      </c>
    </row>
    <row r="56" spans="1:4" s="33" customFormat="1" ht="15" customHeight="1" x14ac:dyDescent="0.25">
      <c r="A56" s="39" t="s">
        <v>120</v>
      </c>
      <c r="B56" s="33">
        <v>410143</v>
      </c>
      <c r="C56" s="33" t="s">
        <v>172</v>
      </c>
      <c r="D56" s="48">
        <v>0.10032362459546924</v>
      </c>
    </row>
    <row r="57" spans="1:4" s="33" customFormat="1" ht="15" customHeight="1" thickBot="1" x14ac:dyDescent="0.3">
      <c r="A57" s="39" t="s">
        <v>120</v>
      </c>
      <c r="B57" s="33">
        <v>410143</v>
      </c>
      <c r="C57" s="33" t="s">
        <v>121</v>
      </c>
      <c r="D57" s="48">
        <v>2.2653721682847894E-2</v>
      </c>
    </row>
    <row r="58" spans="1:4" s="38" customFormat="1" ht="15" customHeight="1" x14ac:dyDescent="0.25">
      <c r="A58" s="37" t="s">
        <v>26</v>
      </c>
      <c r="B58" s="38">
        <v>110094</v>
      </c>
      <c r="C58" s="38" t="s">
        <v>212</v>
      </c>
      <c r="D58" s="47">
        <v>0.66017631032949919</v>
      </c>
    </row>
    <row r="59" spans="1:4" s="33" customFormat="1" ht="15" customHeight="1" x14ac:dyDescent="0.25">
      <c r="A59" s="39" t="s">
        <v>26</v>
      </c>
      <c r="B59" s="33">
        <v>110094</v>
      </c>
      <c r="C59" s="33" t="s">
        <v>27</v>
      </c>
      <c r="D59" s="48">
        <v>0.17190569437807823</v>
      </c>
    </row>
    <row r="60" spans="1:4" s="33" customFormat="1" ht="15" customHeight="1" x14ac:dyDescent="0.25">
      <c r="A60" s="39" t="s">
        <v>26</v>
      </c>
      <c r="B60" s="33">
        <v>110094</v>
      </c>
      <c r="C60" s="33" t="s">
        <v>39</v>
      </c>
      <c r="D60" s="48">
        <v>6.3751133430982765E-2</v>
      </c>
    </row>
    <row r="61" spans="1:4" s="33" customFormat="1" ht="15" customHeight="1" x14ac:dyDescent="0.25">
      <c r="A61" s="39" t="s">
        <v>26</v>
      </c>
      <c r="B61" s="33">
        <v>110094</v>
      </c>
      <c r="C61" s="33" t="s">
        <v>172</v>
      </c>
      <c r="D61" s="48">
        <v>4.446536932412639E-2</v>
      </c>
    </row>
    <row r="62" spans="1:4" s="33" customFormat="1" ht="15" customHeight="1" thickBot="1" x14ac:dyDescent="0.3">
      <c r="A62" s="39" t="s">
        <v>26</v>
      </c>
      <c r="B62" s="33">
        <v>110094</v>
      </c>
      <c r="C62" s="33" t="s">
        <v>213</v>
      </c>
      <c r="D62" s="48">
        <v>5.9701492537313432E-2</v>
      </c>
    </row>
    <row r="63" spans="1:4" s="38" customFormat="1" ht="15" customHeight="1" x14ac:dyDescent="0.25">
      <c r="A63" s="37" t="s">
        <v>26</v>
      </c>
      <c r="B63" s="38">
        <v>110160</v>
      </c>
      <c r="C63" s="38" t="s">
        <v>39</v>
      </c>
      <c r="D63" s="47">
        <v>0.60992678725236871</v>
      </c>
    </row>
    <row r="64" spans="1:4" s="33" customFormat="1" ht="15" customHeight="1" x14ac:dyDescent="0.25">
      <c r="A64" s="39" t="s">
        <v>26</v>
      </c>
      <c r="B64" s="33">
        <v>110160</v>
      </c>
      <c r="C64" s="33" t="s">
        <v>27</v>
      </c>
      <c r="D64" s="48">
        <v>0.24276165700584307</v>
      </c>
    </row>
    <row r="65" spans="1:4" s="33" customFormat="1" ht="15" customHeight="1" x14ac:dyDescent="0.25">
      <c r="A65" s="39" t="s">
        <v>26</v>
      </c>
      <c r="B65" s="33">
        <v>110160</v>
      </c>
      <c r="C65" s="33" t="s">
        <v>31</v>
      </c>
      <c r="D65" s="48">
        <v>0.12898072491095747</v>
      </c>
    </row>
    <row r="66" spans="1:4" s="33" customFormat="1" ht="15" customHeight="1" thickBot="1" x14ac:dyDescent="0.3">
      <c r="A66" s="39" t="s">
        <v>26</v>
      </c>
      <c r="B66" s="33">
        <v>110160</v>
      </c>
      <c r="C66" s="33" t="s">
        <v>45</v>
      </c>
      <c r="D66" s="48">
        <v>1.8330830830830831E-2</v>
      </c>
    </row>
    <row r="67" spans="1:4" s="38" customFormat="1" ht="15" customHeight="1" x14ac:dyDescent="0.25">
      <c r="A67" s="37" t="s">
        <v>26</v>
      </c>
      <c r="B67" s="38">
        <v>110158</v>
      </c>
      <c r="C67" s="38" t="s">
        <v>39</v>
      </c>
      <c r="D67" s="47">
        <v>0.53996099620697058</v>
      </c>
    </row>
    <row r="68" spans="1:4" s="33" customFormat="1" ht="15" customHeight="1" x14ac:dyDescent="0.25">
      <c r="A68" s="39" t="s">
        <v>26</v>
      </c>
      <c r="B68" s="33">
        <v>110158</v>
      </c>
      <c r="C68" s="33" t="s">
        <v>27</v>
      </c>
      <c r="D68" s="48">
        <v>0.17380410898266763</v>
      </c>
    </row>
    <row r="69" spans="1:4" s="33" customFormat="1" ht="15" customHeight="1" x14ac:dyDescent="0.25">
      <c r="A69" s="39" t="s">
        <v>26</v>
      </c>
      <c r="B69" s="33">
        <v>110158</v>
      </c>
      <c r="C69" s="33" t="s">
        <v>45</v>
      </c>
      <c r="D69" s="48">
        <v>0.10270965698397173</v>
      </c>
    </row>
    <row r="70" spans="1:4" s="33" customFormat="1" ht="15" customHeight="1" x14ac:dyDescent="0.25">
      <c r="A70" s="39" t="s">
        <v>26</v>
      </c>
      <c r="B70" s="33">
        <v>110158</v>
      </c>
      <c r="C70" s="33" t="s">
        <v>43</v>
      </c>
      <c r="D70" s="48">
        <v>6.7527718801604145E-2</v>
      </c>
    </row>
    <row r="71" spans="1:4" s="33" customFormat="1" ht="15" customHeight="1" x14ac:dyDescent="0.25">
      <c r="A71" s="39" t="s">
        <v>26</v>
      </c>
      <c r="B71" s="33">
        <v>110158</v>
      </c>
      <c r="C71" s="33" t="s">
        <v>212</v>
      </c>
      <c r="D71" s="48">
        <v>4.6709129511677279E-2</v>
      </c>
    </row>
    <row r="72" spans="1:4" s="33" customFormat="1" ht="15" customHeight="1" thickBot="1" x14ac:dyDescent="0.3">
      <c r="A72" s="39" t="s">
        <v>26</v>
      </c>
      <c r="B72" s="33">
        <v>110158</v>
      </c>
      <c r="C72" s="33" t="s">
        <v>213</v>
      </c>
      <c r="D72" s="48">
        <v>6.9288389513108617E-2</v>
      </c>
    </row>
    <row r="73" spans="1:4" s="38" customFormat="1" ht="15" customHeight="1" x14ac:dyDescent="0.25">
      <c r="A73" s="37" t="s">
        <v>26</v>
      </c>
      <c r="B73" s="38">
        <v>110397</v>
      </c>
      <c r="C73" s="38" t="s">
        <v>207</v>
      </c>
      <c r="D73" s="47">
        <v>0.56543266140812154</v>
      </c>
    </row>
    <row r="74" spans="1:4" s="33" customFormat="1" ht="15" customHeight="1" x14ac:dyDescent="0.25">
      <c r="A74" s="39" t="s">
        <v>26</v>
      </c>
      <c r="B74" s="33">
        <v>110397</v>
      </c>
      <c r="C74" s="33" t="s">
        <v>214</v>
      </c>
      <c r="D74" s="48">
        <v>2.6097964748271498E-2</v>
      </c>
    </row>
    <row r="75" spans="1:4" s="33" customFormat="1" ht="15" customHeight="1" x14ac:dyDescent="0.25">
      <c r="A75" s="39" t="s">
        <v>26</v>
      </c>
      <c r="B75" s="33">
        <v>110397</v>
      </c>
      <c r="C75" s="33" t="s">
        <v>27</v>
      </c>
      <c r="D75" s="48">
        <v>7.2865128055312103E-2</v>
      </c>
    </row>
    <row r="76" spans="1:4" s="33" customFormat="1" ht="15" customHeight="1" x14ac:dyDescent="0.25">
      <c r="A76" s="39" t="s">
        <v>26</v>
      </c>
      <c r="B76" s="33">
        <v>110397</v>
      </c>
      <c r="C76" s="33" t="s">
        <v>53</v>
      </c>
      <c r="D76" s="48">
        <v>9.0592657512902908E-2</v>
      </c>
    </row>
    <row r="77" spans="1:4" s="33" customFormat="1" ht="15" customHeight="1" x14ac:dyDescent="0.25">
      <c r="A77" s="39" t="s">
        <v>26</v>
      </c>
      <c r="B77" s="33">
        <v>110397</v>
      </c>
      <c r="C77" s="33" t="s">
        <v>31</v>
      </c>
      <c r="D77" s="48">
        <v>6.2875839906514755E-2</v>
      </c>
    </row>
    <row r="78" spans="1:4" s="33" customFormat="1" ht="15" customHeight="1" x14ac:dyDescent="0.25">
      <c r="A78" s="39" t="s">
        <v>26</v>
      </c>
      <c r="B78" s="33">
        <v>110397</v>
      </c>
      <c r="C78" s="33" t="s">
        <v>39</v>
      </c>
      <c r="D78" s="48">
        <v>0.16943733567046451</v>
      </c>
    </row>
    <row r="79" spans="1:4" s="33" customFormat="1" ht="15" customHeight="1" thickBot="1" x14ac:dyDescent="0.3">
      <c r="A79" s="39" t="s">
        <v>26</v>
      </c>
      <c r="B79" s="33">
        <v>110397</v>
      </c>
      <c r="C79" s="33" t="s">
        <v>215</v>
      </c>
      <c r="D79" s="48">
        <v>1.26984126984127E-2</v>
      </c>
    </row>
    <row r="80" spans="1:4" s="38" customFormat="1" ht="15" customHeight="1" x14ac:dyDescent="0.25">
      <c r="A80" s="37" t="s">
        <v>26</v>
      </c>
      <c r="B80" s="38">
        <v>110085</v>
      </c>
      <c r="C80" s="38" t="s">
        <v>31</v>
      </c>
      <c r="D80" s="47">
        <v>0.19204793028322439</v>
      </c>
    </row>
    <row r="81" spans="1:4" s="33" customFormat="1" ht="15" customHeight="1" x14ac:dyDescent="0.25">
      <c r="A81" s="39" t="s">
        <v>26</v>
      </c>
      <c r="B81" s="33">
        <v>110085</v>
      </c>
      <c r="C81" s="33" t="s">
        <v>35</v>
      </c>
      <c r="D81" s="48">
        <v>4.8148148148148141E-2</v>
      </c>
    </row>
    <row r="82" spans="1:4" s="33" customFormat="1" ht="15" customHeight="1" x14ac:dyDescent="0.25">
      <c r="A82" s="39" t="s">
        <v>26</v>
      </c>
      <c r="B82" s="33">
        <v>110085</v>
      </c>
      <c r="C82" s="33" t="s">
        <v>172</v>
      </c>
      <c r="D82" s="48">
        <v>0.51681521093285798</v>
      </c>
    </row>
    <row r="83" spans="1:4" s="33" customFormat="1" ht="15" customHeight="1" thickBot="1" x14ac:dyDescent="0.3">
      <c r="A83" s="39" t="s">
        <v>26</v>
      </c>
      <c r="B83" s="33">
        <v>110085</v>
      </c>
      <c r="C83" s="33" t="s">
        <v>27</v>
      </c>
      <c r="D83" s="48">
        <v>0.24298871063576946</v>
      </c>
    </row>
    <row r="84" spans="1:4" s="38" customFormat="1" ht="15" customHeight="1" x14ac:dyDescent="0.25">
      <c r="A84" s="37" t="s">
        <v>131</v>
      </c>
      <c r="B84" s="38">
        <v>451383</v>
      </c>
      <c r="C84" s="38" t="s">
        <v>172</v>
      </c>
      <c r="D84" s="47">
        <v>0.29683857365849703</v>
      </c>
    </row>
    <row r="85" spans="1:4" s="33" customFormat="1" ht="15" customHeight="1" x14ac:dyDescent="0.25">
      <c r="A85" s="39" t="s">
        <v>131</v>
      </c>
      <c r="B85" s="33">
        <v>451383</v>
      </c>
      <c r="C85" s="33" t="s">
        <v>137</v>
      </c>
      <c r="D85" s="48">
        <v>0.24058464594863063</v>
      </c>
    </row>
    <row r="86" spans="1:4" s="33" customFormat="1" ht="15" customHeight="1" x14ac:dyDescent="0.25">
      <c r="A86" s="39" t="s">
        <v>131</v>
      </c>
      <c r="B86" s="33">
        <v>451383</v>
      </c>
      <c r="C86" s="33" t="s">
        <v>136</v>
      </c>
      <c r="D86" s="48">
        <v>5.2873563218390811E-2</v>
      </c>
    </row>
    <row r="87" spans="1:4" s="33" customFormat="1" ht="15" customHeight="1" x14ac:dyDescent="0.25">
      <c r="A87" s="39" t="s">
        <v>131</v>
      </c>
      <c r="B87" s="33">
        <v>451383</v>
      </c>
      <c r="C87" s="33" t="s">
        <v>207</v>
      </c>
      <c r="D87" s="48">
        <v>0.22181171319102352</v>
      </c>
    </row>
    <row r="88" spans="1:4" s="33" customFormat="1" ht="15" customHeight="1" x14ac:dyDescent="0.25">
      <c r="A88" s="39" t="s">
        <v>131</v>
      </c>
      <c r="B88" s="33">
        <v>451383</v>
      </c>
      <c r="C88" s="33" t="s">
        <v>216</v>
      </c>
      <c r="D88" s="48">
        <v>0.11237000547345376</v>
      </c>
    </row>
    <row r="89" spans="1:4" s="33" customFormat="1" ht="15" customHeight="1" x14ac:dyDescent="0.25">
      <c r="A89" s="39" t="s">
        <v>131</v>
      </c>
      <c r="B89" s="33">
        <v>451383</v>
      </c>
      <c r="C89" s="33" t="s">
        <v>206</v>
      </c>
      <c r="D89" s="48">
        <v>1.3793103448275862E-2</v>
      </c>
    </row>
    <row r="90" spans="1:4" s="33" customFormat="1" ht="15" customHeight="1" thickBot="1" x14ac:dyDescent="0.3">
      <c r="A90" s="39" t="s">
        <v>131</v>
      </c>
      <c r="B90" s="33">
        <v>451383</v>
      </c>
      <c r="C90" s="33" t="s">
        <v>27</v>
      </c>
      <c r="D90" s="48">
        <v>6.1728395061728392E-2</v>
      </c>
    </row>
    <row r="91" spans="1:4" s="38" customFormat="1" ht="15" customHeight="1" x14ac:dyDescent="0.25">
      <c r="A91" s="37" t="s">
        <v>131</v>
      </c>
      <c r="B91" s="38">
        <v>450176</v>
      </c>
      <c r="C91" s="38" t="s">
        <v>203</v>
      </c>
      <c r="D91" s="47">
        <v>0.36701154595891433</v>
      </c>
    </row>
    <row r="92" spans="1:4" s="33" customFormat="1" ht="15" customHeight="1" x14ac:dyDescent="0.25">
      <c r="A92" s="39" t="s">
        <v>131</v>
      </c>
      <c r="B92" s="33">
        <v>450176</v>
      </c>
      <c r="C92" s="33" t="s">
        <v>206</v>
      </c>
      <c r="D92" s="48">
        <v>0.12280701754385964</v>
      </c>
    </row>
    <row r="93" spans="1:4" s="33" customFormat="1" ht="15" customHeight="1" x14ac:dyDescent="0.25">
      <c r="A93" s="39" t="s">
        <v>131</v>
      </c>
      <c r="B93" s="33">
        <v>450176</v>
      </c>
      <c r="C93" s="33" t="s">
        <v>172</v>
      </c>
      <c r="D93" s="48">
        <v>8.771929824561403E-2</v>
      </c>
    </row>
    <row r="94" spans="1:4" s="33" customFormat="1" ht="15" customHeight="1" x14ac:dyDescent="0.25">
      <c r="A94" s="39" t="s">
        <v>131</v>
      </c>
      <c r="B94" s="33">
        <v>450176</v>
      </c>
      <c r="C94" s="33" t="s">
        <v>217</v>
      </c>
      <c r="D94" s="48">
        <v>3.8596491228070177E-2</v>
      </c>
    </row>
    <row r="95" spans="1:4" s="33" customFormat="1" ht="15" customHeight="1" x14ac:dyDescent="0.25">
      <c r="A95" s="39" t="s">
        <v>131</v>
      </c>
      <c r="B95" s="33">
        <v>450176</v>
      </c>
      <c r="C95" s="33" t="s">
        <v>72</v>
      </c>
      <c r="D95" s="48">
        <v>0.37645823961613428</v>
      </c>
    </row>
    <row r="96" spans="1:4" s="36" customFormat="1" ht="15" customHeight="1" thickBot="1" x14ac:dyDescent="0.3">
      <c r="A96" s="41" t="s">
        <v>131</v>
      </c>
      <c r="B96" s="36">
        <v>450176</v>
      </c>
      <c r="C96" s="36" t="s">
        <v>35</v>
      </c>
      <c r="D96" s="49">
        <v>7.4074074074074077E-3</v>
      </c>
    </row>
    <row r="97" spans="1:4" s="38" customFormat="1" ht="15" customHeight="1" x14ac:dyDescent="0.25">
      <c r="A97" s="37" t="s">
        <v>131</v>
      </c>
      <c r="B97" s="38">
        <v>450101</v>
      </c>
      <c r="C97" s="38" t="s">
        <v>203</v>
      </c>
      <c r="D97" s="47">
        <v>0.69296509888730329</v>
      </c>
    </row>
    <row r="98" spans="1:4" s="33" customFormat="1" ht="15" customHeight="1" x14ac:dyDescent="0.25">
      <c r="A98" s="39" t="s">
        <v>131</v>
      </c>
      <c r="B98" s="33">
        <v>450101</v>
      </c>
      <c r="C98" s="33" t="s">
        <v>218</v>
      </c>
      <c r="D98" s="48">
        <v>4.95049504950495E-2</v>
      </c>
    </row>
    <row r="99" spans="1:4" s="33" customFormat="1" ht="15" customHeight="1" x14ac:dyDescent="0.25">
      <c r="A99" s="39" t="s">
        <v>131</v>
      </c>
      <c r="B99" s="33">
        <v>450101</v>
      </c>
      <c r="C99" s="33" t="s">
        <v>136</v>
      </c>
      <c r="D99" s="48">
        <v>7.9223858492832935E-2</v>
      </c>
    </row>
    <row r="100" spans="1:4" s="33" customFormat="1" ht="15" customHeight="1" x14ac:dyDescent="0.25">
      <c r="A100" s="39" t="s">
        <v>131</v>
      </c>
      <c r="B100" s="33">
        <v>450101</v>
      </c>
      <c r="C100" s="33" t="s">
        <v>72</v>
      </c>
      <c r="D100" s="48">
        <v>0.158494304110946</v>
      </c>
    </row>
    <row r="101" spans="1:4" s="33" customFormat="1" ht="15" customHeight="1" thickBot="1" x14ac:dyDescent="0.3">
      <c r="A101" s="39" t="s">
        <v>131</v>
      </c>
      <c r="B101" s="33">
        <v>450101</v>
      </c>
      <c r="C101" s="33" t="s">
        <v>219</v>
      </c>
      <c r="D101" s="48">
        <v>1.9811788013868251E-2</v>
      </c>
    </row>
    <row r="102" spans="1:4" s="38" customFormat="1" ht="15" customHeight="1" x14ac:dyDescent="0.25">
      <c r="A102" s="37" t="s">
        <v>131</v>
      </c>
      <c r="B102" s="38">
        <v>450265</v>
      </c>
      <c r="C102" s="38" t="s">
        <v>172</v>
      </c>
      <c r="D102" s="47">
        <v>7.8787878787878782E-2</v>
      </c>
    </row>
    <row r="103" spans="1:4" s="33" customFormat="1" ht="15" customHeight="1" x14ac:dyDescent="0.25">
      <c r="A103" s="39" t="s">
        <v>131</v>
      </c>
      <c r="B103" s="33">
        <v>450265</v>
      </c>
      <c r="C103" s="33" t="s">
        <v>203</v>
      </c>
      <c r="D103" s="48">
        <v>8.8888888888888892E-2</v>
      </c>
    </row>
    <row r="104" spans="1:4" s="33" customFormat="1" ht="15" customHeight="1" x14ac:dyDescent="0.25">
      <c r="A104" s="39" t="s">
        <v>131</v>
      </c>
      <c r="B104" s="33">
        <v>450265</v>
      </c>
      <c r="C104" s="33" t="s">
        <v>136</v>
      </c>
      <c r="D104" s="48">
        <v>0.75151515151515147</v>
      </c>
    </row>
    <row r="105" spans="1:4" s="33" customFormat="1" ht="15" customHeight="1" thickBot="1" x14ac:dyDescent="0.3">
      <c r="A105" s="39" t="s">
        <v>131</v>
      </c>
      <c r="B105" s="33">
        <v>450265</v>
      </c>
      <c r="C105" s="33" t="s">
        <v>137</v>
      </c>
      <c r="D105" s="48">
        <v>8.0808080808080815E-2</v>
      </c>
    </row>
    <row r="106" spans="1:4" s="38" customFormat="1" ht="15" customHeight="1" x14ac:dyDescent="0.25">
      <c r="A106" s="37" t="s">
        <v>131</v>
      </c>
      <c r="B106" s="38">
        <v>450203</v>
      </c>
      <c r="C106" s="38" t="s">
        <v>136</v>
      </c>
      <c r="D106" s="47">
        <v>0.41972972972972972</v>
      </c>
    </row>
    <row r="107" spans="1:4" s="33" customFormat="1" ht="15" customHeight="1" x14ac:dyDescent="0.25">
      <c r="A107" s="39" t="s">
        <v>131</v>
      </c>
      <c r="B107" s="33">
        <v>450203</v>
      </c>
      <c r="C107" s="33" t="s">
        <v>137</v>
      </c>
      <c r="D107" s="48">
        <v>0.4962162162162162</v>
      </c>
    </row>
    <row r="108" spans="1:4" s="33" customFormat="1" ht="15" customHeight="1" thickBot="1" x14ac:dyDescent="0.3">
      <c r="A108" s="39" t="s">
        <v>131</v>
      </c>
      <c r="B108" s="33">
        <v>450203</v>
      </c>
      <c r="C108" s="33" t="s">
        <v>172</v>
      </c>
      <c r="D108" s="48">
        <v>8.4054054054054042E-2</v>
      </c>
    </row>
    <row r="109" spans="1:4" s="38" customFormat="1" ht="15" customHeight="1" x14ac:dyDescent="0.25">
      <c r="A109" s="37" t="s">
        <v>144</v>
      </c>
      <c r="B109" s="38">
        <v>490813</v>
      </c>
      <c r="C109" s="38" t="s">
        <v>203</v>
      </c>
      <c r="D109" s="47">
        <v>0.14843253895843217</v>
      </c>
    </row>
    <row r="110" spans="1:4" s="33" customFormat="1" ht="15" customHeight="1" x14ac:dyDescent="0.25">
      <c r="A110" s="39" t="s">
        <v>144</v>
      </c>
      <c r="B110" s="33">
        <v>490813</v>
      </c>
      <c r="C110" s="33" t="s">
        <v>134</v>
      </c>
      <c r="D110" s="48">
        <v>0.55968516964101067</v>
      </c>
    </row>
    <row r="111" spans="1:4" s="33" customFormat="1" ht="15" customHeight="1" x14ac:dyDescent="0.25">
      <c r="A111" s="39" t="s">
        <v>144</v>
      </c>
      <c r="B111" s="33">
        <v>490813</v>
      </c>
      <c r="C111" s="33" t="s">
        <v>220</v>
      </c>
      <c r="D111" s="48">
        <v>0.12956461443013029</v>
      </c>
    </row>
    <row r="112" spans="1:4" s="33" customFormat="1" ht="15" customHeight="1" x14ac:dyDescent="0.25">
      <c r="A112" s="39" t="s">
        <v>144</v>
      </c>
      <c r="B112" s="33">
        <v>490813</v>
      </c>
      <c r="C112" s="33" t="s">
        <v>136</v>
      </c>
      <c r="D112" s="48">
        <v>9.2198581560283696E-2</v>
      </c>
    </row>
    <row r="113" spans="1:4" s="33" customFormat="1" ht="15" customHeight="1" x14ac:dyDescent="0.25">
      <c r="A113" s="39" t="s">
        <v>144</v>
      </c>
      <c r="B113" s="33">
        <v>490813</v>
      </c>
      <c r="C113" s="33" t="s">
        <v>172</v>
      </c>
      <c r="D113" s="48">
        <v>2.7565903920781478E-2</v>
      </c>
    </row>
    <row r="114" spans="1:4" s="33" customFormat="1" ht="15" customHeight="1" thickBot="1" x14ac:dyDescent="0.3">
      <c r="A114" s="39" t="s">
        <v>144</v>
      </c>
      <c r="B114" s="33">
        <v>490813</v>
      </c>
      <c r="C114" s="33" t="s">
        <v>45</v>
      </c>
      <c r="D114" s="48">
        <v>4.2553191489361701E-2</v>
      </c>
    </row>
    <row r="115" spans="1:4" s="38" customFormat="1" ht="15" customHeight="1" x14ac:dyDescent="0.25">
      <c r="A115" s="37" t="s">
        <v>144</v>
      </c>
      <c r="B115" s="38">
        <v>490299</v>
      </c>
      <c r="C115" s="38" t="s">
        <v>203</v>
      </c>
      <c r="D115" s="47">
        <v>4.1229423868312756E-2</v>
      </c>
    </row>
    <row r="116" spans="1:4" s="33" customFormat="1" ht="15" customHeight="1" x14ac:dyDescent="0.25">
      <c r="A116" s="39" t="s">
        <v>144</v>
      </c>
      <c r="B116" s="33">
        <v>490299</v>
      </c>
      <c r="C116" s="33" t="s">
        <v>89</v>
      </c>
      <c r="D116" s="48">
        <v>0.28971560846560845</v>
      </c>
    </row>
    <row r="117" spans="1:4" s="33" customFormat="1" ht="15" customHeight="1" x14ac:dyDescent="0.25">
      <c r="A117" s="39" t="s">
        <v>144</v>
      </c>
      <c r="B117" s="33">
        <v>490299</v>
      </c>
      <c r="C117" s="33" t="s">
        <v>136</v>
      </c>
      <c r="D117" s="48">
        <v>0.48815402704291594</v>
      </c>
    </row>
    <row r="118" spans="1:4" s="33" customFormat="1" ht="15" customHeight="1" x14ac:dyDescent="0.25">
      <c r="A118" s="39" t="s">
        <v>144</v>
      </c>
      <c r="B118" s="33">
        <v>490299</v>
      </c>
      <c r="C118" s="33" t="s">
        <v>92</v>
      </c>
      <c r="D118" s="48">
        <v>0.16006760728982952</v>
      </c>
    </row>
    <row r="119" spans="1:4" s="33" customFormat="1" ht="15" customHeight="1" thickBot="1" x14ac:dyDescent="0.3">
      <c r="A119" s="39" t="s">
        <v>144</v>
      </c>
      <c r="B119" s="33">
        <v>490299</v>
      </c>
      <c r="C119" s="33" t="s">
        <v>221</v>
      </c>
      <c r="D119" s="48">
        <v>2.0833333333333332E-2</v>
      </c>
    </row>
    <row r="120" spans="1:4" s="38" customFormat="1" ht="15" customHeight="1" x14ac:dyDescent="0.25">
      <c r="A120" s="37" t="s">
        <v>144</v>
      </c>
      <c r="B120" s="38">
        <v>490300</v>
      </c>
      <c r="C120" s="38" t="s">
        <v>136</v>
      </c>
      <c r="D120" s="47">
        <v>0.32952846761012206</v>
      </c>
    </row>
    <row r="121" spans="1:4" s="33" customFormat="1" ht="15" customHeight="1" x14ac:dyDescent="0.25">
      <c r="A121" s="39" t="s">
        <v>144</v>
      </c>
      <c r="B121" s="33">
        <v>490300</v>
      </c>
      <c r="C121" s="33" t="s">
        <v>221</v>
      </c>
      <c r="D121" s="48">
        <v>0.20151700085734672</v>
      </c>
    </row>
    <row r="122" spans="1:4" s="33" customFormat="1" ht="15" customHeight="1" x14ac:dyDescent="0.25">
      <c r="A122" s="39" t="s">
        <v>144</v>
      </c>
      <c r="B122" s="33">
        <v>490300</v>
      </c>
      <c r="C122" s="33" t="s">
        <v>172</v>
      </c>
      <c r="D122" s="48">
        <v>0.450273681865766</v>
      </c>
    </row>
    <row r="123" spans="1:4" s="33" customFormat="1" ht="15" customHeight="1" thickBot="1" x14ac:dyDescent="0.3">
      <c r="A123" s="39" t="s">
        <v>144</v>
      </c>
      <c r="B123" s="33">
        <v>490300</v>
      </c>
      <c r="C123" s="33" t="s">
        <v>45</v>
      </c>
      <c r="D123" s="48">
        <v>1.868084966676516E-2</v>
      </c>
    </row>
    <row r="124" spans="1:4" s="38" customFormat="1" ht="15" customHeight="1" x14ac:dyDescent="0.25">
      <c r="A124" s="37" t="s">
        <v>144</v>
      </c>
      <c r="B124" s="38">
        <v>490125</v>
      </c>
      <c r="C124" s="38" t="s">
        <v>172</v>
      </c>
      <c r="D124" s="47">
        <v>4.1447001843041446E-2</v>
      </c>
    </row>
    <row r="125" spans="1:4" s="33" customFormat="1" ht="15" customHeight="1" x14ac:dyDescent="0.25">
      <c r="A125" s="39" t="s">
        <v>144</v>
      </c>
      <c r="B125" s="33">
        <v>490125</v>
      </c>
      <c r="C125" s="33" t="s">
        <v>76</v>
      </c>
      <c r="D125" s="48">
        <v>0.79035440489861797</v>
      </c>
    </row>
    <row r="126" spans="1:4" s="33" customFormat="1" ht="15" customHeight="1" x14ac:dyDescent="0.25">
      <c r="A126" s="39" t="s">
        <v>144</v>
      </c>
      <c r="B126" s="33">
        <v>490125</v>
      </c>
      <c r="C126" s="33" t="s">
        <v>145</v>
      </c>
      <c r="D126" s="48">
        <v>0.13219055895737358</v>
      </c>
    </row>
    <row r="127" spans="1:4" s="33" customFormat="1" ht="15" customHeight="1" thickBot="1" x14ac:dyDescent="0.3">
      <c r="A127" s="39" t="s">
        <v>144</v>
      </c>
      <c r="B127" s="33">
        <v>490125</v>
      </c>
      <c r="C127" s="33" t="s">
        <v>203</v>
      </c>
      <c r="D127" s="48">
        <v>3.6008034300967044E-2</v>
      </c>
    </row>
    <row r="128" spans="1:4" s="38" customFormat="1" ht="15" customHeight="1" x14ac:dyDescent="0.25">
      <c r="A128" s="37" t="s">
        <v>144</v>
      </c>
      <c r="B128" s="38">
        <v>490525</v>
      </c>
      <c r="C128" s="38" t="s">
        <v>76</v>
      </c>
      <c r="D128" s="47">
        <v>0.66099025100734432</v>
      </c>
    </row>
    <row r="129" spans="1:4" s="33" customFormat="1" ht="15" customHeight="1" x14ac:dyDescent="0.25">
      <c r="A129" s="39" t="s">
        <v>144</v>
      </c>
      <c r="B129" s="33">
        <v>490525</v>
      </c>
      <c r="C129" s="33" t="s">
        <v>136</v>
      </c>
      <c r="D129" s="48">
        <v>0.13405637945358531</v>
      </c>
    </row>
    <row r="130" spans="1:4" s="33" customFormat="1" ht="15" customHeight="1" x14ac:dyDescent="0.25">
      <c r="A130" s="39" t="s">
        <v>144</v>
      </c>
      <c r="B130" s="33">
        <v>490525</v>
      </c>
      <c r="C130" s="33" t="s">
        <v>92</v>
      </c>
      <c r="D130" s="48">
        <v>0.11299502659953009</v>
      </c>
    </row>
    <row r="131" spans="1:4" s="33" customFormat="1" ht="15" customHeight="1" x14ac:dyDescent="0.25">
      <c r="A131" s="39" t="s">
        <v>144</v>
      </c>
      <c r="B131" s="33">
        <v>490525</v>
      </c>
      <c r="C131" s="33" t="s">
        <v>89</v>
      </c>
      <c r="D131" s="48">
        <v>8.0464090065977031E-2</v>
      </c>
    </row>
    <row r="132" spans="1:4" s="33" customFormat="1" ht="15" customHeight="1" thickBot="1" x14ac:dyDescent="0.3">
      <c r="A132" s="39" t="s">
        <v>144</v>
      </c>
      <c r="B132" s="33">
        <v>490525</v>
      </c>
      <c r="C132" s="33" t="s">
        <v>172</v>
      </c>
      <c r="D132" s="48">
        <v>1.1494252873563218E-2</v>
      </c>
    </row>
    <row r="133" spans="1:4" s="38" customFormat="1" ht="15" customHeight="1" x14ac:dyDescent="0.25">
      <c r="A133" s="37" t="s">
        <v>192</v>
      </c>
      <c r="B133" s="38">
        <v>320580</v>
      </c>
      <c r="C133" s="38" t="s">
        <v>212</v>
      </c>
      <c r="D133" s="47">
        <v>5.7542129058775177E-2</v>
      </c>
    </row>
    <row r="134" spans="1:4" s="33" customFormat="1" ht="15" customHeight="1" x14ac:dyDescent="0.25">
      <c r="A134" s="39" t="s">
        <v>192</v>
      </c>
      <c r="B134" s="33">
        <v>320580</v>
      </c>
      <c r="C134" s="33" t="s">
        <v>172</v>
      </c>
      <c r="D134" s="48">
        <v>0.29466070827408614</v>
      </c>
    </row>
    <row r="135" spans="1:4" s="33" customFormat="1" ht="15" customHeight="1" x14ac:dyDescent="0.25">
      <c r="A135" s="39" t="s">
        <v>192</v>
      </c>
      <c r="B135" s="33">
        <v>320580</v>
      </c>
      <c r="C135" s="33" t="s">
        <v>106</v>
      </c>
      <c r="D135" s="48">
        <v>8.2203041512535963E-2</v>
      </c>
    </row>
    <row r="136" spans="1:4" s="33" customFormat="1" ht="15" customHeight="1" x14ac:dyDescent="0.25">
      <c r="A136" s="39" t="s">
        <v>192</v>
      </c>
      <c r="B136" s="33">
        <v>320580</v>
      </c>
      <c r="C136" s="33" t="s">
        <v>45</v>
      </c>
      <c r="D136" s="48">
        <v>2.3016851623510068E-2</v>
      </c>
    </row>
    <row r="137" spans="1:4" s="33" customFormat="1" ht="15" customHeight="1" x14ac:dyDescent="0.25">
      <c r="A137" s="39" t="s">
        <v>192</v>
      </c>
      <c r="B137" s="33">
        <v>320580</v>
      </c>
      <c r="C137" s="33" t="s">
        <v>222</v>
      </c>
      <c r="D137" s="48">
        <v>0.19601818034769447</v>
      </c>
    </row>
    <row r="138" spans="1:4" s="33" customFormat="1" ht="15" customHeight="1" x14ac:dyDescent="0.25">
      <c r="A138" s="39" t="s">
        <v>192</v>
      </c>
      <c r="B138" s="33">
        <v>320580</v>
      </c>
      <c r="C138" s="33" t="s">
        <v>223</v>
      </c>
      <c r="D138" s="48">
        <v>1.2330456226880395E-2</v>
      </c>
    </row>
    <row r="139" spans="1:4" s="33" customFormat="1" ht="15" customHeight="1" x14ac:dyDescent="0.25">
      <c r="A139" s="39" t="s">
        <v>192</v>
      </c>
      <c r="B139" s="33">
        <v>320580</v>
      </c>
      <c r="C139" s="33" t="s">
        <v>203</v>
      </c>
      <c r="D139" s="48">
        <v>1.0003789080805943E-2</v>
      </c>
    </row>
    <row r="140" spans="1:4" s="33" customFormat="1" ht="15" customHeight="1" x14ac:dyDescent="0.25">
      <c r="A140" s="39" t="s">
        <v>192</v>
      </c>
      <c r="B140" s="33">
        <v>320580</v>
      </c>
      <c r="C140" s="33" t="s">
        <v>43</v>
      </c>
      <c r="D140" s="48">
        <v>5.8936370051791429E-3</v>
      </c>
    </row>
    <row r="141" spans="1:4" s="36" customFormat="1" ht="15" customHeight="1" x14ac:dyDescent="0.25">
      <c r="A141" s="41" t="s">
        <v>192</v>
      </c>
      <c r="B141" s="36">
        <v>320580</v>
      </c>
      <c r="C141" s="36" t="s">
        <v>59</v>
      </c>
      <c r="D141" s="49">
        <v>5.3504547886570357E-3</v>
      </c>
    </row>
    <row r="142" spans="1:4" s="33" customFormat="1" ht="15" customHeight="1" x14ac:dyDescent="0.25">
      <c r="A142" s="39" t="s">
        <v>192</v>
      </c>
      <c r="B142" s="33">
        <v>320580</v>
      </c>
      <c r="C142" s="33" t="s">
        <v>78</v>
      </c>
      <c r="D142" s="48">
        <v>7.1339397182093806E-3</v>
      </c>
    </row>
    <row r="143" spans="1:4" s="33" customFormat="1" ht="15" customHeight="1" x14ac:dyDescent="0.25">
      <c r="A143" s="39" t="s">
        <v>192</v>
      </c>
      <c r="B143" s="33">
        <v>320580</v>
      </c>
      <c r="C143" s="33" t="s">
        <v>76</v>
      </c>
      <c r="D143" s="48">
        <v>0.22125968912485763</v>
      </c>
    </row>
    <row r="144" spans="1:4" s="33" customFormat="1" ht="15" customHeight="1" x14ac:dyDescent="0.25">
      <c r="A144" s="39" t="s">
        <v>192</v>
      </c>
      <c r="B144" s="33">
        <v>320580</v>
      </c>
      <c r="C144" s="33" t="s">
        <v>224</v>
      </c>
      <c r="D144" s="48">
        <v>7.3305071956757353E-2</v>
      </c>
    </row>
    <row r="145" spans="1:4" s="33" customFormat="1" ht="15" customHeight="1" x14ac:dyDescent="0.25">
      <c r="A145" s="39" t="s">
        <v>192</v>
      </c>
      <c r="B145" s="33">
        <v>320580</v>
      </c>
      <c r="C145" s="33" t="s">
        <v>225</v>
      </c>
      <c r="D145" s="48">
        <v>3.0769230769230774E-3</v>
      </c>
    </row>
    <row r="146" spans="1:4" s="33" customFormat="1" ht="15" customHeight="1" thickBot="1" x14ac:dyDescent="0.3">
      <c r="A146" s="39" t="s">
        <v>192</v>
      </c>
      <c r="B146" s="33">
        <v>320580</v>
      </c>
      <c r="C146" s="33" t="s">
        <v>108</v>
      </c>
      <c r="D146" s="48">
        <v>8.2051282051282051E-3</v>
      </c>
    </row>
    <row r="147" spans="1:4" s="38" customFormat="1" ht="15" customHeight="1" x14ac:dyDescent="0.25">
      <c r="A147" s="37" t="s">
        <v>192</v>
      </c>
      <c r="B147" s="38">
        <v>320602</v>
      </c>
      <c r="C147" s="38" t="s">
        <v>172</v>
      </c>
      <c r="D147" s="47">
        <v>0.12753882915173237</v>
      </c>
    </row>
    <row r="148" spans="1:4" s="33" customFormat="1" ht="15" customHeight="1" x14ac:dyDescent="0.25">
      <c r="A148" s="39" t="s">
        <v>192</v>
      </c>
      <c r="B148" s="33">
        <v>320602</v>
      </c>
      <c r="C148" s="33" t="s">
        <v>86</v>
      </c>
      <c r="D148" s="48">
        <v>6.0386473429951688E-2</v>
      </c>
    </row>
    <row r="149" spans="1:4" s="33" customFormat="1" ht="15" customHeight="1" x14ac:dyDescent="0.25">
      <c r="A149" s="39" t="s">
        <v>192</v>
      </c>
      <c r="B149" s="33">
        <v>320602</v>
      </c>
      <c r="C149" s="33" t="s">
        <v>98</v>
      </c>
      <c r="D149" s="48">
        <v>0.12996880223181684</v>
      </c>
    </row>
    <row r="150" spans="1:4" s="33" customFormat="1" ht="15" customHeight="1" x14ac:dyDescent="0.25">
      <c r="A150" s="39" t="s">
        <v>192</v>
      </c>
      <c r="B150" s="33">
        <v>320602</v>
      </c>
      <c r="C150" s="33" t="s">
        <v>223</v>
      </c>
      <c r="D150" s="48">
        <v>2.2970540873354175E-2</v>
      </c>
    </row>
    <row r="151" spans="1:4" s="33" customFormat="1" ht="15" customHeight="1" x14ac:dyDescent="0.25">
      <c r="A151" s="39" t="s">
        <v>192</v>
      </c>
      <c r="B151" s="33">
        <v>320602</v>
      </c>
      <c r="C151" s="33" t="s">
        <v>76</v>
      </c>
      <c r="D151" s="48">
        <v>0.63810665297753821</v>
      </c>
    </row>
    <row r="152" spans="1:4" s="33" customFormat="1" ht="15" customHeight="1" thickBot="1" x14ac:dyDescent="0.3">
      <c r="A152" s="39" t="s">
        <v>192</v>
      </c>
      <c r="B152" s="33">
        <v>320602</v>
      </c>
      <c r="C152" s="33" t="s">
        <v>203</v>
      </c>
      <c r="D152" s="48">
        <v>2.1028701335606706E-2</v>
      </c>
    </row>
    <row r="153" spans="1:4" s="38" customFormat="1" ht="15" customHeight="1" x14ac:dyDescent="0.25">
      <c r="A153" s="37" t="s">
        <v>192</v>
      </c>
      <c r="B153" s="38">
        <v>320575</v>
      </c>
      <c r="C153" s="38" t="s">
        <v>223</v>
      </c>
      <c r="D153" s="47">
        <v>0.72358018867030827</v>
      </c>
    </row>
    <row r="154" spans="1:4" s="33" customFormat="1" ht="15" customHeight="1" x14ac:dyDescent="0.25">
      <c r="A154" s="39" t="s">
        <v>192</v>
      </c>
      <c r="B154" s="33">
        <v>320575</v>
      </c>
      <c r="C154" s="33" t="s">
        <v>86</v>
      </c>
      <c r="D154" s="48">
        <v>4.3562985151544435E-2</v>
      </c>
    </row>
    <row r="155" spans="1:4" s="33" customFormat="1" ht="15" customHeight="1" x14ac:dyDescent="0.25">
      <c r="A155" s="39" t="s">
        <v>192</v>
      </c>
      <c r="B155" s="33">
        <v>320575</v>
      </c>
      <c r="C155" s="33" t="s">
        <v>226</v>
      </c>
      <c r="D155" s="48">
        <v>0.21758965060562829</v>
      </c>
    </row>
    <row r="156" spans="1:4" s="33" customFormat="1" ht="15" customHeight="1" thickBot="1" x14ac:dyDescent="0.3">
      <c r="A156" s="39" t="s">
        <v>192</v>
      </c>
      <c r="B156" s="33">
        <v>320575</v>
      </c>
      <c r="C156" s="33" t="s">
        <v>172</v>
      </c>
      <c r="D156" s="48">
        <v>1.5267175572519083E-2</v>
      </c>
    </row>
    <row r="157" spans="1:4" s="38" customFormat="1" ht="15" customHeight="1" x14ac:dyDescent="0.25">
      <c r="A157" s="37" t="s">
        <v>197</v>
      </c>
      <c r="B157" s="38">
        <v>272894</v>
      </c>
      <c r="C157" s="38" t="s">
        <v>76</v>
      </c>
      <c r="D157" s="47">
        <v>0.29705733130390666</v>
      </c>
    </row>
    <row r="158" spans="1:4" s="33" customFormat="1" ht="15" customHeight="1" x14ac:dyDescent="0.25">
      <c r="A158" s="39" t="s">
        <v>197</v>
      </c>
      <c r="B158" s="33">
        <v>272894</v>
      </c>
      <c r="C158" s="33" t="s">
        <v>86</v>
      </c>
      <c r="D158" s="48">
        <v>0.21728440769536661</v>
      </c>
    </row>
    <row r="159" spans="1:4" s="33" customFormat="1" ht="15" customHeight="1" x14ac:dyDescent="0.25">
      <c r="A159" s="39" t="s">
        <v>197</v>
      </c>
      <c r="B159" s="33">
        <v>272894</v>
      </c>
      <c r="C159" s="33" t="s">
        <v>89</v>
      </c>
      <c r="D159" s="48">
        <v>0.19964485032978185</v>
      </c>
    </row>
    <row r="160" spans="1:4" s="33" customFormat="1" ht="15" customHeight="1" x14ac:dyDescent="0.25">
      <c r="A160" s="39" t="s">
        <v>197</v>
      </c>
      <c r="B160" s="33">
        <v>272894</v>
      </c>
      <c r="C160" s="33" t="s">
        <v>98</v>
      </c>
      <c r="D160" s="48">
        <v>0.13933933933933934</v>
      </c>
    </row>
    <row r="161" spans="1:4" s="33" customFormat="1" ht="15" customHeight="1" x14ac:dyDescent="0.25">
      <c r="A161" s="39" t="s">
        <v>197</v>
      </c>
      <c r="B161" s="33">
        <v>272894</v>
      </c>
      <c r="C161" s="33" t="s">
        <v>172</v>
      </c>
      <c r="D161" s="48">
        <v>4.2885351104529186E-2</v>
      </c>
    </row>
    <row r="162" spans="1:4" s="33" customFormat="1" ht="15" customHeight="1" x14ac:dyDescent="0.25">
      <c r="A162" s="39" t="s">
        <v>197</v>
      </c>
      <c r="B162" s="33">
        <v>272894</v>
      </c>
      <c r="C162" s="33" t="s">
        <v>227</v>
      </c>
      <c r="D162" s="48">
        <v>6.8493150684931503E-3</v>
      </c>
    </row>
    <row r="163" spans="1:4" s="33" customFormat="1" ht="15" customHeight="1" x14ac:dyDescent="0.25">
      <c r="A163" s="39" t="s">
        <v>197</v>
      </c>
      <c r="B163" s="33">
        <v>272894</v>
      </c>
      <c r="C163" s="33" t="s">
        <v>205</v>
      </c>
      <c r="D163" s="48">
        <v>6.8493150684931503E-3</v>
      </c>
    </row>
    <row r="164" spans="1:4" s="33" customFormat="1" ht="15" customHeight="1" x14ac:dyDescent="0.25">
      <c r="A164" s="39" t="s">
        <v>197</v>
      </c>
      <c r="B164" s="33">
        <v>272894</v>
      </c>
      <c r="C164" s="33" t="s">
        <v>67</v>
      </c>
      <c r="D164" s="48">
        <v>6.7567567567567571E-2</v>
      </c>
    </row>
    <row r="165" spans="1:4" s="33" customFormat="1" ht="15" customHeight="1" thickBot="1" x14ac:dyDescent="0.3">
      <c r="A165" s="39" t="s">
        <v>197</v>
      </c>
      <c r="B165" s="33">
        <v>272894</v>
      </c>
      <c r="C165" s="33" t="s">
        <v>96</v>
      </c>
      <c r="D165" s="48">
        <v>2.2522522522522525E-2</v>
      </c>
    </row>
    <row r="166" spans="1:4" s="38" customFormat="1" ht="15" customHeight="1" x14ac:dyDescent="0.25">
      <c r="A166" s="37" t="s">
        <v>197</v>
      </c>
      <c r="B166" s="38">
        <v>272850</v>
      </c>
      <c r="C166" s="38" t="s">
        <v>74</v>
      </c>
      <c r="D166" s="47">
        <v>0.15236593955919109</v>
      </c>
    </row>
    <row r="167" spans="1:4" s="33" customFormat="1" ht="15" customHeight="1" x14ac:dyDescent="0.25">
      <c r="A167" s="39" t="s">
        <v>197</v>
      </c>
      <c r="B167" s="33">
        <v>272850</v>
      </c>
      <c r="C167" s="33" t="s">
        <v>76</v>
      </c>
      <c r="D167" s="48">
        <v>0.19673085662349465</v>
      </c>
    </row>
    <row r="168" spans="1:4" s="33" customFormat="1" ht="15" customHeight="1" x14ac:dyDescent="0.25">
      <c r="A168" s="39" t="s">
        <v>197</v>
      </c>
      <c r="B168" s="33">
        <v>272850</v>
      </c>
      <c r="C168" s="33" t="s">
        <v>72</v>
      </c>
      <c r="D168" s="48">
        <v>8.5571461031583737E-2</v>
      </c>
    </row>
    <row r="169" spans="1:4" s="33" customFormat="1" ht="15" customHeight="1" x14ac:dyDescent="0.25">
      <c r="A169" s="39" t="s">
        <v>197</v>
      </c>
      <c r="B169" s="33">
        <v>272850</v>
      </c>
      <c r="C169" s="33" t="s">
        <v>78</v>
      </c>
      <c r="D169" s="48">
        <v>0.35533685526016817</v>
      </c>
    </row>
    <row r="170" spans="1:4" s="33" customFormat="1" ht="15" customHeight="1" x14ac:dyDescent="0.25">
      <c r="A170" s="39" t="s">
        <v>197</v>
      </c>
      <c r="B170" s="33">
        <v>272850</v>
      </c>
      <c r="C170" s="33" t="s">
        <v>203</v>
      </c>
      <c r="D170" s="48">
        <v>3.2407407407407406E-2</v>
      </c>
    </row>
    <row r="171" spans="1:4" s="33" customFormat="1" ht="15" customHeight="1" x14ac:dyDescent="0.25">
      <c r="A171" s="39" t="s">
        <v>197</v>
      </c>
      <c r="B171" s="33">
        <v>272850</v>
      </c>
      <c r="C171" s="33" t="s">
        <v>172</v>
      </c>
      <c r="D171" s="48">
        <v>7.6775164735287435E-2</v>
      </c>
    </row>
    <row r="172" spans="1:4" s="33" customFormat="1" ht="15" customHeight="1" x14ac:dyDescent="0.25">
      <c r="A172" s="39" t="s">
        <v>197</v>
      </c>
      <c r="B172" s="33">
        <v>272850</v>
      </c>
      <c r="C172" s="33" t="s">
        <v>70</v>
      </c>
      <c r="D172" s="48">
        <v>4.2709043399227452E-2</v>
      </c>
    </row>
    <row r="173" spans="1:4" s="33" customFormat="1" ht="15" customHeight="1" x14ac:dyDescent="0.25">
      <c r="A173" s="39" t="s">
        <v>197</v>
      </c>
      <c r="B173" s="33">
        <v>272850</v>
      </c>
      <c r="C173" s="33" t="s">
        <v>225</v>
      </c>
      <c r="D173" s="48">
        <v>3.0092592592592591E-2</v>
      </c>
    </row>
    <row r="174" spans="1:4" s="33" customFormat="1" ht="15" customHeight="1" x14ac:dyDescent="0.25">
      <c r="A174" s="39" t="s">
        <v>197</v>
      </c>
      <c r="B174" s="33">
        <v>272850</v>
      </c>
      <c r="C174" s="33" t="s">
        <v>226</v>
      </c>
      <c r="D174" s="48">
        <v>4.6296296296296294E-3</v>
      </c>
    </row>
    <row r="175" spans="1:4" s="33" customFormat="1" ht="15" customHeight="1" thickBot="1" x14ac:dyDescent="0.3">
      <c r="A175" s="42" t="s">
        <v>197</v>
      </c>
      <c r="B175" s="43">
        <v>272850</v>
      </c>
      <c r="C175" s="43" t="s">
        <v>35</v>
      </c>
      <c r="D175" s="50">
        <v>2.338104976141786E-2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90"/>
  <sheetViews>
    <sheetView workbookViewId="0">
      <selection activeCell="H52" sqref="H52"/>
    </sheetView>
  </sheetViews>
  <sheetFormatPr defaultColWidth="11.42578125" defaultRowHeight="15" x14ac:dyDescent="0.25"/>
  <cols>
    <col min="1" max="4" width="11.42578125" style="20"/>
    <col min="5" max="5" width="13.85546875" style="20" customWidth="1"/>
    <col min="6" max="8" width="11.42578125" style="20"/>
    <col min="9" max="9" width="11.5703125" customWidth="1"/>
    <col min="10" max="16384" width="11.42578125" style="20"/>
  </cols>
  <sheetData>
    <row r="1" spans="1:8" s="35" customFormat="1" ht="30.75" thickBot="1" x14ac:dyDescent="0.3">
      <c r="A1" s="35" t="s">
        <v>0</v>
      </c>
      <c r="B1" s="35" t="s">
        <v>1</v>
      </c>
      <c r="C1" s="35" t="s">
        <v>200</v>
      </c>
      <c r="D1" s="35" t="s">
        <v>2</v>
      </c>
      <c r="E1" s="35" t="s">
        <v>201</v>
      </c>
      <c r="F1" s="35" t="s">
        <v>347</v>
      </c>
      <c r="G1" s="35" t="s">
        <v>339</v>
      </c>
      <c r="H1" s="35" t="s">
        <v>346</v>
      </c>
    </row>
    <row r="2" spans="1:8" s="20" customFormat="1" x14ac:dyDescent="0.25">
      <c r="A2" s="37" t="s">
        <v>55</v>
      </c>
      <c r="B2" s="38">
        <v>141372</v>
      </c>
      <c r="C2" s="38">
        <v>3</v>
      </c>
      <c r="D2" s="38" t="s">
        <v>172</v>
      </c>
      <c r="E2" s="38">
        <v>580</v>
      </c>
      <c r="F2" s="38">
        <f>SUM(E2)</f>
        <v>580</v>
      </c>
      <c r="G2" s="38">
        <f>E2/F2</f>
        <v>1</v>
      </c>
      <c r="H2" s="47">
        <f>(G2)/1</f>
        <v>1</v>
      </c>
    </row>
    <row r="3" spans="1:8" s="20" customFormat="1" ht="15.75" thickBot="1" x14ac:dyDescent="0.3">
      <c r="A3" s="42" t="s">
        <v>55</v>
      </c>
      <c r="B3" s="43">
        <v>141372</v>
      </c>
      <c r="C3" s="43">
        <v>3</v>
      </c>
      <c r="D3" s="43" t="s">
        <v>204</v>
      </c>
      <c r="E3" s="43">
        <v>920</v>
      </c>
      <c r="F3" s="43"/>
      <c r="G3" s="43"/>
      <c r="H3" s="50"/>
    </row>
    <row r="4" spans="1:8" s="33" customFormat="1" x14ac:dyDescent="0.25">
      <c r="A4" s="37" t="s">
        <v>55</v>
      </c>
      <c r="B4" s="38">
        <v>141353</v>
      </c>
      <c r="C4" s="38">
        <v>1</v>
      </c>
      <c r="D4" s="38" t="s">
        <v>172</v>
      </c>
      <c r="E4" s="38">
        <v>1270</v>
      </c>
      <c r="F4" s="38">
        <f>SUM(E4)</f>
        <v>1270</v>
      </c>
      <c r="G4" s="38">
        <f>E4/F4</f>
        <v>1</v>
      </c>
      <c r="H4" s="47">
        <f>(G4+G6+G8)/3</f>
        <v>1</v>
      </c>
    </row>
    <row r="5" spans="1:8" s="34" customFormat="1" x14ac:dyDescent="0.25">
      <c r="A5" s="40" t="s">
        <v>55</v>
      </c>
      <c r="B5" s="34">
        <v>141353</v>
      </c>
      <c r="C5" s="34">
        <v>1</v>
      </c>
      <c r="D5" s="34" t="s">
        <v>204</v>
      </c>
      <c r="E5" s="34">
        <v>230</v>
      </c>
      <c r="H5" s="51"/>
    </row>
    <row r="6" spans="1:8" s="36" customFormat="1" x14ac:dyDescent="0.25">
      <c r="A6" s="41" t="s">
        <v>55</v>
      </c>
      <c r="B6" s="36">
        <v>141353</v>
      </c>
      <c r="C6" s="36">
        <v>2</v>
      </c>
      <c r="D6" s="36" t="s">
        <v>172</v>
      </c>
      <c r="E6" s="36">
        <v>740</v>
      </c>
      <c r="F6" s="36">
        <f>SUM(E6)</f>
        <v>740</v>
      </c>
      <c r="G6" s="36">
        <f>E6/F6</f>
        <v>1</v>
      </c>
      <c r="H6" s="49"/>
    </row>
    <row r="7" spans="1:8" s="34" customFormat="1" x14ac:dyDescent="0.25">
      <c r="A7" s="40" t="s">
        <v>55</v>
      </c>
      <c r="B7" s="34">
        <v>141353</v>
      </c>
      <c r="C7" s="34">
        <v>2</v>
      </c>
      <c r="D7" s="34" t="s">
        <v>204</v>
      </c>
      <c r="E7" s="34">
        <v>760</v>
      </c>
      <c r="H7" s="51"/>
    </row>
    <row r="8" spans="1:8" s="36" customFormat="1" x14ac:dyDescent="0.25">
      <c r="A8" s="41" t="s">
        <v>55</v>
      </c>
      <c r="B8" s="36">
        <v>141353</v>
      </c>
      <c r="C8" s="36">
        <v>3</v>
      </c>
      <c r="D8" s="36" t="s">
        <v>172</v>
      </c>
      <c r="E8" s="36">
        <v>970</v>
      </c>
      <c r="F8" s="36">
        <f>SUM(E8)</f>
        <v>970</v>
      </c>
      <c r="G8" s="36">
        <f>E8/F8</f>
        <v>1</v>
      </c>
      <c r="H8" s="49"/>
    </row>
    <row r="9" spans="1:8" s="34" customFormat="1" ht="15.75" thickBot="1" x14ac:dyDescent="0.3">
      <c r="A9" s="42" t="s">
        <v>55</v>
      </c>
      <c r="B9" s="43">
        <v>141353</v>
      </c>
      <c r="C9" s="43">
        <v>3</v>
      </c>
      <c r="D9" s="43" t="s">
        <v>204</v>
      </c>
      <c r="E9" s="43">
        <v>530</v>
      </c>
      <c r="F9" s="43"/>
      <c r="G9" s="43"/>
      <c r="H9" s="50"/>
    </row>
    <row r="10" spans="1:8" s="33" customFormat="1" x14ac:dyDescent="0.25">
      <c r="A10" s="39" t="s">
        <v>55</v>
      </c>
      <c r="B10" s="33">
        <v>140897</v>
      </c>
      <c r="C10" s="33">
        <v>1</v>
      </c>
      <c r="D10" s="33" t="s">
        <v>172</v>
      </c>
      <c r="E10" s="33">
        <v>330</v>
      </c>
      <c r="F10" s="33">
        <f>SUM(E10)</f>
        <v>330</v>
      </c>
      <c r="G10" s="33">
        <f>E10/F10</f>
        <v>1</v>
      </c>
      <c r="H10" s="48">
        <f>(G10+G12+G14)/3</f>
        <v>1</v>
      </c>
    </row>
    <row r="11" spans="1:8" s="34" customFormat="1" x14ac:dyDescent="0.25">
      <c r="A11" s="40" t="s">
        <v>55</v>
      </c>
      <c r="B11" s="34">
        <v>140897</v>
      </c>
      <c r="C11" s="34">
        <v>1</v>
      </c>
      <c r="D11" s="34" t="s">
        <v>204</v>
      </c>
      <c r="E11" s="34">
        <v>1170</v>
      </c>
      <c r="H11" s="51"/>
    </row>
    <row r="12" spans="1:8" s="36" customFormat="1" x14ac:dyDescent="0.25">
      <c r="A12" s="41" t="s">
        <v>55</v>
      </c>
      <c r="B12" s="36">
        <v>140897</v>
      </c>
      <c r="C12" s="36">
        <v>2</v>
      </c>
      <c r="D12" s="36" t="s">
        <v>172</v>
      </c>
      <c r="E12" s="36">
        <v>1190</v>
      </c>
      <c r="F12" s="36">
        <f>SUM(E12)</f>
        <v>1190</v>
      </c>
      <c r="G12" s="36">
        <f>E12/F12</f>
        <v>1</v>
      </c>
      <c r="H12" s="49"/>
    </row>
    <row r="13" spans="1:8" s="34" customFormat="1" x14ac:dyDescent="0.25">
      <c r="A13" s="40" t="s">
        <v>55</v>
      </c>
      <c r="B13" s="34">
        <v>140897</v>
      </c>
      <c r="C13" s="34">
        <v>2</v>
      </c>
      <c r="D13" s="34" t="s">
        <v>204</v>
      </c>
      <c r="E13" s="34">
        <v>310</v>
      </c>
      <c r="H13" s="51"/>
    </row>
    <row r="14" spans="1:8" s="36" customFormat="1" x14ac:dyDescent="0.25">
      <c r="A14" s="41" t="s">
        <v>55</v>
      </c>
      <c r="B14" s="36">
        <v>140897</v>
      </c>
      <c r="C14" s="36">
        <v>3</v>
      </c>
      <c r="D14" s="36" t="s">
        <v>172</v>
      </c>
      <c r="E14" s="36">
        <v>790</v>
      </c>
      <c r="F14" s="36">
        <f>SUM(E14)</f>
        <v>790</v>
      </c>
      <c r="G14" s="36">
        <f>E14/F14</f>
        <v>1</v>
      </c>
      <c r="H14" s="49"/>
    </row>
    <row r="15" spans="1:8" s="34" customFormat="1" ht="15.75" thickBot="1" x14ac:dyDescent="0.3">
      <c r="A15" s="42" t="s">
        <v>55</v>
      </c>
      <c r="B15" s="43">
        <v>140897</v>
      </c>
      <c r="C15" s="43">
        <v>3</v>
      </c>
      <c r="D15" s="43" t="s">
        <v>204</v>
      </c>
      <c r="E15" s="43">
        <v>710</v>
      </c>
      <c r="F15" s="43"/>
      <c r="G15" s="43"/>
      <c r="H15" s="50"/>
    </row>
    <row r="16" spans="1:8" s="33" customFormat="1" x14ac:dyDescent="0.25">
      <c r="A16" s="37" t="s">
        <v>55</v>
      </c>
      <c r="B16" s="38">
        <v>141364</v>
      </c>
      <c r="C16" s="38">
        <v>1</v>
      </c>
      <c r="D16" s="38" t="s">
        <v>172</v>
      </c>
      <c r="E16" s="38">
        <v>190</v>
      </c>
      <c r="F16" s="38">
        <f>SUM(E16)</f>
        <v>190</v>
      </c>
      <c r="G16" s="38">
        <f>E16/F16</f>
        <v>1</v>
      </c>
      <c r="H16" s="47">
        <f>(G16+G18+G20)/3</f>
        <v>1</v>
      </c>
    </row>
    <row r="17" spans="1:8" s="34" customFormat="1" x14ac:dyDescent="0.25">
      <c r="A17" s="40" t="s">
        <v>55</v>
      </c>
      <c r="B17" s="34">
        <v>141364</v>
      </c>
      <c r="C17" s="34">
        <v>1</v>
      </c>
      <c r="D17" s="34" t="s">
        <v>204</v>
      </c>
      <c r="E17" s="34">
        <v>1410</v>
      </c>
      <c r="H17" s="51"/>
    </row>
    <row r="18" spans="1:8" s="36" customFormat="1" x14ac:dyDescent="0.25">
      <c r="A18" s="41" t="s">
        <v>55</v>
      </c>
      <c r="B18" s="36">
        <v>141364</v>
      </c>
      <c r="C18" s="36">
        <v>2</v>
      </c>
      <c r="D18" s="36" t="s">
        <v>172</v>
      </c>
      <c r="E18" s="36">
        <v>690</v>
      </c>
      <c r="F18" s="36">
        <f>SUM(E18)</f>
        <v>690</v>
      </c>
      <c r="G18" s="36">
        <f>E18/F18</f>
        <v>1</v>
      </c>
      <c r="H18" s="49"/>
    </row>
    <row r="19" spans="1:8" s="34" customFormat="1" x14ac:dyDescent="0.25">
      <c r="A19" s="40" t="s">
        <v>55</v>
      </c>
      <c r="B19" s="34">
        <v>141364</v>
      </c>
      <c r="C19" s="34">
        <v>2</v>
      </c>
      <c r="D19" s="34" t="s">
        <v>204</v>
      </c>
      <c r="E19" s="34">
        <v>810</v>
      </c>
      <c r="H19" s="51"/>
    </row>
    <row r="20" spans="1:8" s="36" customFormat="1" x14ac:dyDescent="0.25">
      <c r="A20" s="41" t="s">
        <v>55</v>
      </c>
      <c r="B20" s="36">
        <v>141364</v>
      </c>
      <c r="C20" s="36">
        <v>3</v>
      </c>
      <c r="D20" s="36" t="s">
        <v>172</v>
      </c>
      <c r="E20" s="36">
        <v>1500</v>
      </c>
      <c r="F20" s="36">
        <f>SUM(E20)</f>
        <v>1500</v>
      </c>
      <c r="G20" s="36">
        <f>E20/F20</f>
        <v>1</v>
      </c>
      <c r="H20" s="49"/>
    </row>
    <row r="21" spans="1:8" s="34" customFormat="1" ht="15.75" thickBot="1" x14ac:dyDescent="0.3">
      <c r="A21" s="42" t="s">
        <v>55</v>
      </c>
      <c r="B21" s="43">
        <v>141364</v>
      </c>
      <c r="C21" s="43">
        <v>3</v>
      </c>
      <c r="D21" s="43" t="s">
        <v>204</v>
      </c>
      <c r="E21" s="43">
        <v>0</v>
      </c>
      <c r="F21" s="43"/>
      <c r="G21" s="43"/>
      <c r="H21" s="50"/>
    </row>
    <row r="22" spans="1:8" s="33" customFormat="1" x14ac:dyDescent="0.25">
      <c r="A22" s="39" t="s">
        <v>55</v>
      </c>
      <c r="B22" s="33">
        <v>140933</v>
      </c>
      <c r="C22" s="33">
        <v>1</v>
      </c>
      <c r="D22" s="33" t="s">
        <v>172</v>
      </c>
      <c r="E22" s="33">
        <v>920</v>
      </c>
      <c r="F22" s="33">
        <f>SUM(E22)</f>
        <v>920</v>
      </c>
      <c r="G22" s="33">
        <f>E22/F22</f>
        <v>1</v>
      </c>
      <c r="H22" s="48">
        <f>(G22+G24)/2</f>
        <v>1</v>
      </c>
    </row>
    <row r="23" spans="1:8" s="34" customFormat="1" x14ac:dyDescent="0.25">
      <c r="A23" s="40" t="s">
        <v>55</v>
      </c>
      <c r="B23" s="34">
        <v>140933</v>
      </c>
      <c r="C23" s="34">
        <v>1</v>
      </c>
      <c r="D23" s="34" t="s">
        <v>204</v>
      </c>
      <c r="E23" s="34">
        <v>570</v>
      </c>
      <c r="H23" s="51"/>
    </row>
    <row r="24" spans="1:8" s="36" customFormat="1" x14ac:dyDescent="0.25">
      <c r="A24" s="41" t="s">
        <v>55</v>
      </c>
      <c r="B24" s="36">
        <v>140933</v>
      </c>
      <c r="C24" s="36">
        <v>2</v>
      </c>
      <c r="D24" s="36" t="s">
        <v>172</v>
      </c>
      <c r="E24" s="36">
        <v>770</v>
      </c>
      <c r="F24" s="36">
        <f>SUM(E24)</f>
        <v>770</v>
      </c>
      <c r="G24" s="36">
        <f>E24/F24</f>
        <v>1</v>
      </c>
      <c r="H24" s="49"/>
    </row>
    <row r="25" spans="1:8" s="34" customFormat="1" x14ac:dyDescent="0.25">
      <c r="A25" s="40" t="s">
        <v>55</v>
      </c>
      <c r="B25" s="34">
        <v>140933</v>
      </c>
      <c r="C25" s="34">
        <v>2</v>
      </c>
      <c r="D25" s="34" t="s">
        <v>204</v>
      </c>
      <c r="E25" s="34">
        <v>730</v>
      </c>
      <c r="H25" s="51"/>
    </row>
    <row r="26" spans="1:8" s="36" customFormat="1" x14ac:dyDescent="0.25">
      <c r="A26" s="41" t="s">
        <v>55</v>
      </c>
      <c r="B26" s="36">
        <v>140933</v>
      </c>
      <c r="C26" s="36">
        <v>3</v>
      </c>
      <c r="D26" s="36" t="s">
        <v>172</v>
      </c>
      <c r="E26" s="36">
        <v>0</v>
      </c>
      <c r="H26" s="49"/>
    </row>
    <row r="27" spans="1:8" s="34" customFormat="1" ht="15.75" thickBot="1" x14ac:dyDescent="0.3">
      <c r="A27" s="42" t="s">
        <v>55</v>
      </c>
      <c r="B27" s="43">
        <v>140933</v>
      </c>
      <c r="C27" s="43">
        <v>3</v>
      </c>
      <c r="D27" s="43" t="s">
        <v>204</v>
      </c>
      <c r="E27" s="43">
        <v>1500</v>
      </c>
      <c r="F27" s="43"/>
      <c r="G27" s="43"/>
      <c r="H27" s="50"/>
    </row>
    <row r="28" spans="1:8" s="33" customFormat="1" x14ac:dyDescent="0.25">
      <c r="A28" s="37" t="s">
        <v>120</v>
      </c>
      <c r="B28" s="38">
        <v>410162</v>
      </c>
      <c r="C28" s="38">
        <v>1</v>
      </c>
      <c r="D28" s="38" t="s">
        <v>172</v>
      </c>
      <c r="E28" s="38">
        <v>430</v>
      </c>
      <c r="F28" s="38">
        <f>SUM(E28)</f>
        <v>430</v>
      </c>
      <c r="G28" s="38">
        <f>E28/F28</f>
        <v>1</v>
      </c>
      <c r="H28" s="47">
        <f>(G28+G30+G32)/3</f>
        <v>1</v>
      </c>
    </row>
    <row r="29" spans="1:8" s="34" customFormat="1" x14ac:dyDescent="0.25">
      <c r="A29" s="40" t="s">
        <v>120</v>
      </c>
      <c r="B29" s="34">
        <v>410162</v>
      </c>
      <c r="C29" s="34">
        <v>1</v>
      </c>
      <c r="D29" s="34" t="s">
        <v>204</v>
      </c>
      <c r="E29" s="34">
        <v>1070</v>
      </c>
      <c r="H29" s="51"/>
    </row>
    <row r="30" spans="1:8" s="36" customFormat="1" x14ac:dyDescent="0.25">
      <c r="A30" s="41" t="s">
        <v>120</v>
      </c>
      <c r="B30" s="36">
        <v>410162</v>
      </c>
      <c r="C30" s="36">
        <v>2</v>
      </c>
      <c r="D30" s="36" t="s">
        <v>172</v>
      </c>
      <c r="E30" s="36">
        <v>520</v>
      </c>
      <c r="F30" s="36">
        <f>SUM(E30)</f>
        <v>520</v>
      </c>
      <c r="G30" s="36">
        <f>E30/F30</f>
        <v>1</v>
      </c>
      <c r="H30" s="49"/>
    </row>
    <row r="31" spans="1:8" s="34" customFormat="1" x14ac:dyDescent="0.25">
      <c r="A31" s="40" t="s">
        <v>120</v>
      </c>
      <c r="B31" s="34">
        <v>410162</v>
      </c>
      <c r="C31" s="34">
        <v>2</v>
      </c>
      <c r="D31" s="34" t="s">
        <v>204</v>
      </c>
      <c r="E31" s="34">
        <v>980</v>
      </c>
      <c r="H31" s="51"/>
    </row>
    <row r="32" spans="1:8" s="36" customFormat="1" x14ac:dyDescent="0.25">
      <c r="A32" s="41" t="s">
        <v>120</v>
      </c>
      <c r="B32" s="36">
        <v>410162</v>
      </c>
      <c r="C32" s="36">
        <v>3</v>
      </c>
      <c r="D32" s="36" t="s">
        <v>172</v>
      </c>
      <c r="E32" s="36">
        <v>790</v>
      </c>
      <c r="F32" s="36">
        <f>SUM(E32)</f>
        <v>790</v>
      </c>
      <c r="G32" s="36">
        <f>E32/F32</f>
        <v>1</v>
      </c>
      <c r="H32" s="49"/>
    </row>
    <row r="33" spans="1:8" s="34" customFormat="1" ht="15.75" thickBot="1" x14ac:dyDescent="0.3">
      <c r="A33" s="42" t="s">
        <v>120</v>
      </c>
      <c r="B33" s="43">
        <v>410162</v>
      </c>
      <c r="C33" s="43">
        <v>3</v>
      </c>
      <c r="D33" s="43" t="s">
        <v>204</v>
      </c>
      <c r="E33" s="43">
        <v>710</v>
      </c>
      <c r="F33" s="43"/>
      <c r="G33" s="43"/>
      <c r="H33" s="50"/>
    </row>
    <row r="34" spans="1:8" s="36" customFormat="1" x14ac:dyDescent="0.25">
      <c r="A34" s="37" t="s">
        <v>120</v>
      </c>
      <c r="B34" s="38">
        <v>410273</v>
      </c>
      <c r="C34" s="38">
        <v>1</v>
      </c>
      <c r="D34" s="38" t="s">
        <v>172</v>
      </c>
      <c r="E34" s="38">
        <v>230</v>
      </c>
      <c r="F34" s="38">
        <f>SUM(E34)</f>
        <v>230</v>
      </c>
      <c r="G34" s="38">
        <f>E34/F34</f>
        <v>1</v>
      </c>
      <c r="H34" s="47">
        <f>(G34+G36+G38)/3</f>
        <v>1</v>
      </c>
    </row>
    <row r="35" spans="1:8" s="34" customFormat="1" x14ac:dyDescent="0.25">
      <c r="A35" s="40" t="s">
        <v>120</v>
      </c>
      <c r="B35" s="34">
        <v>410273</v>
      </c>
      <c r="C35" s="34">
        <v>1</v>
      </c>
      <c r="D35" s="34" t="s">
        <v>204</v>
      </c>
      <c r="E35" s="34">
        <v>1270</v>
      </c>
      <c r="H35" s="51"/>
    </row>
    <row r="36" spans="1:8" s="36" customFormat="1" x14ac:dyDescent="0.25">
      <c r="A36" s="41" t="s">
        <v>120</v>
      </c>
      <c r="B36" s="36">
        <v>410273</v>
      </c>
      <c r="C36" s="36">
        <v>2</v>
      </c>
      <c r="D36" s="36" t="s">
        <v>172</v>
      </c>
      <c r="E36" s="36">
        <v>360</v>
      </c>
      <c r="F36" s="36">
        <f>SUM(E36)</f>
        <v>360</v>
      </c>
      <c r="G36" s="36">
        <f>E36/F36</f>
        <v>1</v>
      </c>
      <c r="H36" s="49"/>
    </row>
    <row r="37" spans="1:8" s="34" customFormat="1" x14ac:dyDescent="0.25">
      <c r="A37" s="40" t="s">
        <v>120</v>
      </c>
      <c r="B37" s="34">
        <v>410273</v>
      </c>
      <c r="C37" s="34">
        <v>2</v>
      </c>
      <c r="D37" s="34" t="s">
        <v>204</v>
      </c>
      <c r="E37" s="34">
        <v>1140</v>
      </c>
      <c r="H37" s="51"/>
    </row>
    <row r="38" spans="1:8" s="36" customFormat="1" x14ac:dyDescent="0.25">
      <c r="A38" s="41" t="s">
        <v>120</v>
      </c>
      <c r="B38" s="36">
        <v>410273</v>
      </c>
      <c r="C38" s="36">
        <v>3</v>
      </c>
      <c r="D38" s="36" t="s">
        <v>172</v>
      </c>
      <c r="E38" s="36">
        <v>510</v>
      </c>
      <c r="F38" s="36">
        <f>SUM(E38)</f>
        <v>510</v>
      </c>
      <c r="G38" s="36">
        <f>E38/F38</f>
        <v>1</v>
      </c>
      <c r="H38" s="49"/>
    </row>
    <row r="39" spans="1:8" s="34" customFormat="1" ht="15.75" thickBot="1" x14ac:dyDescent="0.3">
      <c r="A39" s="42" t="s">
        <v>120</v>
      </c>
      <c r="B39" s="43">
        <v>410273</v>
      </c>
      <c r="C39" s="43">
        <v>3</v>
      </c>
      <c r="D39" s="43" t="s">
        <v>204</v>
      </c>
      <c r="E39" s="43">
        <v>1490</v>
      </c>
      <c r="F39" s="43"/>
      <c r="G39" s="43"/>
      <c r="H39" s="50"/>
    </row>
    <row r="40" spans="1:8" s="36" customFormat="1" x14ac:dyDescent="0.25">
      <c r="A40" s="37" t="s">
        <v>120</v>
      </c>
      <c r="B40" s="38">
        <v>410283</v>
      </c>
      <c r="C40" s="38">
        <v>1</v>
      </c>
      <c r="D40" s="38" t="s">
        <v>172</v>
      </c>
      <c r="E40" s="38">
        <v>430</v>
      </c>
      <c r="F40" s="38">
        <f>SUM(E40)</f>
        <v>430</v>
      </c>
      <c r="G40" s="38">
        <f>E40/F40</f>
        <v>1</v>
      </c>
      <c r="H40" s="47">
        <f>(G40+G42+G44)/3</f>
        <v>1</v>
      </c>
    </row>
    <row r="41" spans="1:8" s="34" customFormat="1" x14ac:dyDescent="0.25">
      <c r="A41" s="40" t="s">
        <v>120</v>
      </c>
      <c r="B41" s="34">
        <v>410283</v>
      </c>
      <c r="C41" s="34">
        <v>1</v>
      </c>
      <c r="D41" s="34" t="s">
        <v>204</v>
      </c>
      <c r="E41" s="34">
        <v>1070</v>
      </c>
      <c r="H41" s="51"/>
    </row>
    <row r="42" spans="1:8" s="36" customFormat="1" x14ac:dyDescent="0.25">
      <c r="A42" s="41" t="s">
        <v>120</v>
      </c>
      <c r="B42" s="36">
        <v>410283</v>
      </c>
      <c r="C42" s="36">
        <v>2</v>
      </c>
      <c r="D42" s="36" t="s">
        <v>172</v>
      </c>
      <c r="E42" s="36">
        <v>390</v>
      </c>
      <c r="F42" s="36">
        <f>SUM(E42)</f>
        <v>390</v>
      </c>
      <c r="G42" s="36">
        <f>E42/F42</f>
        <v>1</v>
      </c>
      <c r="H42" s="49"/>
    </row>
    <row r="43" spans="1:8" s="34" customFormat="1" x14ac:dyDescent="0.25">
      <c r="A43" s="40" t="s">
        <v>120</v>
      </c>
      <c r="B43" s="34">
        <v>410283</v>
      </c>
      <c r="C43" s="34">
        <v>2</v>
      </c>
      <c r="D43" s="34" t="s">
        <v>204</v>
      </c>
      <c r="E43" s="34">
        <v>1110</v>
      </c>
      <c r="H43" s="51"/>
    </row>
    <row r="44" spans="1:8" s="36" customFormat="1" x14ac:dyDescent="0.25">
      <c r="A44" s="41" t="s">
        <v>120</v>
      </c>
      <c r="B44" s="36">
        <v>410283</v>
      </c>
      <c r="C44" s="36">
        <v>3</v>
      </c>
      <c r="D44" s="36" t="s">
        <v>172</v>
      </c>
      <c r="E44" s="36">
        <v>80</v>
      </c>
      <c r="F44" s="36">
        <f>SUM(E44)</f>
        <v>80</v>
      </c>
      <c r="G44" s="36">
        <f>E44/F44</f>
        <v>1</v>
      </c>
      <c r="H44" s="49"/>
    </row>
    <row r="45" spans="1:8" s="34" customFormat="1" ht="15.75" thickBot="1" x14ac:dyDescent="0.3">
      <c r="A45" s="42" t="s">
        <v>120</v>
      </c>
      <c r="B45" s="43">
        <v>410283</v>
      </c>
      <c r="C45" s="43">
        <v>3</v>
      </c>
      <c r="D45" s="43" t="s">
        <v>204</v>
      </c>
      <c r="E45" s="43">
        <v>1420</v>
      </c>
      <c r="F45" s="43"/>
      <c r="G45" s="43"/>
      <c r="H45" s="50"/>
    </row>
    <row r="46" spans="1:8" s="36" customFormat="1" x14ac:dyDescent="0.25">
      <c r="A46" s="37" t="s">
        <v>120</v>
      </c>
      <c r="B46" s="38">
        <v>410296</v>
      </c>
      <c r="C46" s="38">
        <v>1</v>
      </c>
      <c r="D46" s="38" t="s">
        <v>172</v>
      </c>
      <c r="E46" s="38">
        <v>1500</v>
      </c>
      <c r="F46" s="38">
        <f>SUM(E46)</f>
        <v>1500</v>
      </c>
      <c r="G46" s="38">
        <f>E46/F46</f>
        <v>1</v>
      </c>
      <c r="H46" s="47">
        <f>(G46+G48+G50)/3</f>
        <v>1</v>
      </c>
    </row>
    <row r="47" spans="1:8" s="34" customFormat="1" x14ac:dyDescent="0.25">
      <c r="A47" s="40" t="s">
        <v>120</v>
      </c>
      <c r="B47" s="34">
        <v>410296</v>
      </c>
      <c r="C47" s="34">
        <v>1</v>
      </c>
      <c r="D47" s="34" t="s">
        <v>204</v>
      </c>
      <c r="E47" s="34">
        <v>0</v>
      </c>
      <c r="H47" s="51"/>
    </row>
    <row r="48" spans="1:8" s="36" customFormat="1" x14ac:dyDescent="0.25">
      <c r="A48" s="41" t="s">
        <v>120</v>
      </c>
      <c r="B48" s="36">
        <v>410296</v>
      </c>
      <c r="C48" s="36">
        <v>2</v>
      </c>
      <c r="D48" s="36" t="s">
        <v>172</v>
      </c>
      <c r="E48" s="36">
        <v>1310</v>
      </c>
      <c r="F48" s="36">
        <f>SUM(E48)</f>
        <v>1310</v>
      </c>
      <c r="G48" s="36">
        <f>E48/F48</f>
        <v>1</v>
      </c>
      <c r="H48" s="49"/>
    </row>
    <row r="49" spans="1:8" s="34" customFormat="1" x14ac:dyDescent="0.25">
      <c r="A49" s="40" t="s">
        <v>120</v>
      </c>
      <c r="B49" s="34">
        <v>410296</v>
      </c>
      <c r="C49" s="34">
        <v>2</v>
      </c>
      <c r="D49" s="34" t="s">
        <v>204</v>
      </c>
      <c r="E49" s="34">
        <v>190</v>
      </c>
      <c r="H49" s="51"/>
    </row>
    <row r="50" spans="1:8" s="36" customFormat="1" x14ac:dyDescent="0.25">
      <c r="A50" s="41" t="s">
        <v>120</v>
      </c>
      <c r="B50" s="36">
        <v>410296</v>
      </c>
      <c r="C50" s="36">
        <v>3</v>
      </c>
      <c r="D50" s="36" t="s">
        <v>172</v>
      </c>
      <c r="E50" s="36">
        <v>970</v>
      </c>
      <c r="F50" s="36">
        <f>SUM(E50)</f>
        <v>970</v>
      </c>
      <c r="G50" s="36">
        <f>E50/F50</f>
        <v>1</v>
      </c>
      <c r="H50" s="49"/>
    </row>
    <row r="51" spans="1:8" s="34" customFormat="1" ht="15.75" thickBot="1" x14ac:dyDescent="0.3">
      <c r="A51" s="42" t="s">
        <v>120</v>
      </c>
      <c r="B51" s="43">
        <v>410296</v>
      </c>
      <c r="C51" s="43">
        <v>3</v>
      </c>
      <c r="D51" s="43" t="s">
        <v>204</v>
      </c>
      <c r="E51" s="43">
        <v>530</v>
      </c>
      <c r="F51" s="43"/>
      <c r="G51" s="43"/>
      <c r="H51" s="50"/>
    </row>
    <row r="52" spans="1:8" s="33" customFormat="1" x14ac:dyDescent="0.25">
      <c r="A52" s="37" t="s">
        <v>120</v>
      </c>
      <c r="B52" s="38">
        <v>410143</v>
      </c>
      <c r="C52" s="38">
        <v>1</v>
      </c>
      <c r="D52" s="38" t="s">
        <v>180</v>
      </c>
      <c r="E52" s="38">
        <v>520</v>
      </c>
      <c r="F52" s="38">
        <f>SUM(E52)</f>
        <v>520</v>
      </c>
      <c r="G52" s="38">
        <f>E52/F52</f>
        <v>1</v>
      </c>
      <c r="H52" s="47">
        <f>(G52+G54)/3</f>
        <v>0.66666666666666663</v>
      </c>
    </row>
    <row r="53" spans="1:8" s="34" customFormat="1" x14ac:dyDescent="0.25">
      <c r="A53" s="40" t="s">
        <v>120</v>
      </c>
      <c r="B53" s="34">
        <v>410143</v>
      </c>
      <c r="C53" s="34">
        <v>1</v>
      </c>
      <c r="D53" s="34" t="s">
        <v>204</v>
      </c>
      <c r="E53" s="34">
        <v>1080</v>
      </c>
      <c r="H53" s="51"/>
    </row>
    <row r="54" spans="1:8" s="36" customFormat="1" x14ac:dyDescent="0.25">
      <c r="A54" s="41" t="s">
        <v>120</v>
      </c>
      <c r="B54" s="36">
        <v>410143</v>
      </c>
      <c r="C54" s="36">
        <v>2</v>
      </c>
      <c r="D54" s="36" t="s">
        <v>172</v>
      </c>
      <c r="E54" s="36">
        <v>410</v>
      </c>
      <c r="F54" s="36">
        <f>SUM(E54)</f>
        <v>410</v>
      </c>
      <c r="G54" s="36">
        <f>E54/F54</f>
        <v>1</v>
      </c>
      <c r="H54" s="49">
        <f>(G54)/3</f>
        <v>0.33333333333333331</v>
      </c>
    </row>
    <row r="55" spans="1:8" s="34" customFormat="1" x14ac:dyDescent="0.25">
      <c r="A55" s="40" t="s">
        <v>120</v>
      </c>
      <c r="B55" s="34">
        <v>410143</v>
      </c>
      <c r="C55" s="34">
        <v>2</v>
      </c>
      <c r="D55" s="34" t="s">
        <v>204</v>
      </c>
      <c r="E55" s="34">
        <v>1090</v>
      </c>
      <c r="H55" s="51">
        <f>SUBTOTAL(9,H52:H54)</f>
        <v>1</v>
      </c>
    </row>
    <row r="56" spans="1:8" s="36" customFormat="1" x14ac:dyDescent="0.25">
      <c r="A56" s="41" t="s">
        <v>120</v>
      </c>
      <c r="B56" s="36">
        <v>410143</v>
      </c>
      <c r="C56" s="36">
        <v>3</v>
      </c>
      <c r="D56" s="36" t="s">
        <v>180</v>
      </c>
      <c r="E56" s="36">
        <v>300</v>
      </c>
      <c r="F56" s="36">
        <f>SUM(E56)</f>
        <v>300</v>
      </c>
      <c r="G56" s="36">
        <f>E56/F56</f>
        <v>1</v>
      </c>
      <c r="H56" s="49"/>
    </row>
    <row r="57" spans="1:8" s="34" customFormat="1" ht="15.75" thickBot="1" x14ac:dyDescent="0.3">
      <c r="A57" s="42" t="s">
        <v>120</v>
      </c>
      <c r="B57" s="43">
        <v>410143</v>
      </c>
      <c r="C57" s="43">
        <v>3</v>
      </c>
      <c r="D57" s="43" t="s">
        <v>204</v>
      </c>
      <c r="E57" s="43">
        <v>1200</v>
      </c>
      <c r="F57" s="43"/>
      <c r="G57" s="43"/>
      <c r="H57" s="50"/>
    </row>
    <row r="58" spans="1:8" s="36" customFormat="1" x14ac:dyDescent="0.25">
      <c r="A58" s="37" t="s">
        <v>26</v>
      </c>
      <c r="B58" s="38">
        <v>110094</v>
      </c>
      <c r="C58" s="38">
        <v>1</v>
      </c>
      <c r="D58" s="38" t="s">
        <v>172</v>
      </c>
      <c r="E58" s="38">
        <v>190</v>
      </c>
      <c r="F58" s="38">
        <f>SUM(E58)</f>
        <v>190</v>
      </c>
      <c r="G58" s="38">
        <f>E58/F58</f>
        <v>1</v>
      </c>
      <c r="H58" s="47">
        <f>(G58+G62)/2</f>
        <v>1</v>
      </c>
    </row>
    <row r="59" spans="1:8" s="34" customFormat="1" x14ac:dyDescent="0.25">
      <c r="A59" s="40" t="s">
        <v>26</v>
      </c>
      <c r="B59" s="34">
        <v>110094</v>
      </c>
      <c r="C59" s="34">
        <v>1</v>
      </c>
      <c r="D59" s="34" t="s">
        <v>204</v>
      </c>
      <c r="E59" s="34">
        <v>1310</v>
      </c>
      <c r="H59" s="51"/>
    </row>
    <row r="60" spans="1:8" s="36" customFormat="1" x14ac:dyDescent="0.25">
      <c r="A60" s="41" t="s">
        <v>26</v>
      </c>
      <c r="B60" s="36">
        <v>110094</v>
      </c>
      <c r="C60" s="36">
        <v>2</v>
      </c>
      <c r="D60" s="36" t="s">
        <v>172</v>
      </c>
      <c r="E60" s="36">
        <v>0</v>
      </c>
      <c r="H60" s="49"/>
    </row>
    <row r="61" spans="1:8" s="34" customFormat="1" x14ac:dyDescent="0.25">
      <c r="A61" s="40" t="s">
        <v>26</v>
      </c>
      <c r="B61" s="34">
        <v>110094</v>
      </c>
      <c r="C61" s="34">
        <v>2</v>
      </c>
      <c r="D61" s="34" t="s">
        <v>204</v>
      </c>
      <c r="E61" s="34">
        <v>1500</v>
      </c>
      <c r="H61" s="51"/>
    </row>
    <row r="62" spans="1:8" s="36" customFormat="1" x14ac:dyDescent="0.25">
      <c r="A62" s="41" t="s">
        <v>26</v>
      </c>
      <c r="B62" s="36">
        <v>110094</v>
      </c>
      <c r="C62" s="36">
        <v>3</v>
      </c>
      <c r="D62" s="36" t="s">
        <v>172</v>
      </c>
      <c r="E62" s="36">
        <v>100</v>
      </c>
      <c r="F62" s="36">
        <f>SUM(E62)</f>
        <v>100</v>
      </c>
      <c r="G62" s="36">
        <f>E62/F62</f>
        <v>1</v>
      </c>
      <c r="H62" s="49"/>
    </row>
    <row r="63" spans="1:8" s="34" customFormat="1" ht="15.75" thickBot="1" x14ac:dyDescent="0.3">
      <c r="A63" s="42" t="s">
        <v>26</v>
      </c>
      <c r="B63" s="43">
        <v>110094</v>
      </c>
      <c r="C63" s="43">
        <v>3</v>
      </c>
      <c r="D63" s="43" t="s">
        <v>204</v>
      </c>
      <c r="E63" s="43">
        <v>1400</v>
      </c>
      <c r="F63" s="43"/>
      <c r="G63" s="43"/>
      <c r="H63" s="50"/>
    </row>
    <row r="64" spans="1:8" s="33" customFormat="1" x14ac:dyDescent="0.25">
      <c r="A64" s="37" t="s">
        <v>26</v>
      </c>
      <c r="B64" s="38">
        <v>110160</v>
      </c>
      <c r="C64" s="38">
        <v>1</v>
      </c>
      <c r="D64" s="38" t="s">
        <v>172</v>
      </c>
      <c r="E64" s="38">
        <v>0</v>
      </c>
      <c r="F64" s="38"/>
      <c r="G64" s="38"/>
      <c r="H64" s="47"/>
    </row>
    <row r="65" spans="1:8" s="34" customFormat="1" x14ac:dyDescent="0.25">
      <c r="A65" s="40" t="s">
        <v>26</v>
      </c>
      <c r="B65" s="34">
        <v>110160</v>
      </c>
      <c r="C65" s="34">
        <v>1</v>
      </c>
      <c r="D65" s="34" t="s">
        <v>204</v>
      </c>
      <c r="E65" s="34">
        <v>1500</v>
      </c>
      <c r="H65" s="51"/>
    </row>
    <row r="66" spans="1:8" s="36" customFormat="1" x14ac:dyDescent="0.25">
      <c r="A66" s="41" t="s">
        <v>26</v>
      </c>
      <c r="B66" s="36">
        <v>110160</v>
      </c>
      <c r="C66" s="36">
        <v>2</v>
      </c>
      <c r="D66" s="36" t="s">
        <v>177</v>
      </c>
      <c r="E66" s="36">
        <v>150</v>
      </c>
      <c r="F66" s="36">
        <f>SUM(E66)</f>
        <v>150</v>
      </c>
      <c r="G66" s="36">
        <f>E66/F66</f>
        <v>1</v>
      </c>
      <c r="H66" s="49">
        <f>(G66+G68)/2</f>
        <v>1</v>
      </c>
    </row>
    <row r="67" spans="1:8" s="34" customFormat="1" x14ac:dyDescent="0.25">
      <c r="A67" s="40" t="s">
        <v>26</v>
      </c>
      <c r="B67" s="34">
        <v>110160</v>
      </c>
      <c r="C67" s="34">
        <v>2</v>
      </c>
      <c r="D67" s="34" t="s">
        <v>204</v>
      </c>
      <c r="E67" s="34">
        <v>1350</v>
      </c>
      <c r="H67" s="51"/>
    </row>
    <row r="68" spans="1:8" s="36" customFormat="1" x14ac:dyDescent="0.25">
      <c r="A68" s="41" t="s">
        <v>26</v>
      </c>
      <c r="B68" s="36">
        <v>110160</v>
      </c>
      <c r="C68" s="36">
        <v>3</v>
      </c>
      <c r="D68" s="36" t="s">
        <v>172</v>
      </c>
      <c r="E68" s="36">
        <v>250</v>
      </c>
      <c r="F68" s="36">
        <f>SUM(E68)</f>
        <v>250</v>
      </c>
      <c r="G68" s="36">
        <f>E68/F68</f>
        <v>1</v>
      </c>
      <c r="H68" s="49"/>
    </row>
    <row r="69" spans="1:8" s="34" customFormat="1" ht="15.75" thickBot="1" x14ac:dyDescent="0.3">
      <c r="A69" s="42" t="s">
        <v>26</v>
      </c>
      <c r="B69" s="43">
        <v>110160</v>
      </c>
      <c r="C69" s="43">
        <v>3</v>
      </c>
      <c r="D69" s="43" t="s">
        <v>204</v>
      </c>
      <c r="E69" s="43">
        <v>1250</v>
      </c>
      <c r="F69" s="43"/>
      <c r="G69" s="43"/>
      <c r="H69" s="50"/>
    </row>
    <row r="70" spans="1:8" s="33" customFormat="1" x14ac:dyDescent="0.25">
      <c r="A70" s="39" t="s">
        <v>26</v>
      </c>
      <c r="B70" s="33">
        <v>110158</v>
      </c>
      <c r="C70" s="33">
        <v>1</v>
      </c>
      <c r="D70" s="33" t="s">
        <v>172</v>
      </c>
      <c r="E70" s="33">
        <v>960</v>
      </c>
      <c r="F70" s="33">
        <f>SUM(E70)</f>
        <v>960</v>
      </c>
      <c r="G70" s="33">
        <f>E70/F70</f>
        <v>1</v>
      </c>
      <c r="H70" s="48">
        <f>(G70+G72)/3</f>
        <v>0.66666666666666663</v>
      </c>
    </row>
    <row r="71" spans="1:8" s="34" customFormat="1" x14ac:dyDescent="0.25">
      <c r="A71" s="40" t="s">
        <v>26</v>
      </c>
      <c r="B71" s="34">
        <v>110158</v>
      </c>
      <c r="C71" s="34">
        <v>1</v>
      </c>
      <c r="D71" s="34" t="s">
        <v>204</v>
      </c>
      <c r="E71" s="34">
        <v>540</v>
      </c>
      <c r="H71" s="51"/>
    </row>
    <row r="72" spans="1:8" s="36" customFormat="1" x14ac:dyDescent="0.25">
      <c r="A72" s="41" t="s">
        <v>26</v>
      </c>
      <c r="B72" s="36">
        <v>110158</v>
      </c>
      <c r="C72" s="36">
        <v>2</v>
      </c>
      <c r="D72" s="36" t="s">
        <v>172</v>
      </c>
      <c r="E72" s="36">
        <v>240</v>
      </c>
      <c r="F72" s="36">
        <f>SUM(E72)</f>
        <v>240</v>
      </c>
      <c r="G72" s="36">
        <f>E72/F72</f>
        <v>1</v>
      </c>
      <c r="H72" s="49"/>
    </row>
    <row r="73" spans="1:8" s="34" customFormat="1" x14ac:dyDescent="0.25">
      <c r="A73" s="40" t="s">
        <v>26</v>
      </c>
      <c r="B73" s="34">
        <v>110158</v>
      </c>
      <c r="C73" s="34">
        <v>2</v>
      </c>
      <c r="D73" s="34" t="s">
        <v>204</v>
      </c>
      <c r="E73" s="34">
        <v>1260</v>
      </c>
      <c r="H73" s="51"/>
    </row>
    <row r="74" spans="1:8" s="20" customFormat="1" x14ac:dyDescent="0.25">
      <c r="A74" s="39" t="s">
        <v>26</v>
      </c>
      <c r="B74" s="33">
        <v>110158</v>
      </c>
      <c r="C74" s="33">
        <v>3</v>
      </c>
      <c r="D74" s="33" t="s">
        <v>177</v>
      </c>
      <c r="E74" s="33">
        <v>410</v>
      </c>
      <c r="F74" s="33">
        <f>SUM(E74)</f>
        <v>410</v>
      </c>
      <c r="G74" s="33">
        <f>E74/F74</f>
        <v>1</v>
      </c>
      <c r="H74" s="48">
        <f>(G74)/3</f>
        <v>0.33333333333333331</v>
      </c>
    </row>
    <row r="75" spans="1:8" s="20" customFormat="1" ht="15.75" thickBot="1" x14ac:dyDescent="0.3">
      <c r="A75" s="42" t="s">
        <v>26</v>
      </c>
      <c r="B75" s="43">
        <v>110158</v>
      </c>
      <c r="C75" s="43">
        <v>3</v>
      </c>
      <c r="D75" s="43" t="s">
        <v>204</v>
      </c>
      <c r="E75" s="43">
        <v>1090</v>
      </c>
      <c r="F75" s="43"/>
      <c r="G75" s="43"/>
      <c r="H75" s="50">
        <f>SUBTOTAL(9,H70:H74)</f>
        <v>1</v>
      </c>
    </row>
    <row r="76" spans="1:8" s="33" customFormat="1" x14ac:dyDescent="0.25">
      <c r="A76" s="37" t="s">
        <v>26</v>
      </c>
      <c r="B76" s="38">
        <v>110397</v>
      </c>
      <c r="C76" s="38">
        <v>1</v>
      </c>
      <c r="D76" s="38" t="s">
        <v>182</v>
      </c>
      <c r="E76" s="38">
        <v>620</v>
      </c>
      <c r="F76" s="38">
        <f>SUM(E76)</f>
        <v>620</v>
      </c>
      <c r="G76" s="38">
        <f>E76/F76</f>
        <v>1</v>
      </c>
      <c r="H76" s="47">
        <f>(G76+G80)/3</f>
        <v>0.50444444444444436</v>
      </c>
    </row>
    <row r="77" spans="1:8" s="34" customFormat="1" x14ac:dyDescent="0.25">
      <c r="A77" s="40" t="s">
        <v>26</v>
      </c>
      <c r="B77" s="34">
        <v>110397</v>
      </c>
      <c r="C77" s="34">
        <v>1</v>
      </c>
      <c r="D77" s="34" t="s">
        <v>204</v>
      </c>
      <c r="E77" s="34">
        <v>880</v>
      </c>
      <c r="H77" s="51"/>
    </row>
    <row r="78" spans="1:8" s="36" customFormat="1" x14ac:dyDescent="0.25">
      <c r="A78" s="41" t="s">
        <v>26</v>
      </c>
      <c r="B78" s="36">
        <v>110397</v>
      </c>
      <c r="C78" s="36">
        <v>2</v>
      </c>
      <c r="D78" s="36" t="s">
        <v>172</v>
      </c>
      <c r="E78" s="36">
        <v>410</v>
      </c>
      <c r="F78" s="36">
        <f>SUM(E78)</f>
        <v>410</v>
      </c>
      <c r="G78" s="36">
        <f>E78/F78</f>
        <v>1</v>
      </c>
      <c r="H78" s="49">
        <f>(G78+G81)/3</f>
        <v>0.49555555555555558</v>
      </c>
    </row>
    <row r="79" spans="1:8" s="34" customFormat="1" x14ac:dyDescent="0.25">
      <c r="A79" s="40" t="s">
        <v>26</v>
      </c>
      <c r="B79" s="34">
        <v>110397</v>
      </c>
      <c r="C79" s="34">
        <v>2</v>
      </c>
      <c r="D79" s="34" t="s">
        <v>204</v>
      </c>
      <c r="E79" s="34">
        <v>1090</v>
      </c>
      <c r="H79" s="51">
        <f>SUBTOTAL(9,H76:H78)</f>
        <v>1</v>
      </c>
    </row>
    <row r="80" spans="1:8" s="36" customFormat="1" x14ac:dyDescent="0.25">
      <c r="A80" s="41" t="s">
        <v>26</v>
      </c>
      <c r="B80" s="36">
        <v>110397</v>
      </c>
      <c r="C80" s="36">
        <v>3</v>
      </c>
      <c r="D80" s="36" t="s">
        <v>182</v>
      </c>
      <c r="E80" s="36">
        <v>770</v>
      </c>
      <c r="F80" s="36">
        <f>SUM(E80:E81)</f>
        <v>1500</v>
      </c>
      <c r="G80" s="36">
        <f>E80/F$80</f>
        <v>0.51333333333333331</v>
      </c>
      <c r="H80" s="49"/>
    </row>
    <row r="81" spans="1:8" s="33" customFormat="1" x14ac:dyDescent="0.25">
      <c r="A81" s="39" t="s">
        <v>26</v>
      </c>
      <c r="B81" s="33">
        <v>110397</v>
      </c>
      <c r="C81" s="33">
        <v>3</v>
      </c>
      <c r="D81" s="33" t="s">
        <v>172</v>
      </c>
      <c r="E81" s="33">
        <v>730</v>
      </c>
      <c r="G81" s="36">
        <f>E81/F$80</f>
        <v>0.48666666666666669</v>
      </c>
      <c r="H81" s="48"/>
    </row>
    <row r="82" spans="1:8" s="34" customFormat="1" ht="15.75" thickBot="1" x14ac:dyDescent="0.3">
      <c r="A82" s="42" t="s">
        <v>26</v>
      </c>
      <c r="B82" s="43">
        <v>110397</v>
      </c>
      <c r="C82" s="43">
        <v>3</v>
      </c>
      <c r="D82" s="43" t="s">
        <v>204</v>
      </c>
      <c r="E82" s="43">
        <v>0</v>
      </c>
      <c r="F82" s="43"/>
      <c r="G82" s="43"/>
      <c r="H82" s="50"/>
    </row>
    <row r="83" spans="1:8" s="33" customFormat="1" x14ac:dyDescent="0.25">
      <c r="A83" s="39" t="s">
        <v>26</v>
      </c>
      <c r="B83" s="33">
        <v>110085</v>
      </c>
      <c r="C83" s="33">
        <v>1</v>
      </c>
      <c r="D83" s="33" t="s">
        <v>172</v>
      </c>
      <c r="E83" s="33">
        <v>690</v>
      </c>
      <c r="F83" s="33">
        <f>SUM(E83)</f>
        <v>690</v>
      </c>
      <c r="G83" s="33">
        <f>E83/F83</f>
        <v>1</v>
      </c>
      <c r="H83" s="48">
        <f>(G83+G85+G87)/3</f>
        <v>1</v>
      </c>
    </row>
    <row r="84" spans="1:8" s="34" customFormat="1" x14ac:dyDescent="0.25">
      <c r="A84" s="40" t="s">
        <v>26</v>
      </c>
      <c r="B84" s="34">
        <v>110085</v>
      </c>
      <c r="C84" s="34">
        <v>1</v>
      </c>
      <c r="D84" s="34" t="s">
        <v>204</v>
      </c>
      <c r="E84" s="34">
        <v>810</v>
      </c>
      <c r="H84" s="51"/>
    </row>
    <row r="85" spans="1:8" s="36" customFormat="1" x14ac:dyDescent="0.25">
      <c r="A85" s="41" t="s">
        <v>26</v>
      </c>
      <c r="B85" s="36">
        <v>110085</v>
      </c>
      <c r="C85" s="36">
        <v>2</v>
      </c>
      <c r="D85" s="36" t="s">
        <v>172</v>
      </c>
      <c r="E85" s="36">
        <v>790</v>
      </c>
      <c r="F85" s="36">
        <f>SUM(E85)</f>
        <v>790</v>
      </c>
      <c r="G85" s="36">
        <f>E85/F85</f>
        <v>1</v>
      </c>
      <c r="H85" s="49"/>
    </row>
    <row r="86" spans="1:8" s="34" customFormat="1" x14ac:dyDescent="0.25">
      <c r="A86" s="40" t="s">
        <v>26</v>
      </c>
      <c r="B86" s="34">
        <v>110085</v>
      </c>
      <c r="C86" s="34">
        <v>2</v>
      </c>
      <c r="D86" s="34" t="s">
        <v>204</v>
      </c>
      <c r="E86" s="34">
        <v>710</v>
      </c>
      <c r="H86" s="51"/>
    </row>
    <row r="87" spans="1:8" s="36" customFormat="1" x14ac:dyDescent="0.25">
      <c r="A87" s="41" t="s">
        <v>26</v>
      </c>
      <c r="B87" s="36">
        <v>110085</v>
      </c>
      <c r="C87" s="36">
        <v>3</v>
      </c>
      <c r="D87" s="36" t="s">
        <v>172</v>
      </c>
      <c r="E87" s="36">
        <v>510</v>
      </c>
      <c r="F87" s="36">
        <f>SUM(E87)</f>
        <v>510</v>
      </c>
      <c r="G87" s="36">
        <f>E87/F87</f>
        <v>1</v>
      </c>
      <c r="H87" s="49"/>
    </row>
    <row r="88" spans="1:8" s="34" customFormat="1" ht="15.75" thickBot="1" x14ac:dyDescent="0.3">
      <c r="A88" s="42" t="s">
        <v>26</v>
      </c>
      <c r="B88" s="43">
        <v>110085</v>
      </c>
      <c r="C88" s="43">
        <v>3</v>
      </c>
      <c r="D88" s="43" t="s">
        <v>204</v>
      </c>
      <c r="E88" s="43">
        <v>990</v>
      </c>
      <c r="F88" s="43"/>
      <c r="G88" s="43"/>
      <c r="H88" s="50"/>
    </row>
    <row r="89" spans="1:8" s="33" customFormat="1" x14ac:dyDescent="0.25">
      <c r="A89" s="39" t="s">
        <v>131</v>
      </c>
      <c r="B89" s="33">
        <v>451383</v>
      </c>
      <c r="C89" s="33">
        <v>1</v>
      </c>
      <c r="D89" s="33" t="s">
        <v>172</v>
      </c>
      <c r="E89" s="33">
        <v>0</v>
      </c>
      <c r="H89" s="48"/>
    </row>
    <row r="90" spans="1:8" s="34" customFormat="1" x14ac:dyDescent="0.25">
      <c r="A90" s="40" t="s">
        <v>131</v>
      </c>
      <c r="B90" s="34">
        <v>451383</v>
      </c>
      <c r="C90" s="34">
        <v>1</v>
      </c>
      <c r="D90" s="34" t="s">
        <v>204</v>
      </c>
      <c r="E90" s="34">
        <v>1500</v>
      </c>
      <c r="H90" s="51"/>
    </row>
    <row r="91" spans="1:8" s="36" customFormat="1" x14ac:dyDescent="0.25">
      <c r="A91" s="41" t="s">
        <v>131</v>
      </c>
      <c r="B91" s="36">
        <v>451383</v>
      </c>
      <c r="C91" s="36">
        <v>2</v>
      </c>
      <c r="D91" s="36" t="s">
        <v>172</v>
      </c>
      <c r="E91" s="36">
        <v>310</v>
      </c>
      <c r="F91" s="36">
        <f>SUM(E91)</f>
        <v>310</v>
      </c>
      <c r="G91" s="36">
        <f>E91/F91</f>
        <v>1</v>
      </c>
      <c r="H91" s="49">
        <f>(G91+G93)/2</f>
        <v>0.90760869565217384</v>
      </c>
    </row>
    <row r="92" spans="1:8" s="34" customFormat="1" x14ac:dyDescent="0.25">
      <c r="A92" s="40" t="s">
        <v>131</v>
      </c>
      <c r="B92" s="34">
        <v>451383</v>
      </c>
      <c r="C92" s="34">
        <v>2</v>
      </c>
      <c r="D92" s="34" t="s">
        <v>204</v>
      </c>
      <c r="E92" s="34">
        <v>1190</v>
      </c>
      <c r="H92" s="51"/>
    </row>
    <row r="93" spans="1:8" s="36" customFormat="1" x14ac:dyDescent="0.25">
      <c r="A93" s="41" t="s">
        <v>131</v>
      </c>
      <c r="B93" s="36">
        <v>451383</v>
      </c>
      <c r="C93" s="36">
        <v>3</v>
      </c>
      <c r="D93" s="36" t="s">
        <v>172</v>
      </c>
      <c r="E93" s="36">
        <v>1500</v>
      </c>
      <c r="F93" s="36">
        <f>SUM(E93:E94)</f>
        <v>1840</v>
      </c>
      <c r="G93" s="36">
        <f>E93/F$93</f>
        <v>0.81521739130434778</v>
      </c>
      <c r="H93" s="49"/>
    </row>
    <row r="94" spans="1:8" s="33" customFormat="1" x14ac:dyDescent="0.25">
      <c r="A94" s="39" t="s">
        <v>131</v>
      </c>
      <c r="B94" s="33">
        <v>451383</v>
      </c>
      <c r="C94" s="33">
        <v>3</v>
      </c>
      <c r="D94" s="33" t="s">
        <v>207</v>
      </c>
      <c r="E94" s="33">
        <v>340</v>
      </c>
      <c r="G94" s="36">
        <f>E94/F$93</f>
        <v>0.18478260869565216</v>
      </c>
      <c r="H94" s="48">
        <f>(G94)/2</f>
        <v>9.2391304347826081E-2</v>
      </c>
    </row>
    <row r="95" spans="1:8" s="34" customFormat="1" ht="15.75" thickBot="1" x14ac:dyDescent="0.3">
      <c r="A95" s="42" t="s">
        <v>131</v>
      </c>
      <c r="B95" s="43">
        <v>451383</v>
      </c>
      <c r="C95" s="43">
        <v>3</v>
      </c>
      <c r="D95" s="43" t="s">
        <v>204</v>
      </c>
      <c r="E95" s="43">
        <v>0</v>
      </c>
      <c r="F95" s="43"/>
      <c r="G95" s="43"/>
      <c r="H95" s="50">
        <f>SUBTOTAL(9,H91:H94)</f>
        <v>0.99999999999999989</v>
      </c>
    </row>
    <row r="96" spans="1:8" s="33" customFormat="1" x14ac:dyDescent="0.25">
      <c r="A96" s="37" t="s">
        <v>131</v>
      </c>
      <c r="B96" s="38">
        <v>450176</v>
      </c>
      <c r="C96" s="38">
        <v>1</v>
      </c>
      <c r="D96" s="38" t="s">
        <v>172</v>
      </c>
      <c r="E96" s="38">
        <v>830</v>
      </c>
      <c r="F96" s="38">
        <f>SUM(E96)</f>
        <v>830</v>
      </c>
      <c r="G96" s="38">
        <f>E96/F96</f>
        <v>1</v>
      </c>
      <c r="H96" s="47">
        <f>(G96+G98+G100)/3</f>
        <v>1</v>
      </c>
    </row>
    <row r="97" spans="1:8" s="34" customFormat="1" x14ac:dyDescent="0.25">
      <c r="A97" s="40" t="s">
        <v>131</v>
      </c>
      <c r="B97" s="34">
        <v>450176</v>
      </c>
      <c r="C97" s="34">
        <v>1</v>
      </c>
      <c r="D97" s="34" t="s">
        <v>204</v>
      </c>
      <c r="E97" s="34">
        <v>670</v>
      </c>
      <c r="H97" s="51"/>
    </row>
    <row r="98" spans="1:8" s="36" customFormat="1" x14ac:dyDescent="0.25">
      <c r="A98" s="41" t="s">
        <v>131</v>
      </c>
      <c r="B98" s="36">
        <v>450176</v>
      </c>
      <c r="C98" s="36">
        <v>2</v>
      </c>
      <c r="D98" s="36" t="s">
        <v>172</v>
      </c>
      <c r="E98" s="36">
        <v>990</v>
      </c>
      <c r="F98" s="36">
        <f>SUM(E98)</f>
        <v>990</v>
      </c>
      <c r="G98" s="36">
        <f>E98/F98</f>
        <v>1</v>
      </c>
      <c r="H98" s="49"/>
    </row>
    <row r="99" spans="1:8" s="34" customFormat="1" x14ac:dyDescent="0.25">
      <c r="A99" s="40" t="s">
        <v>131</v>
      </c>
      <c r="B99" s="34">
        <v>450176</v>
      </c>
      <c r="C99" s="34">
        <v>2</v>
      </c>
      <c r="D99" s="34" t="s">
        <v>204</v>
      </c>
      <c r="E99" s="34">
        <v>510</v>
      </c>
      <c r="H99" s="51"/>
    </row>
    <row r="100" spans="1:8" s="36" customFormat="1" x14ac:dyDescent="0.25">
      <c r="A100" s="41" t="s">
        <v>131</v>
      </c>
      <c r="B100" s="36">
        <v>450176</v>
      </c>
      <c r="C100" s="36">
        <v>3</v>
      </c>
      <c r="D100" s="36" t="s">
        <v>172</v>
      </c>
      <c r="E100" s="36">
        <v>560</v>
      </c>
      <c r="F100" s="36">
        <f>SUM(E100)</f>
        <v>560</v>
      </c>
      <c r="G100" s="36">
        <f>E100/F100</f>
        <v>1</v>
      </c>
      <c r="H100" s="49"/>
    </row>
    <row r="101" spans="1:8" s="34" customFormat="1" ht="15.75" thickBot="1" x14ac:dyDescent="0.3">
      <c r="A101" s="42" t="s">
        <v>131</v>
      </c>
      <c r="B101" s="43">
        <v>450176</v>
      </c>
      <c r="C101" s="43">
        <v>3</v>
      </c>
      <c r="D101" s="43" t="s">
        <v>204</v>
      </c>
      <c r="E101" s="43">
        <v>940</v>
      </c>
      <c r="F101" s="43"/>
      <c r="G101" s="43"/>
      <c r="H101" s="50"/>
    </row>
    <row r="102" spans="1:8" s="33" customFormat="1" x14ac:dyDescent="0.25">
      <c r="A102" s="37" t="s">
        <v>131</v>
      </c>
      <c r="B102" s="38">
        <v>450101</v>
      </c>
      <c r="C102" s="38">
        <v>1</v>
      </c>
      <c r="D102" s="38" t="s">
        <v>172</v>
      </c>
      <c r="E102" s="38">
        <v>0</v>
      </c>
      <c r="F102" s="38"/>
      <c r="G102" s="38"/>
      <c r="H102" s="47"/>
    </row>
    <row r="103" spans="1:8" s="34" customFormat="1" x14ac:dyDescent="0.25">
      <c r="A103" s="40" t="s">
        <v>131</v>
      </c>
      <c r="B103" s="34">
        <v>450101</v>
      </c>
      <c r="C103" s="34">
        <v>1</v>
      </c>
      <c r="D103" s="34" t="s">
        <v>204</v>
      </c>
      <c r="E103" s="34">
        <v>1500</v>
      </c>
      <c r="H103" s="51"/>
    </row>
    <row r="104" spans="1:8" s="36" customFormat="1" x14ac:dyDescent="0.25">
      <c r="A104" s="41" t="s">
        <v>131</v>
      </c>
      <c r="B104" s="36">
        <v>450101</v>
      </c>
      <c r="C104" s="36">
        <v>2</v>
      </c>
      <c r="D104" s="36" t="s">
        <v>172</v>
      </c>
      <c r="E104" s="36">
        <v>0</v>
      </c>
      <c r="H104" s="49"/>
    </row>
    <row r="105" spans="1:8" s="34" customFormat="1" x14ac:dyDescent="0.25">
      <c r="A105" s="40" t="s">
        <v>131</v>
      </c>
      <c r="B105" s="34">
        <v>450101</v>
      </c>
      <c r="C105" s="34">
        <v>2</v>
      </c>
      <c r="D105" s="34" t="s">
        <v>204</v>
      </c>
      <c r="E105" s="34">
        <v>1500</v>
      </c>
      <c r="H105" s="51"/>
    </row>
    <row r="106" spans="1:8" s="36" customFormat="1" x14ac:dyDescent="0.25">
      <c r="A106" s="41" t="s">
        <v>131</v>
      </c>
      <c r="B106" s="36">
        <v>450101</v>
      </c>
      <c r="C106" s="36">
        <v>3</v>
      </c>
      <c r="D106" s="36" t="s">
        <v>172</v>
      </c>
      <c r="E106" s="36">
        <v>600</v>
      </c>
      <c r="F106" s="36">
        <f>SUM(E106)</f>
        <v>600</v>
      </c>
      <c r="G106" s="36">
        <f>E106/F106</f>
        <v>1</v>
      </c>
      <c r="H106" s="49">
        <f>(G106)/1</f>
        <v>1</v>
      </c>
    </row>
    <row r="107" spans="1:8" s="34" customFormat="1" ht="15.75" thickBot="1" x14ac:dyDescent="0.3">
      <c r="A107" s="42" t="s">
        <v>131</v>
      </c>
      <c r="B107" s="43">
        <v>450101</v>
      </c>
      <c r="C107" s="43">
        <v>3</v>
      </c>
      <c r="D107" s="43" t="s">
        <v>204</v>
      </c>
      <c r="E107" s="43">
        <v>900</v>
      </c>
      <c r="F107" s="43"/>
      <c r="G107" s="43"/>
      <c r="H107" s="50"/>
    </row>
    <row r="108" spans="1:8" s="36" customFormat="1" x14ac:dyDescent="0.25">
      <c r="A108" s="37" t="s">
        <v>131</v>
      </c>
      <c r="B108" s="38">
        <v>450265</v>
      </c>
      <c r="C108" s="38">
        <v>1</v>
      </c>
      <c r="D108" s="38" t="s">
        <v>172</v>
      </c>
      <c r="E108" s="38">
        <v>790</v>
      </c>
      <c r="F108" s="38">
        <f>SUM(E108)</f>
        <v>790</v>
      </c>
      <c r="G108" s="38">
        <f>E108/F108</f>
        <v>1</v>
      </c>
      <c r="H108" s="47">
        <f>(G108+G110+G112)/3</f>
        <v>0.81029810298102978</v>
      </c>
    </row>
    <row r="109" spans="1:8" s="34" customFormat="1" x14ac:dyDescent="0.25">
      <c r="A109" s="40" t="s">
        <v>131</v>
      </c>
      <c r="B109" s="34">
        <v>450265</v>
      </c>
      <c r="C109" s="34">
        <v>1</v>
      </c>
      <c r="D109" s="34" t="s">
        <v>204</v>
      </c>
      <c r="E109" s="34">
        <v>710</v>
      </c>
      <c r="H109" s="51"/>
    </row>
    <row r="110" spans="1:8" s="36" customFormat="1" x14ac:dyDescent="0.25">
      <c r="A110" s="41" t="s">
        <v>131</v>
      </c>
      <c r="B110" s="36">
        <v>450265</v>
      </c>
      <c r="C110" s="36">
        <v>2</v>
      </c>
      <c r="D110" s="36" t="s">
        <v>172</v>
      </c>
      <c r="E110" s="36">
        <v>170</v>
      </c>
      <c r="F110" s="36">
        <f>SUM(E110)</f>
        <v>170</v>
      </c>
      <c r="G110" s="36">
        <f>E110/F110</f>
        <v>1</v>
      </c>
      <c r="H110" s="49"/>
    </row>
    <row r="111" spans="1:8" s="34" customFormat="1" x14ac:dyDescent="0.25">
      <c r="A111" s="40" t="s">
        <v>131</v>
      </c>
      <c r="B111" s="34">
        <v>450265</v>
      </c>
      <c r="C111" s="34">
        <v>2</v>
      </c>
      <c r="D111" s="34" t="s">
        <v>204</v>
      </c>
      <c r="E111" s="34">
        <v>1330</v>
      </c>
      <c r="H111" s="51"/>
    </row>
    <row r="112" spans="1:8" s="20" customFormat="1" x14ac:dyDescent="0.25">
      <c r="A112" s="39" t="s">
        <v>131</v>
      </c>
      <c r="B112" s="33">
        <v>450265</v>
      </c>
      <c r="C112" s="33">
        <v>3</v>
      </c>
      <c r="D112" s="33" t="s">
        <v>172</v>
      </c>
      <c r="E112" s="33">
        <v>530</v>
      </c>
      <c r="F112" s="33">
        <f>SUM(E112+E113)</f>
        <v>1230</v>
      </c>
      <c r="G112" s="33">
        <f>E112/F$112</f>
        <v>0.43089430894308944</v>
      </c>
      <c r="H112" s="48"/>
    </row>
    <row r="113" spans="1:8" s="20" customFormat="1" x14ac:dyDescent="0.25">
      <c r="A113" s="39" t="s">
        <v>131</v>
      </c>
      <c r="B113" s="33">
        <v>450265</v>
      </c>
      <c r="C113" s="33">
        <v>3</v>
      </c>
      <c r="D113" s="33" t="s">
        <v>180</v>
      </c>
      <c r="E113" s="33">
        <v>700</v>
      </c>
      <c r="F113" s="33"/>
      <c r="G113" s="33">
        <f>E113/F$112</f>
        <v>0.56910569105691056</v>
      </c>
      <c r="H113" s="48">
        <f>(G113)/3</f>
        <v>0.18970189701897019</v>
      </c>
    </row>
    <row r="114" spans="1:8" s="20" customFormat="1" ht="15.75" thickBot="1" x14ac:dyDescent="0.3">
      <c r="A114" s="42" t="s">
        <v>131</v>
      </c>
      <c r="B114" s="43">
        <v>450265</v>
      </c>
      <c r="C114" s="43">
        <v>3</v>
      </c>
      <c r="D114" s="43" t="s">
        <v>204</v>
      </c>
      <c r="E114" s="43">
        <v>270</v>
      </c>
      <c r="F114" s="43"/>
      <c r="G114" s="43"/>
      <c r="H114" s="50">
        <f>SUBTOTAL(9,H108:H113)</f>
        <v>1</v>
      </c>
    </row>
    <row r="115" spans="1:8" s="33" customFormat="1" x14ac:dyDescent="0.25">
      <c r="A115" s="37" t="s">
        <v>131</v>
      </c>
      <c r="B115" s="38">
        <v>450203</v>
      </c>
      <c r="C115" s="38">
        <v>1</v>
      </c>
      <c r="D115" s="38" t="s">
        <v>172</v>
      </c>
      <c r="E115" s="38">
        <v>240</v>
      </c>
      <c r="F115" s="38">
        <f>SUM(E115)</f>
        <v>240</v>
      </c>
      <c r="G115" s="38">
        <f>E115/F115</f>
        <v>1</v>
      </c>
      <c r="H115" s="47">
        <f>(G115+G117+G119)/3</f>
        <v>1</v>
      </c>
    </row>
    <row r="116" spans="1:8" s="34" customFormat="1" x14ac:dyDescent="0.25">
      <c r="A116" s="40" t="s">
        <v>131</v>
      </c>
      <c r="B116" s="34">
        <v>450203</v>
      </c>
      <c r="C116" s="34">
        <v>1</v>
      </c>
      <c r="D116" s="34" t="s">
        <v>204</v>
      </c>
      <c r="E116" s="34">
        <v>1260</v>
      </c>
      <c r="H116" s="51"/>
    </row>
    <row r="117" spans="1:8" s="36" customFormat="1" x14ac:dyDescent="0.25">
      <c r="A117" s="41" t="s">
        <v>131</v>
      </c>
      <c r="B117" s="36">
        <v>450203</v>
      </c>
      <c r="C117" s="36">
        <v>2</v>
      </c>
      <c r="D117" s="36" t="s">
        <v>172</v>
      </c>
      <c r="E117" s="36">
        <v>830</v>
      </c>
      <c r="F117" s="36">
        <f>SUM(E117)</f>
        <v>830</v>
      </c>
      <c r="G117" s="36">
        <f>E117/F117</f>
        <v>1</v>
      </c>
      <c r="H117" s="49"/>
    </row>
    <row r="118" spans="1:8" s="34" customFormat="1" x14ac:dyDescent="0.25">
      <c r="A118" s="40" t="s">
        <v>131</v>
      </c>
      <c r="B118" s="34">
        <v>450203</v>
      </c>
      <c r="C118" s="34">
        <v>2</v>
      </c>
      <c r="D118" s="34" t="s">
        <v>204</v>
      </c>
      <c r="E118" s="34">
        <v>670</v>
      </c>
      <c r="H118" s="51"/>
    </row>
    <row r="119" spans="1:8" s="36" customFormat="1" x14ac:dyDescent="0.25">
      <c r="A119" s="41" t="s">
        <v>131</v>
      </c>
      <c r="B119" s="36">
        <v>450203</v>
      </c>
      <c r="C119" s="36">
        <v>3</v>
      </c>
      <c r="D119" s="36" t="s">
        <v>172</v>
      </c>
      <c r="E119" s="36">
        <v>660</v>
      </c>
      <c r="F119" s="36">
        <f>SUM(E119)</f>
        <v>660</v>
      </c>
      <c r="G119" s="36">
        <f>E119/F119</f>
        <v>1</v>
      </c>
      <c r="H119" s="49"/>
    </row>
    <row r="120" spans="1:8" s="34" customFormat="1" ht="15.75" thickBot="1" x14ac:dyDescent="0.3">
      <c r="A120" s="42" t="s">
        <v>131</v>
      </c>
      <c r="B120" s="43">
        <v>450203</v>
      </c>
      <c r="C120" s="43">
        <v>3</v>
      </c>
      <c r="D120" s="43" t="s">
        <v>204</v>
      </c>
      <c r="E120" s="43">
        <v>840</v>
      </c>
      <c r="F120" s="43"/>
      <c r="G120" s="43"/>
      <c r="H120" s="50"/>
    </row>
    <row r="121" spans="1:8" s="36" customFormat="1" x14ac:dyDescent="0.25">
      <c r="A121" s="37" t="s">
        <v>144</v>
      </c>
      <c r="B121" s="38">
        <v>490813</v>
      </c>
      <c r="C121" s="38">
        <v>1</v>
      </c>
      <c r="D121" s="38" t="s">
        <v>172</v>
      </c>
      <c r="E121" s="38">
        <v>830</v>
      </c>
      <c r="F121" s="38">
        <f>SUM(E121)</f>
        <v>830</v>
      </c>
      <c r="G121" s="38">
        <f>E121/F121</f>
        <v>1</v>
      </c>
      <c r="H121" s="47">
        <f>(G121+G123+G125)/3</f>
        <v>1</v>
      </c>
    </row>
    <row r="122" spans="1:8" s="34" customFormat="1" x14ac:dyDescent="0.25">
      <c r="A122" s="40" t="s">
        <v>144</v>
      </c>
      <c r="B122" s="34">
        <v>490813</v>
      </c>
      <c r="C122" s="34">
        <v>1</v>
      </c>
      <c r="D122" s="34" t="s">
        <v>204</v>
      </c>
      <c r="E122" s="34">
        <v>670</v>
      </c>
      <c r="H122" s="51"/>
    </row>
    <row r="123" spans="1:8" s="36" customFormat="1" x14ac:dyDescent="0.25">
      <c r="A123" s="41" t="s">
        <v>144</v>
      </c>
      <c r="B123" s="36">
        <v>490813</v>
      </c>
      <c r="C123" s="36">
        <v>2</v>
      </c>
      <c r="D123" s="36" t="s">
        <v>172</v>
      </c>
      <c r="E123" s="36">
        <v>1050</v>
      </c>
      <c r="F123" s="36">
        <f>SUM(E123)</f>
        <v>1050</v>
      </c>
      <c r="G123" s="36">
        <f>E123/F123</f>
        <v>1</v>
      </c>
      <c r="H123" s="49"/>
    </row>
    <row r="124" spans="1:8" s="34" customFormat="1" x14ac:dyDescent="0.25">
      <c r="A124" s="40" t="s">
        <v>144</v>
      </c>
      <c r="B124" s="34">
        <v>490813</v>
      </c>
      <c r="C124" s="34">
        <v>2</v>
      </c>
      <c r="D124" s="34" t="s">
        <v>204</v>
      </c>
      <c r="E124" s="34">
        <v>450</v>
      </c>
      <c r="H124" s="51"/>
    </row>
    <row r="125" spans="1:8" s="36" customFormat="1" x14ac:dyDescent="0.25">
      <c r="A125" s="41" t="s">
        <v>144</v>
      </c>
      <c r="B125" s="36">
        <v>490813</v>
      </c>
      <c r="C125" s="36">
        <v>3</v>
      </c>
      <c r="D125" s="36" t="s">
        <v>172</v>
      </c>
      <c r="E125" s="36">
        <v>1300</v>
      </c>
      <c r="F125" s="36">
        <f>SUM(E125)</f>
        <v>1300</v>
      </c>
      <c r="G125" s="36">
        <f>E125/F125</f>
        <v>1</v>
      </c>
      <c r="H125" s="49"/>
    </row>
    <row r="126" spans="1:8" s="34" customFormat="1" ht="15.75" thickBot="1" x14ac:dyDescent="0.3">
      <c r="A126" s="42" t="s">
        <v>144</v>
      </c>
      <c r="B126" s="43">
        <v>490813</v>
      </c>
      <c r="C126" s="43">
        <v>3</v>
      </c>
      <c r="D126" s="43" t="s">
        <v>204</v>
      </c>
      <c r="E126" s="43">
        <v>200</v>
      </c>
      <c r="F126" s="43"/>
      <c r="G126" s="43"/>
      <c r="H126" s="50"/>
    </row>
    <row r="127" spans="1:8" s="33" customFormat="1" x14ac:dyDescent="0.25">
      <c r="A127" s="39" t="s">
        <v>144</v>
      </c>
      <c r="B127" s="33">
        <v>490299</v>
      </c>
      <c r="C127" s="33">
        <v>1</v>
      </c>
      <c r="D127" s="33" t="s">
        <v>172</v>
      </c>
      <c r="E127" s="33">
        <v>340</v>
      </c>
      <c r="F127" s="33">
        <f>SUM(E127)</f>
        <v>340</v>
      </c>
      <c r="G127" s="33">
        <f>E127/F127</f>
        <v>1</v>
      </c>
      <c r="H127" s="48">
        <f>(G127+G131)/2</f>
        <v>1</v>
      </c>
    </row>
    <row r="128" spans="1:8" s="34" customFormat="1" x14ac:dyDescent="0.25">
      <c r="A128" s="40" t="s">
        <v>144</v>
      </c>
      <c r="B128" s="34">
        <v>490299</v>
      </c>
      <c r="C128" s="34">
        <v>1</v>
      </c>
      <c r="D128" s="34" t="s">
        <v>204</v>
      </c>
      <c r="E128" s="34">
        <v>1160</v>
      </c>
      <c r="H128" s="51"/>
    </row>
    <row r="129" spans="1:8" s="36" customFormat="1" x14ac:dyDescent="0.25">
      <c r="A129" s="41" t="s">
        <v>144</v>
      </c>
      <c r="B129" s="36">
        <v>490299</v>
      </c>
      <c r="C129" s="36">
        <v>2</v>
      </c>
      <c r="D129" s="36" t="s">
        <v>172</v>
      </c>
      <c r="E129" s="36">
        <v>0</v>
      </c>
      <c r="H129" s="49"/>
    </row>
    <row r="130" spans="1:8" s="34" customFormat="1" x14ac:dyDescent="0.25">
      <c r="A130" s="40" t="s">
        <v>144</v>
      </c>
      <c r="B130" s="34">
        <v>490299</v>
      </c>
      <c r="C130" s="34">
        <v>2</v>
      </c>
      <c r="D130" s="34" t="s">
        <v>204</v>
      </c>
      <c r="E130" s="34">
        <v>1500</v>
      </c>
      <c r="H130" s="51"/>
    </row>
    <row r="131" spans="1:8" s="36" customFormat="1" x14ac:dyDescent="0.25">
      <c r="A131" s="41" t="s">
        <v>144</v>
      </c>
      <c r="B131" s="36">
        <v>490299</v>
      </c>
      <c r="C131" s="36">
        <v>3</v>
      </c>
      <c r="D131" s="36" t="s">
        <v>172</v>
      </c>
      <c r="E131" s="36">
        <v>1100</v>
      </c>
      <c r="F131" s="36">
        <f>SUM(E131)</f>
        <v>1100</v>
      </c>
      <c r="G131" s="36">
        <f>E131/F131</f>
        <v>1</v>
      </c>
      <c r="H131" s="49"/>
    </row>
    <row r="132" spans="1:8" s="34" customFormat="1" ht="15.75" thickBot="1" x14ac:dyDescent="0.3">
      <c r="A132" s="42" t="s">
        <v>144</v>
      </c>
      <c r="B132" s="43">
        <v>490299</v>
      </c>
      <c r="C132" s="43">
        <v>3</v>
      </c>
      <c r="D132" s="43" t="s">
        <v>204</v>
      </c>
      <c r="E132" s="43">
        <v>400</v>
      </c>
      <c r="F132" s="43"/>
      <c r="G132" s="43"/>
      <c r="H132" s="50"/>
    </row>
    <row r="133" spans="1:8" s="33" customFormat="1" x14ac:dyDescent="0.25">
      <c r="A133" s="37" t="s">
        <v>144</v>
      </c>
      <c r="B133" s="38">
        <v>490300</v>
      </c>
      <c r="C133" s="38">
        <v>1</v>
      </c>
      <c r="D133" s="38" t="s">
        <v>172</v>
      </c>
      <c r="E133" s="38">
        <v>140</v>
      </c>
      <c r="F133" s="38">
        <f>SUM(E133)</f>
        <v>140</v>
      </c>
      <c r="G133" s="38">
        <f>E133/F133</f>
        <v>1</v>
      </c>
      <c r="H133" s="47">
        <f>(G133)/1</f>
        <v>1</v>
      </c>
    </row>
    <row r="134" spans="1:8" s="34" customFormat="1" x14ac:dyDescent="0.25">
      <c r="A134" s="40" t="s">
        <v>144</v>
      </c>
      <c r="B134" s="34">
        <v>490300</v>
      </c>
      <c r="C134" s="34">
        <v>1</v>
      </c>
      <c r="D134" s="34" t="s">
        <v>204</v>
      </c>
      <c r="E134" s="34">
        <v>1360</v>
      </c>
      <c r="H134" s="51"/>
    </row>
    <row r="135" spans="1:8" s="36" customFormat="1" x14ac:dyDescent="0.25">
      <c r="A135" s="41" t="s">
        <v>144</v>
      </c>
      <c r="B135" s="36">
        <v>490300</v>
      </c>
      <c r="C135" s="36">
        <v>2</v>
      </c>
      <c r="D135" s="36" t="s">
        <v>172</v>
      </c>
      <c r="E135" s="36">
        <v>0</v>
      </c>
      <c r="H135" s="49"/>
    </row>
    <row r="136" spans="1:8" s="34" customFormat="1" x14ac:dyDescent="0.25">
      <c r="A136" s="40" t="s">
        <v>144</v>
      </c>
      <c r="B136" s="34">
        <v>490300</v>
      </c>
      <c r="C136" s="34">
        <v>2</v>
      </c>
      <c r="D136" s="34" t="s">
        <v>204</v>
      </c>
      <c r="E136" s="34">
        <v>1500</v>
      </c>
      <c r="H136" s="51"/>
    </row>
    <row r="137" spans="1:8" s="36" customFormat="1" x14ac:dyDescent="0.25">
      <c r="A137" s="41" t="s">
        <v>144</v>
      </c>
      <c r="B137" s="36">
        <v>490300</v>
      </c>
      <c r="C137" s="36">
        <v>3</v>
      </c>
      <c r="D137" s="36" t="s">
        <v>172</v>
      </c>
      <c r="E137" s="36">
        <v>0</v>
      </c>
      <c r="H137" s="49"/>
    </row>
    <row r="138" spans="1:8" s="34" customFormat="1" ht="15.75" thickBot="1" x14ac:dyDescent="0.3">
      <c r="A138" s="42" t="s">
        <v>144</v>
      </c>
      <c r="B138" s="43">
        <v>490300</v>
      </c>
      <c r="C138" s="43">
        <v>3</v>
      </c>
      <c r="D138" s="43" t="s">
        <v>204</v>
      </c>
      <c r="E138" s="43">
        <v>1500</v>
      </c>
      <c r="F138" s="43"/>
      <c r="G138" s="43"/>
      <c r="H138" s="50"/>
    </row>
    <row r="139" spans="1:8" s="33" customFormat="1" x14ac:dyDescent="0.25">
      <c r="A139" s="37" t="s">
        <v>144</v>
      </c>
      <c r="B139" s="38">
        <v>490125</v>
      </c>
      <c r="C139" s="38">
        <v>1</v>
      </c>
      <c r="D139" s="38" t="s">
        <v>172</v>
      </c>
      <c r="E139" s="38">
        <v>680</v>
      </c>
      <c r="F139" s="38">
        <f>SUM(E139)</f>
        <v>680</v>
      </c>
      <c r="G139" s="38">
        <f>E139/F139</f>
        <v>1</v>
      </c>
      <c r="H139" s="47">
        <f>(G139)/1</f>
        <v>1</v>
      </c>
    </row>
    <row r="140" spans="1:8" s="34" customFormat="1" x14ac:dyDescent="0.25">
      <c r="A140" s="40" t="s">
        <v>144</v>
      </c>
      <c r="B140" s="34">
        <v>490125</v>
      </c>
      <c r="C140" s="34">
        <v>1</v>
      </c>
      <c r="D140" s="34" t="s">
        <v>204</v>
      </c>
      <c r="E140" s="34">
        <v>820</v>
      </c>
      <c r="H140" s="51"/>
    </row>
    <row r="141" spans="1:8" s="36" customFormat="1" x14ac:dyDescent="0.25">
      <c r="A141" s="41" t="s">
        <v>144</v>
      </c>
      <c r="B141" s="36">
        <v>490125</v>
      </c>
      <c r="C141" s="36">
        <v>2</v>
      </c>
      <c r="D141" s="36" t="s">
        <v>172</v>
      </c>
      <c r="E141" s="36">
        <v>0</v>
      </c>
      <c r="H141" s="49"/>
    </row>
    <row r="142" spans="1:8" s="34" customFormat="1" x14ac:dyDescent="0.25">
      <c r="A142" s="40" t="s">
        <v>144</v>
      </c>
      <c r="B142" s="34">
        <v>490125</v>
      </c>
      <c r="C142" s="34">
        <v>2</v>
      </c>
      <c r="D142" s="34" t="s">
        <v>204</v>
      </c>
      <c r="E142" s="34">
        <v>1500</v>
      </c>
      <c r="H142" s="51"/>
    </row>
    <row r="143" spans="1:8" s="36" customFormat="1" x14ac:dyDescent="0.25">
      <c r="A143" s="41" t="s">
        <v>144</v>
      </c>
      <c r="B143" s="36">
        <v>490125</v>
      </c>
      <c r="C143" s="36">
        <v>3</v>
      </c>
      <c r="D143" s="36" t="s">
        <v>172</v>
      </c>
      <c r="E143" s="36">
        <v>0</v>
      </c>
      <c r="H143" s="49"/>
    </row>
    <row r="144" spans="1:8" s="34" customFormat="1" ht="15.75" thickBot="1" x14ac:dyDescent="0.3">
      <c r="A144" s="42" t="s">
        <v>144</v>
      </c>
      <c r="B144" s="43">
        <v>490125</v>
      </c>
      <c r="C144" s="43">
        <v>3</v>
      </c>
      <c r="D144" s="43" t="s">
        <v>204</v>
      </c>
      <c r="E144" s="43">
        <v>1500</v>
      </c>
      <c r="F144" s="43"/>
      <c r="G144" s="43"/>
      <c r="H144" s="50"/>
    </row>
    <row r="145" spans="1:8" s="36" customFormat="1" x14ac:dyDescent="0.25">
      <c r="A145" s="37" t="s">
        <v>144</v>
      </c>
      <c r="B145" s="38">
        <v>490525</v>
      </c>
      <c r="C145" s="38">
        <v>1</v>
      </c>
      <c r="D145" s="38" t="s">
        <v>172</v>
      </c>
      <c r="E145" s="38">
        <v>0</v>
      </c>
      <c r="F145" s="38"/>
      <c r="G145" s="38"/>
      <c r="H145" s="47"/>
    </row>
    <row r="146" spans="1:8" s="34" customFormat="1" x14ac:dyDescent="0.25">
      <c r="A146" s="40" t="s">
        <v>144</v>
      </c>
      <c r="B146" s="34">
        <v>490525</v>
      </c>
      <c r="C146" s="34">
        <v>1</v>
      </c>
      <c r="D146" s="34" t="s">
        <v>204</v>
      </c>
      <c r="E146" s="34">
        <v>1500</v>
      </c>
      <c r="H146" s="51"/>
    </row>
    <row r="147" spans="1:8" s="36" customFormat="1" x14ac:dyDescent="0.25">
      <c r="A147" s="41" t="s">
        <v>144</v>
      </c>
      <c r="B147" s="36">
        <v>490525</v>
      </c>
      <c r="C147" s="36">
        <v>2</v>
      </c>
      <c r="D147" s="36" t="s">
        <v>172</v>
      </c>
      <c r="E147" s="36">
        <v>360</v>
      </c>
      <c r="F147" s="36">
        <f>SUM(E147)</f>
        <v>360</v>
      </c>
      <c r="G147" s="36">
        <f>E147/F147</f>
        <v>1</v>
      </c>
      <c r="H147" s="49">
        <f>(G147)/1</f>
        <v>1</v>
      </c>
    </row>
    <row r="148" spans="1:8" s="34" customFormat="1" x14ac:dyDescent="0.25">
      <c r="A148" s="40" t="s">
        <v>144</v>
      </c>
      <c r="B148" s="34">
        <v>490525</v>
      </c>
      <c r="C148" s="34">
        <v>2</v>
      </c>
      <c r="D148" s="34" t="s">
        <v>204</v>
      </c>
      <c r="E148" s="34">
        <v>1140</v>
      </c>
      <c r="H148" s="51"/>
    </row>
    <row r="149" spans="1:8" s="36" customFormat="1" x14ac:dyDescent="0.25">
      <c r="A149" s="41" t="s">
        <v>144</v>
      </c>
      <c r="B149" s="36">
        <v>490525</v>
      </c>
      <c r="C149" s="36">
        <v>3</v>
      </c>
      <c r="D149" s="36" t="s">
        <v>172</v>
      </c>
      <c r="E149" s="36">
        <v>0</v>
      </c>
      <c r="H149" s="49"/>
    </row>
    <row r="150" spans="1:8" s="34" customFormat="1" ht="15.75" thickBot="1" x14ac:dyDescent="0.3">
      <c r="A150" s="42" t="s">
        <v>144</v>
      </c>
      <c r="B150" s="43">
        <v>490525</v>
      </c>
      <c r="C150" s="43">
        <v>3</v>
      </c>
      <c r="D150" s="43" t="s">
        <v>204</v>
      </c>
      <c r="E150" s="43">
        <v>1500</v>
      </c>
      <c r="F150" s="43"/>
      <c r="G150" s="43"/>
      <c r="H150" s="50"/>
    </row>
    <row r="151" spans="1:8" s="33" customFormat="1" x14ac:dyDescent="0.25">
      <c r="A151" s="37" t="s">
        <v>192</v>
      </c>
      <c r="B151" s="38">
        <v>320580</v>
      </c>
      <c r="C151" s="38">
        <v>1</v>
      </c>
      <c r="D151" s="38" t="s">
        <v>172</v>
      </c>
      <c r="E151" s="38">
        <v>1600</v>
      </c>
      <c r="F151" s="38">
        <f>SUM(E151:E152)</f>
        <v>1980</v>
      </c>
      <c r="G151" s="38">
        <f>E151/F$151</f>
        <v>0.80808080808080807</v>
      </c>
      <c r="H151" s="47">
        <f>(G151)/2</f>
        <v>0.40404040404040403</v>
      </c>
    </row>
    <row r="152" spans="1:8" s="33" customFormat="1" x14ac:dyDescent="0.25">
      <c r="A152" s="39" t="s">
        <v>192</v>
      </c>
      <c r="B152" s="33">
        <v>320580</v>
      </c>
      <c r="C152" s="33">
        <v>1</v>
      </c>
      <c r="D152" s="33" t="s">
        <v>193</v>
      </c>
      <c r="E152" s="33">
        <v>380</v>
      </c>
      <c r="G152" s="33">
        <f>E152/F$151</f>
        <v>0.19191919191919191</v>
      </c>
      <c r="H152" s="48">
        <f>(G152+G154)/2</f>
        <v>0.59595959595959591</v>
      </c>
    </row>
    <row r="153" spans="1:8" s="34" customFormat="1" x14ac:dyDescent="0.25">
      <c r="A153" s="40" t="s">
        <v>192</v>
      </c>
      <c r="B153" s="34">
        <v>320580</v>
      </c>
      <c r="C153" s="34">
        <v>1</v>
      </c>
      <c r="D153" s="34" t="s">
        <v>204</v>
      </c>
      <c r="E153" s="34">
        <v>160</v>
      </c>
      <c r="H153" s="51">
        <f>SUBTOTAL(9,H151:H152)</f>
        <v>1</v>
      </c>
    </row>
    <row r="154" spans="1:8" s="36" customFormat="1" x14ac:dyDescent="0.25">
      <c r="A154" s="41" t="s">
        <v>192</v>
      </c>
      <c r="B154" s="36">
        <v>320580</v>
      </c>
      <c r="C154" s="36">
        <v>2</v>
      </c>
      <c r="D154" s="36" t="s">
        <v>193</v>
      </c>
      <c r="E154" s="36">
        <v>890</v>
      </c>
      <c r="F154" s="36">
        <f>SUM(E154)</f>
        <v>890</v>
      </c>
      <c r="G154" s="36">
        <f>E154/F154</f>
        <v>1</v>
      </c>
      <c r="H154" s="49"/>
    </row>
    <row r="155" spans="1:8" s="34" customFormat="1" x14ac:dyDescent="0.25">
      <c r="A155" s="40" t="s">
        <v>192</v>
      </c>
      <c r="B155" s="34">
        <v>320580</v>
      </c>
      <c r="C155" s="34">
        <v>2</v>
      </c>
      <c r="D155" s="34" t="s">
        <v>204</v>
      </c>
      <c r="E155" s="34">
        <v>1110</v>
      </c>
      <c r="H155" s="51"/>
    </row>
    <row r="156" spans="1:8" s="34" customFormat="1" ht="15.75" thickBot="1" x14ac:dyDescent="0.3">
      <c r="A156" s="42" t="s">
        <v>192</v>
      </c>
      <c r="B156" s="43">
        <v>320580</v>
      </c>
      <c r="C156" s="43">
        <v>3</v>
      </c>
      <c r="D156" s="43" t="s">
        <v>204</v>
      </c>
      <c r="E156" s="43">
        <v>2000</v>
      </c>
      <c r="F156" s="43"/>
      <c r="G156" s="43"/>
      <c r="H156" s="50"/>
    </row>
    <row r="157" spans="1:8" s="36" customFormat="1" x14ac:dyDescent="0.25">
      <c r="A157" s="37" t="s">
        <v>192</v>
      </c>
      <c r="B157" s="38">
        <v>320602</v>
      </c>
      <c r="C157" s="38">
        <v>1</v>
      </c>
      <c r="D157" s="38" t="s">
        <v>172</v>
      </c>
      <c r="E157" s="38">
        <v>290</v>
      </c>
      <c r="F157" s="38">
        <f>SUM(E157)</f>
        <v>290</v>
      </c>
      <c r="G157" s="38">
        <f>E157/F157</f>
        <v>1</v>
      </c>
      <c r="H157" s="47">
        <f>(G157+G161)/3</f>
        <v>0.41428571428571431</v>
      </c>
    </row>
    <row r="158" spans="1:8" s="34" customFormat="1" x14ac:dyDescent="0.25">
      <c r="A158" s="40" t="s">
        <v>192</v>
      </c>
      <c r="B158" s="34">
        <v>320602</v>
      </c>
      <c r="C158" s="34">
        <v>1</v>
      </c>
      <c r="D158" s="34" t="s">
        <v>204</v>
      </c>
      <c r="E158" s="34">
        <v>1210</v>
      </c>
      <c r="H158" s="51"/>
    </row>
    <row r="159" spans="1:8" s="36" customFormat="1" x14ac:dyDescent="0.25">
      <c r="A159" s="41" t="s">
        <v>192</v>
      </c>
      <c r="B159" s="36">
        <v>320602</v>
      </c>
      <c r="C159" s="36">
        <v>2</v>
      </c>
      <c r="D159" s="36" t="s">
        <v>118</v>
      </c>
      <c r="E159" s="36">
        <v>290</v>
      </c>
      <c r="F159" s="36">
        <f>SUM(E159)</f>
        <v>290</v>
      </c>
      <c r="G159" s="36">
        <f>E159/F159</f>
        <v>1</v>
      </c>
      <c r="H159" s="49">
        <f>(G159+G162)/3</f>
        <v>0.58571428571428574</v>
      </c>
    </row>
    <row r="160" spans="1:8" s="34" customFormat="1" x14ac:dyDescent="0.25">
      <c r="A160" s="40" t="s">
        <v>192</v>
      </c>
      <c r="B160" s="34">
        <v>320602</v>
      </c>
      <c r="C160" s="34">
        <v>2</v>
      </c>
      <c r="D160" s="34" t="s">
        <v>204</v>
      </c>
      <c r="E160" s="34">
        <v>1210</v>
      </c>
      <c r="H160" s="51">
        <f>SUBTOTAL(9,H157:H159)</f>
        <v>1</v>
      </c>
    </row>
    <row r="161" spans="1:8" s="36" customFormat="1" x14ac:dyDescent="0.25">
      <c r="A161" s="41" t="s">
        <v>192</v>
      </c>
      <c r="B161" s="36">
        <v>320602</v>
      </c>
      <c r="C161" s="36">
        <v>3</v>
      </c>
      <c r="D161" s="36" t="s">
        <v>172</v>
      </c>
      <c r="E161" s="36">
        <v>170</v>
      </c>
      <c r="F161" s="36">
        <f>SUM(E161:E162)</f>
        <v>700</v>
      </c>
      <c r="G161" s="36">
        <f>E161/F$161</f>
        <v>0.24285714285714285</v>
      </c>
      <c r="H161" s="49"/>
    </row>
    <row r="162" spans="1:8" s="33" customFormat="1" x14ac:dyDescent="0.25">
      <c r="A162" s="39" t="s">
        <v>192</v>
      </c>
      <c r="B162" s="33">
        <v>320602</v>
      </c>
      <c r="C162" s="33">
        <v>3</v>
      </c>
      <c r="D162" s="33" t="s">
        <v>118</v>
      </c>
      <c r="E162" s="33">
        <v>530</v>
      </c>
      <c r="G162" s="36">
        <f>E162/F$161</f>
        <v>0.75714285714285712</v>
      </c>
      <c r="H162" s="48"/>
    </row>
    <row r="163" spans="1:8" s="34" customFormat="1" ht="15.75" thickBot="1" x14ac:dyDescent="0.3">
      <c r="A163" s="42" t="s">
        <v>192</v>
      </c>
      <c r="B163" s="43">
        <v>320602</v>
      </c>
      <c r="C163" s="43">
        <v>3</v>
      </c>
      <c r="D163" s="43" t="s">
        <v>204</v>
      </c>
      <c r="E163" s="43">
        <v>800</v>
      </c>
      <c r="F163" s="43"/>
      <c r="G163" s="43"/>
      <c r="H163" s="50"/>
    </row>
    <row r="164" spans="1:8" s="33" customFormat="1" x14ac:dyDescent="0.25">
      <c r="A164" s="37" t="s">
        <v>192</v>
      </c>
      <c r="B164" s="38">
        <v>320575</v>
      </c>
      <c r="C164" s="38">
        <v>1</v>
      </c>
      <c r="D164" s="38" t="s">
        <v>86</v>
      </c>
      <c r="E164" s="38">
        <v>850</v>
      </c>
      <c r="F164" s="38">
        <f>SUM(E164:E165)</f>
        <v>1500</v>
      </c>
      <c r="G164" s="38">
        <f>E164/F$164</f>
        <v>0.56666666666666665</v>
      </c>
      <c r="H164" s="47">
        <f>(G164+G167+G171)/3</f>
        <v>0.53333333333333333</v>
      </c>
    </row>
    <row r="165" spans="1:8" s="33" customFormat="1" x14ac:dyDescent="0.25">
      <c r="A165" s="39" t="s">
        <v>192</v>
      </c>
      <c r="B165" s="33">
        <v>320575</v>
      </c>
      <c r="C165" s="33">
        <v>1</v>
      </c>
      <c r="D165" s="33" t="s">
        <v>172</v>
      </c>
      <c r="E165" s="33">
        <v>650</v>
      </c>
      <c r="G165" s="33">
        <f>E165/F$164</f>
        <v>0.43333333333333335</v>
      </c>
      <c r="H165" s="48">
        <f>(G165+G168+G172)/3</f>
        <v>0.27777777777777773</v>
      </c>
    </row>
    <row r="166" spans="1:8" s="34" customFormat="1" x14ac:dyDescent="0.25">
      <c r="A166" s="40" t="s">
        <v>192</v>
      </c>
      <c r="B166" s="34">
        <v>320575</v>
      </c>
      <c r="C166" s="34">
        <v>1</v>
      </c>
      <c r="D166" s="34" t="s">
        <v>204</v>
      </c>
      <c r="E166" s="34">
        <v>0</v>
      </c>
      <c r="H166" s="51"/>
    </row>
    <row r="167" spans="1:8" s="36" customFormat="1" x14ac:dyDescent="0.25">
      <c r="A167" s="41" t="s">
        <v>192</v>
      </c>
      <c r="B167" s="36">
        <v>320575</v>
      </c>
      <c r="C167" s="36">
        <v>2</v>
      </c>
      <c r="D167" s="36" t="s">
        <v>86</v>
      </c>
      <c r="E167" s="36">
        <v>550</v>
      </c>
      <c r="F167" s="36">
        <f>SUM(E167:E169)</f>
        <v>1500</v>
      </c>
      <c r="G167" s="36">
        <f>E167/F$167</f>
        <v>0.36666666666666664</v>
      </c>
      <c r="H167" s="49"/>
    </row>
    <row r="168" spans="1:8" s="33" customFormat="1" x14ac:dyDescent="0.25">
      <c r="A168" s="39" t="s">
        <v>192</v>
      </c>
      <c r="B168" s="33">
        <v>320575</v>
      </c>
      <c r="C168" s="33">
        <v>2</v>
      </c>
      <c r="D168" s="33" t="s">
        <v>172</v>
      </c>
      <c r="E168" s="33">
        <v>100</v>
      </c>
      <c r="G168" s="36">
        <f>E168/F$167</f>
        <v>6.6666666666666666E-2</v>
      </c>
      <c r="H168" s="48"/>
    </row>
    <row r="169" spans="1:8" s="33" customFormat="1" x14ac:dyDescent="0.25">
      <c r="A169" s="39" t="s">
        <v>192</v>
      </c>
      <c r="B169" s="33">
        <v>320575</v>
      </c>
      <c r="C169" s="33">
        <v>2</v>
      </c>
      <c r="D169" s="33" t="s">
        <v>228</v>
      </c>
      <c r="E169" s="33">
        <v>850</v>
      </c>
      <c r="G169" s="36">
        <f>E169/F$167</f>
        <v>0.56666666666666665</v>
      </c>
      <c r="H169" s="48">
        <f>(G169)/3</f>
        <v>0.18888888888888888</v>
      </c>
    </row>
    <row r="170" spans="1:8" s="34" customFormat="1" x14ac:dyDescent="0.25">
      <c r="A170" s="40" t="s">
        <v>192</v>
      </c>
      <c r="B170" s="34">
        <v>320575</v>
      </c>
      <c r="C170" s="34">
        <v>2</v>
      </c>
      <c r="D170" s="34" t="s">
        <v>204</v>
      </c>
      <c r="E170" s="34">
        <v>0</v>
      </c>
      <c r="H170" s="51">
        <f>SUBTOTAL(9,H164:H169)</f>
        <v>1</v>
      </c>
    </row>
    <row r="171" spans="1:8" s="36" customFormat="1" x14ac:dyDescent="0.25">
      <c r="A171" s="41" t="s">
        <v>192</v>
      </c>
      <c r="B171" s="36">
        <v>320575</v>
      </c>
      <c r="C171" s="36">
        <v>3</v>
      </c>
      <c r="D171" s="36" t="s">
        <v>86</v>
      </c>
      <c r="E171" s="36">
        <v>1000</v>
      </c>
      <c r="F171" s="36">
        <f>SUM(E171:E172)</f>
        <v>1500</v>
      </c>
      <c r="G171" s="36">
        <f>E171/F$171</f>
        <v>0.66666666666666663</v>
      </c>
      <c r="H171" s="49"/>
    </row>
    <row r="172" spans="1:8" s="33" customFormat="1" x14ac:dyDescent="0.25">
      <c r="A172" s="39" t="s">
        <v>192</v>
      </c>
      <c r="B172" s="33">
        <v>320575</v>
      </c>
      <c r="C172" s="33">
        <v>3</v>
      </c>
      <c r="D172" s="33" t="s">
        <v>172</v>
      </c>
      <c r="E172" s="33">
        <v>500</v>
      </c>
      <c r="G172" s="36">
        <f>E172/F$171</f>
        <v>0.33333333333333331</v>
      </c>
      <c r="H172" s="48"/>
    </row>
    <row r="173" spans="1:8" s="34" customFormat="1" ht="15.75" thickBot="1" x14ac:dyDescent="0.3">
      <c r="A173" s="42" t="s">
        <v>192</v>
      </c>
      <c r="B173" s="43">
        <v>320575</v>
      </c>
      <c r="C173" s="43">
        <v>3</v>
      </c>
      <c r="D173" s="43" t="s">
        <v>204</v>
      </c>
      <c r="E173" s="43">
        <v>0</v>
      </c>
      <c r="F173" s="43"/>
      <c r="G173" s="43"/>
      <c r="H173" s="50"/>
    </row>
    <row r="174" spans="1:8" s="33" customFormat="1" x14ac:dyDescent="0.25">
      <c r="A174" s="37" t="s">
        <v>197</v>
      </c>
      <c r="B174" s="38">
        <v>272894</v>
      </c>
      <c r="C174" s="38">
        <v>1</v>
      </c>
      <c r="D174" s="38" t="s">
        <v>86</v>
      </c>
      <c r="E174" s="38">
        <v>1080</v>
      </c>
      <c r="F174" s="38">
        <f>SUM(E174)</f>
        <v>1080</v>
      </c>
      <c r="G174" s="38">
        <f>E174/F174</f>
        <v>1</v>
      </c>
      <c r="H174" s="47">
        <f>(G174+G176+G179)/3</f>
        <v>0.64352548036758561</v>
      </c>
    </row>
    <row r="175" spans="1:8" s="34" customFormat="1" x14ac:dyDescent="0.25">
      <c r="A175" s="40" t="s">
        <v>197</v>
      </c>
      <c r="B175" s="34">
        <v>272894</v>
      </c>
      <c r="C175" s="34">
        <v>1</v>
      </c>
      <c r="D175" s="34" t="s">
        <v>204</v>
      </c>
      <c r="E175" s="34">
        <v>420</v>
      </c>
      <c r="H175" s="51"/>
    </row>
    <row r="176" spans="1:8" s="36" customFormat="1" x14ac:dyDescent="0.25">
      <c r="A176" s="41" t="s">
        <v>197</v>
      </c>
      <c r="B176" s="36">
        <v>272894</v>
      </c>
      <c r="C176" s="36">
        <v>2</v>
      </c>
      <c r="D176" s="36" t="s">
        <v>86</v>
      </c>
      <c r="E176" s="36">
        <v>50</v>
      </c>
      <c r="F176" s="36">
        <f>SUM(E176:E177)</f>
        <v>570</v>
      </c>
      <c r="G176" s="36">
        <f>E176/F$176</f>
        <v>8.771929824561403E-2</v>
      </c>
      <c r="H176" s="49"/>
    </row>
    <row r="177" spans="1:8" s="33" customFormat="1" x14ac:dyDescent="0.25">
      <c r="A177" s="39" t="s">
        <v>197</v>
      </c>
      <c r="B177" s="33">
        <v>272894</v>
      </c>
      <c r="C177" s="33">
        <v>2</v>
      </c>
      <c r="D177" s="33" t="s">
        <v>172</v>
      </c>
      <c r="E177" s="33">
        <v>520</v>
      </c>
      <c r="G177" s="36">
        <f>E177/F$176</f>
        <v>0.91228070175438591</v>
      </c>
      <c r="H177" s="48">
        <f>(G177+G180)/3</f>
        <v>0.35647451963241439</v>
      </c>
    </row>
    <row r="178" spans="1:8" s="34" customFormat="1" x14ac:dyDescent="0.25">
      <c r="A178" s="40" t="s">
        <v>197</v>
      </c>
      <c r="B178" s="34">
        <v>272894</v>
      </c>
      <c r="C178" s="34">
        <v>2</v>
      </c>
      <c r="D178" s="34" t="s">
        <v>204</v>
      </c>
      <c r="E178" s="34">
        <v>930</v>
      </c>
      <c r="H178" s="51">
        <f>SUBTOTAL(9,H174:H177)</f>
        <v>1</v>
      </c>
    </row>
    <row r="179" spans="1:8" s="36" customFormat="1" x14ac:dyDescent="0.25">
      <c r="A179" s="41" t="s">
        <v>197</v>
      </c>
      <c r="B179" s="36">
        <v>272894</v>
      </c>
      <c r="C179" s="36">
        <v>3</v>
      </c>
      <c r="D179" s="36" t="s">
        <v>86</v>
      </c>
      <c r="E179" s="36">
        <v>1180</v>
      </c>
      <c r="F179" s="36">
        <f>SUM(E179:E180)</f>
        <v>1400</v>
      </c>
      <c r="G179" s="36">
        <f>E179/F$179</f>
        <v>0.84285714285714286</v>
      </c>
      <c r="H179" s="49"/>
    </row>
    <row r="180" spans="1:8" s="33" customFormat="1" x14ac:dyDescent="0.25">
      <c r="A180" s="39" t="s">
        <v>197</v>
      </c>
      <c r="B180" s="33">
        <v>272894</v>
      </c>
      <c r="C180" s="33">
        <v>3</v>
      </c>
      <c r="D180" s="33" t="s">
        <v>172</v>
      </c>
      <c r="E180" s="33">
        <v>220</v>
      </c>
      <c r="G180" s="36">
        <f>E180/F$179</f>
        <v>0.15714285714285714</v>
      </c>
      <c r="H180" s="48"/>
    </row>
    <row r="181" spans="1:8" s="34" customFormat="1" ht="15.75" thickBot="1" x14ac:dyDescent="0.3">
      <c r="A181" s="42" t="s">
        <v>197</v>
      </c>
      <c r="B181" s="43">
        <v>272894</v>
      </c>
      <c r="C181" s="43">
        <v>3</v>
      </c>
      <c r="D181" s="43" t="s">
        <v>204</v>
      </c>
      <c r="E181" s="43">
        <v>100</v>
      </c>
      <c r="F181" s="43"/>
      <c r="G181" s="43"/>
      <c r="H181" s="50"/>
    </row>
    <row r="182" spans="1:8" s="33" customFormat="1" x14ac:dyDescent="0.25">
      <c r="A182" s="37" t="s">
        <v>197</v>
      </c>
      <c r="B182" s="38">
        <v>272850</v>
      </c>
      <c r="C182" s="38">
        <v>1</v>
      </c>
      <c r="D182" s="38" t="s">
        <v>199</v>
      </c>
      <c r="E182" s="38">
        <v>370</v>
      </c>
      <c r="F182" s="38">
        <f>SUM(E182:E183)</f>
        <v>810</v>
      </c>
      <c r="G182" s="38">
        <f>E182/F$182</f>
        <v>0.4567901234567901</v>
      </c>
      <c r="H182" s="47">
        <f>(G182+G189)/3</f>
        <v>0.26748971193415638</v>
      </c>
    </row>
    <row r="183" spans="1:8" s="33" customFormat="1" x14ac:dyDescent="0.25">
      <c r="A183" s="39" t="s">
        <v>197</v>
      </c>
      <c r="B183" s="33">
        <v>272850</v>
      </c>
      <c r="C183" s="33">
        <v>1</v>
      </c>
      <c r="D183" s="33" t="s">
        <v>172</v>
      </c>
      <c r="E183" s="33">
        <v>440</v>
      </c>
      <c r="G183" s="33">
        <f>E183/F$182</f>
        <v>0.54320987654320985</v>
      </c>
      <c r="H183" s="48">
        <f>(G183+G185+G188)/3</f>
        <v>0.62906201220377467</v>
      </c>
    </row>
    <row r="184" spans="1:8" s="34" customFormat="1" x14ac:dyDescent="0.25">
      <c r="A184" s="40" t="s">
        <v>197</v>
      </c>
      <c r="B184" s="34">
        <v>272850</v>
      </c>
      <c r="C184" s="34">
        <v>1</v>
      </c>
      <c r="D184" s="34" t="s">
        <v>204</v>
      </c>
      <c r="E184" s="34">
        <v>690</v>
      </c>
      <c r="H184" s="51"/>
    </row>
    <row r="185" spans="1:8" s="36" customFormat="1" x14ac:dyDescent="0.25">
      <c r="A185" s="41" t="s">
        <v>197</v>
      </c>
      <c r="B185" s="36">
        <v>272850</v>
      </c>
      <c r="C185" s="36">
        <v>2</v>
      </c>
      <c r="D185" s="36" t="s">
        <v>172</v>
      </c>
      <c r="E185" s="36">
        <v>800</v>
      </c>
      <c r="F185" s="36">
        <f>SUM(E185:E186)</f>
        <v>1160</v>
      </c>
      <c r="G185" s="36">
        <f>E185/F$185</f>
        <v>0.68965517241379315</v>
      </c>
      <c r="H185" s="49"/>
    </row>
    <row r="186" spans="1:8" s="33" customFormat="1" x14ac:dyDescent="0.25">
      <c r="A186" s="39" t="s">
        <v>197</v>
      </c>
      <c r="B186" s="33">
        <v>272850</v>
      </c>
      <c r="C186" s="33">
        <v>2</v>
      </c>
      <c r="D186" s="33" t="s">
        <v>72</v>
      </c>
      <c r="E186" s="33">
        <v>360</v>
      </c>
      <c r="G186" s="36">
        <f>E186/F$185</f>
        <v>0.31034482758620691</v>
      </c>
      <c r="H186" s="48">
        <f>(G186)/3</f>
        <v>0.10344827586206896</v>
      </c>
    </row>
    <row r="187" spans="1:8" s="34" customFormat="1" x14ac:dyDescent="0.25">
      <c r="A187" s="40" t="s">
        <v>197</v>
      </c>
      <c r="B187" s="34">
        <v>272850</v>
      </c>
      <c r="C187" s="34">
        <v>2</v>
      </c>
      <c r="D187" s="34" t="s">
        <v>204</v>
      </c>
      <c r="E187" s="34">
        <v>340</v>
      </c>
      <c r="H187" s="51">
        <f>SUBTOTAL(9,H182:H186)</f>
        <v>1</v>
      </c>
    </row>
    <row r="188" spans="1:8" s="20" customFormat="1" x14ac:dyDescent="0.25">
      <c r="A188" s="39" t="s">
        <v>197</v>
      </c>
      <c r="B188" s="33">
        <v>272850</v>
      </c>
      <c r="C188" s="33">
        <v>3</v>
      </c>
      <c r="D188" s="33" t="s">
        <v>172</v>
      </c>
      <c r="E188" s="33">
        <v>530</v>
      </c>
      <c r="F188" s="33">
        <f>SUM(E188:E189)</f>
        <v>810</v>
      </c>
      <c r="G188" s="33">
        <f>E188/F$188</f>
        <v>0.65432098765432101</v>
      </c>
      <c r="H188" s="48"/>
    </row>
    <row r="189" spans="1:8" s="20" customFormat="1" x14ac:dyDescent="0.25">
      <c r="A189" s="39" t="s">
        <v>197</v>
      </c>
      <c r="B189" s="33">
        <v>272850</v>
      </c>
      <c r="C189" s="33">
        <v>3</v>
      </c>
      <c r="D189" s="33" t="s">
        <v>199</v>
      </c>
      <c r="E189" s="33">
        <v>280</v>
      </c>
      <c r="F189" s="33"/>
      <c r="G189" s="33">
        <f>E189/F$188</f>
        <v>0.34567901234567899</v>
      </c>
      <c r="H189" s="48"/>
    </row>
    <row r="190" spans="1:8" s="20" customFormat="1" ht="15.75" thickBot="1" x14ac:dyDescent="0.3">
      <c r="A190" s="42" t="s">
        <v>197</v>
      </c>
      <c r="B190" s="43">
        <v>272850</v>
      </c>
      <c r="C190" s="43">
        <v>3</v>
      </c>
      <c r="D190" s="43" t="s">
        <v>204</v>
      </c>
      <c r="E190" s="43">
        <v>690</v>
      </c>
      <c r="F190" s="43"/>
      <c r="G190" s="43"/>
      <c r="H190" s="50"/>
    </row>
  </sheetData>
  <autoFilter ref="A1:H190" xr:uid="{00000000-0009-0000-0000-000004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90"/>
  <sheetViews>
    <sheetView workbookViewId="0">
      <selection activeCell="E12" sqref="E12"/>
    </sheetView>
  </sheetViews>
  <sheetFormatPr defaultColWidth="11.42578125" defaultRowHeight="15" x14ac:dyDescent="0.25"/>
  <cols>
    <col min="1" max="16384" width="11.42578125" style="20"/>
  </cols>
  <sheetData>
    <row r="1" spans="1:5" ht="15.75" thickBot="1" x14ac:dyDescent="0.3">
      <c r="A1" s="20" t="s">
        <v>0</v>
      </c>
      <c r="B1" s="20" t="s">
        <v>1</v>
      </c>
      <c r="C1" s="20" t="s">
        <v>200</v>
      </c>
      <c r="D1" s="20" t="s">
        <v>2</v>
      </c>
      <c r="E1" s="20" t="s">
        <v>346</v>
      </c>
    </row>
    <row r="2" spans="1:5" s="53" customFormat="1" ht="15.75" thickBot="1" x14ac:dyDescent="0.3">
      <c r="A2" s="52" t="s">
        <v>55</v>
      </c>
      <c r="B2" s="53">
        <v>141372</v>
      </c>
      <c r="C2" s="53">
        <v>3</v>
      </c>
      <c r="D2" s="53" t="s">
        <v>172</v>
      </c>
      <c r="E2" s="53">
        <v>1</v>
      </c>
    </row>
    <row r="3" spans="1:5" ht="15.75" thickBot="1" x14ac:dyDescent="0.3">
      <c r="A3" s="20" t="s">
        <v>55</v>
      </c>
      <c r="B3" s="20">
        <v>141372</v>
      </c>
      <c r="C3" s="20">
        <v>3</v>
      </c>
      <c r="D3" s="20" t="s">
        <v>204</v>
      </c>
    </row>
    <row r="4" spans="1:5" s="53" customFormat="1" ht="15.75" thickBot="1" x14ac:dyDescent="0.3">
      <c r="A4" s="52" t="s">
        <v>55</v>
      </c>
      <c r="B4" s="53">
        <v>141353</v>
      </c>
      <c r="C4" s="53">
        <v>1</v>
      </c>
      <c r="D4" s="53" t="s">
        <v>172</v>
      </c>
      <c r="E4" s="53">
        <v>1</v>
      </c>
    </row>
    <row r="5" spans="1:5" x14ac:dyDescent="0.25">
      <c r="A5" s="20" t="s">
        <v>55</v>
      </c>
      <c r="B5" s="20">
        <v>141353</v>
      </c>
      <c r="C5" s="20">
        <v>1</v>
      </c>
      <c r="D5" s="20" t="s">
        <v>204</v>
      </c>
    </row>
    <row r="6" spans="1:5" x14ac:dyDescent="0.25">
      <c r="A6" s="20" t="s">
        <v>55</v>
      </c>
      <c r="B6" s="20">
        <v>141353</v>
      </c>
      <c r="C6" s="20">
        <v>2</v>
      </c>
      <c r="D6" s="20" t="s">
        <v>172</v>
      </c>
    </row>
    <row r="7" spans="1:5" x14ac:dyDescent="0.25">
      <c r="A7" s="20" t="s">
        <v>55</v>
      </c>
      <c r="B7" s="20">
        <v>141353</v>
      </c>
      <c r="C7" s="20">
        <v>2</v>
      </c>
      <c r="D7" s="20" t="s">
        <v>204</v>
      </c>
    </row>
    <row r="8" spans="1:5" x14ac:dyDescent="0.25">
      <c r="A8" s="20" t="s">
        <v>55</v>
      </c>
      <c r="B8" s="20">
        <v>141353</v>
      </c>
      <c r="C8" s="20">
        <v>3</v>
      </c>
      <c r="D8" s="20" t="s">
        <v>172</v>
      </c>
    </row>
    <row r="9" spans="1:5" ht="15.75" thickBot="1" x14ac:dyDescent="0.3">
      <c r="A9" s="20" t="s">
        <v>55</v>
      </c>
      <c r="B9" s="20">
        <v>141353</v>
      </c>
      <c r="C9" s="20">
        <v>3</v>
      </c>
      <c r="D9" s="20" t="s">
        <v>204</v>
      </c>
    </row>
    <row r="10" spans="1:5" s="53" customFormat="1" ht="15.75" thickBot="1" x14ac:dyDescent="0.3">
      <c r="A10" s="52" t="s">
        <v>55</v>
      </c>
      <c r="B10" s="53">
        <v>140897</v>
      </c>
      <c r="C10" s="53">
        <v>1</v>
      </c>
      <c r="D10" s="53" t="s">
        <v>172</v>
      </c>
      <c r="E10" s="53">
        <v>1</v>
      </c>
    </row>
    <row r="11" spans="1:5" x14ac:dyDescent="0.25">
      <c r="A11" s="20" t="s">
        <v>55</v>
      </c>
      <c r="B11" s="20">
        <v>140897</v>
      </c>
      <c r="C11" s="20">
        <v>1</v>
      </c>
      <c r="D11" s="20" t="s">
        <v>204</v>
      </c>
    </row>
    <row r="12" spans="1:5" x14ac:dyDescent="0.25">
      <c r="A12" s="20" t="s">
        <v>55</v>
      </c>
      <c r="B12" s="20">
        <v>140897</v>
      </c>
      <c r="C12" s="20">
        <v>2</v>
      </c>
      <c r="D12" s="20" t="s">
        <v>172</v>
      </c>
    </row>
    <row r="13" spans="1:5" x14ac:dyDescent="0.25">
      <c r="A13" s="20" t="s">
        <v>55</v>
      </c>
      <c r="B13" s="20">
        <v>140897</v>
      </c>
      <c r="C13" s="20">
        <v>2</v>
      </c>
      <c r="D13" s="20" t="s">
        <v>204</v>
      </c>
    </row>
    <row r="14" spans="1:5" x14ac:dyDescent="0.25">
      <c r="A14" s="20" t="s">
        <v>55</v>
      </c>
      <c r="B14" s="20">
        <v>140897</v>
      </c>
      <c r="C14" s="20">
        <v>3</v>
      </c>
      <c r="D14" s="20" t="s">
        <v>172</v>
      </c>
    </row>
    <row r="15" spans="1:5" ht="15.75" thickBot="1" x14ac:dyDescent="0.3">
      <c r="A15" s="20" t="s">
        <v>55</v>
      </c>
      <c r="B15" s="20">
        <v>140897</v>
      </c>
      <c r="C15" s="20">
        <v>3</v>
      </c>
      <c r="D15" s="20" t="s">
        <v>204</v>
      </c>
    </row>
    <row r="16" spans="1:5" s="53" customFormat="1" ht="15.75" thickBot="1" x14ac:dyDescent="0.3">
      <c r="A16" s="52" t="s">
        <v>55</v>
      </c>
      <c r="B16" s="53">
        <v>141364</v>
      </c>
      <c r="C16" s="53">
        <v>1</v>
      </c>
      <c r="D16" s="53" t="s">
        <v>172</v>
      </c>
      <c r="E16" s="53">
        <v>1</v>
      </c>
    </row>
    <row r="17" spans="1:5" x14ac:dyDescent="0.25">
      <c r="A17" s="20" t="s">
        <v>55</v>
      </c>
      <c r="B17" s="20">
        <v>141364</v>
      </c>
      <c r="C17" s="20">
        <v>1</v>
      </c>
      <c r="D17" s="20" t="s">
        <v>204</v>
      </c>
    </row>
    <row r="18" spans="1:5" x14ac:dyDescent="0.25">
      <c r="A18" s="20" t="s">
        <v>55</v>
      </c>
      <c r="B18" s="20">
        <v>141364</v>
      </c>
      <c r="C18" s="20">
        <v>2</v>
      </c>
      <c r="D18" s="20" t="s">
        <v>172</v>
      </c>
    </row>
    <row r="19" spans="1:5" x14ac:dyDescent="0.25">
      <c r="A19" s="20" t="s">
        <v>55</v>
      </c>
      <c r="B19" s="20">
        <v>141364</v>
      </c>
      <c r="C19" s="20">
        <v>2</v>
      </c>
      <c r="D19" s="20" t="s">
        <v>204</v>
      </c>
    </row>
    <row r="20" spans="1:5" x14ac:dyDescent="0.25">
      <c r="A20" s="20" t="s">
        <v>55</v>
      </c>
      <c r="B20" s="20">
        <v>141364</v>
      </c>
      <c r="C20" s="20">
        <v>3</v>
      </c>
      <c r="D20" s="20" t="s">
        <v>172</v>
      </c>
    </row>
    <row r="21" spans="1:5" x14ac:dyDescent="0.25">
      <c r="A21" s="20" t="s">
        <v>55</v>
      </c>
      <c r="B21" s="20">
        <v>141364</v>
      </c>
      <c r="C21" s="20">
        <v>3</v>
      </c>
      <c r="D21" s="20" t="s">
        <v>204</v>
      </c>
    </row>
    <row r="22" spans="1:5" s="33" customFormat="1" x14ac:dyDescent="0.25">
      <c r="A22" s="33" t="s">
        <v>55</v>
      </c>
      <c r="B22" s="33">
        <v>140933</v>
      </c>
      <c r="C22" s="33">
        <v>1</v>
      </c>
      <c r="D22" s="33" t="s">
        <v>172</v>
      </c>
      <c r="E22" s="33">
        <v>1</v>
      </c>
    </row>
    <row r="23" spans="1:5" x14ac:dyDescent="0.25">
      <c r="A23" s="20" t="s">
        <v>55</v>
      </c>
      <c r="B23" s="20">
        <v>140933</v>
      </c>
      <c r="C23" s="20">
        <v>1</v>
      </c>
      <c r="D23" s="20" t="s">
        <v>204</v>
      </c>
    </row>
    <row r="24" spans="1:5" x14ac:dyDescent="0.25">
      <c r="A24" s="20" t="s">
        <v>55</v>
      </c>
      <c r="B24" s="20">
        <v>140933</v>
      </c>
      <c r="C24" s="20">
        <v>2</v>
      </c>
      <c r="D24" s="20" t="s">
        <v>172</v>
      </c>
    </row>
    <row r="25" spans="1:5" x14ac:dyDescent="0.25">
      <c r="A25" s="20" t="s">
        <v>55</v>
      </c>
      <c r="B25" s="20">
        <v>140933</v>
      </c>
      <c r="C25" s="20">
        <v>2</v>
      </c>
      <c r="D25" s="20" t="s">
        <v>204</v>
      </c>
    </row>
    <row r="26" spans="1:5" x14ac:dyDescent="0.25">
      <c r="A26" s="20" t="s">
        <v>55</v>
      </c>
      <c r="B26" s="20">
        <v>140933</v>
      </c>
      <c r="C26" s="20">
        <v>3</v>
      </c>
      <c r="D26" s="20" t="s">
        <v>172</v>
      </c>
    </row>
    <row r="27" spans="1:5" ht="15.75" thickBot="1" x14ac:dyDescent="0.3">
      <c r="A27" s="20" t="s">
        <v>55</v>
      </c>
      <c r="B27" s="20">
        <v>140933</v>
      </c>
      <c r="C27" s="20">
        <v>3</v>
      </c>
      <c r="D27" s="20" t="s">
        <v>204</v>
      </c>
    </row>
    <row r="28" spans="1:5" s="53" customFormat="1" ht="15.75" thickBot="1" x14ac:dyDescent="0.3">
      <c r="A28" s="52" t="s">
        <v>120</v>
      </c>
      <c r="B28" s="53">
        <v>410162</v>
      </c>
      <c r="C28" s="53">
        <v>1</v>
      </c>
      <c r="D28" s="53" t="s">
        <v>172</v>
      </c>
      <c r="E28" s="53">
        <v>1</v>
      </c>
    </row>
    <row r="29" spans="1:5" x14ac:dyDescent="0.25">
      <c r="A29" s="20" t="s">
        <v>120</v>
      </c>
      <c r="B29" s="20">
        <v>410162</v>
      </c>
      <c r="C29" s="20">
        <v>1</v>
      </c>
      <c r="D29" s="20" t="s">
        <v>204</v>
      </c>
    </row>
    <row r="30" spans="1:5" x14ac:dyDescent="0.25">
      <c r="A30" s="20" t="s">
        <v>120</v>
      </c>
      <c r="B30" s="20">
        <v>410162</v>
      </c>
      <c r="C30" s="20">
        <v>2</v>
      </c>
      <c r="D30" s="20" t="s">
        <v>172</v>
      </c>
    </row>
    <row r="31" spans="1:5" x14ac:dyDescent="0.25">
      <c r="A31" s="20" t="s">
        <v>120</v>
      </c>
      <c r="B31" s="20">
        <v>410162</v>
      </c>
      <c r="C31" s="20">
        <v>2</v>
      </c>
      <c r="D31" s="20" t="s">
        <v>204</v>
      </c>
    </row>
    <row r="32" spans="1:5" x14ac:dyDescent="0.25">
      <c r="A32" s="20" t="s">
        <v>120</v>
      </c>
      <c r="B32" s="20">
        <v>410162</v>
      </c>
      <c r="C32" s="20">
        <v>3</v>
      </c>
      <c r="D32" s="20" t="s">
        <v>172</v>
      </c>
    </row>
    <row r="33" spans="1:5" x14ac:dyDescent="0.25">
      <c r="A33" s="20" t="s">
        <v>120</v>
      </c>
      <c r="B33" s="20">
        <v>410162</v>
      </c>
      <c r="C33" s="20">
        <v>3</v>
      </c>
      <c r="D33" s="20" t="s">
        <v>204</v>
      </c>
    </row>
    <row r="34" spans="1:5" s="33" customFormat="1" x14ac:dyDescent="0.25">
      <c r="A34" s="33" t="s">
        <v>120</v>
      </c>
      <c r="B34" s="33">
        <v>410273</v>
      </c>
      <c r="C34" s="33">
        <v>1</v>
      </c>
      <c r="D34" s="33" t="s">
        <v>172</v>
      </c>
      <c r="E34" s="33">
        <v>1</v>
      </c>
    </row>
    <row r="35" spans="1:5" x14ac:dyDescent="0.25">
      <c r="A35" s="20" t="s">
        <v>120</v>
      </c>
      <c r="B35" s="20">
        <v>410273</v>
      </c>
      <c r="C35" s="20">
        <v>1</v>
      </c>
      <c r="D35" s="20" t="s">
        <v>204</v>
      </c>
    </row>
    <row r="36" spans="1:5" x14ac:dyDescent="0.25">
      <c r="A36" s="20" t="s">
        <v>120</v>
      </c>
      <c r="B36" s="20">
        <v>410273</v>
      </c>
      <c r="C36" s="20">
        <v>2</v>
      </c>
      <c r="D36" s="20" t="s">
        <v>172</v>
      </c>
    </row>
    <row r="37" spans="1:5" x14ac:dyDescent="0.25">
      <c r="A37" s="20" t="s">
        <v>120</v>
      </c>
      <c r="B37" s="20">
        <v>410273</v>
      </c>
      <c r="C37" s="20">
        <v>2</v>
      </c>
      <c r="D37" s="20" t="s">
        <v>204</v>
      </c>
    </row>
    <row r="38" spans="1:5" x14ac:dyDescent="0.25">
      <c r="A38" s="20" t="s">
        <v>120</v>
      </c>
      <c r="B38" s="20">
        <v>410273</v>
      </c>
      <c r="C38" s="20">
        <v>3</v>
      </c>
      <c r="D38" s="20" t="s">
        <v>172</v>
      </c>
    </row>
    <row r="39" spans="1:5" ht="15.75" thickBot="1" x14ac:dyDescent="0.3">
      <c r="A39" s="20" t="s">
        <v>120</v>
      </c>
      <c r="B39" s="20">
        <v>410273</v>
      </c>
      <c r="C39" s="20">
        <v>3</v>
      </c>
      <c r="D39" s="20" t="s">
        <v>204</v>
      </c>
    </row>
    <row r="40" spans="1:5" s="53" customFormat="1" ht="15.75" thickBot="1" x14ac:dyDescent="0.3">
      <c r="A40" s="52" t="s">
        <v>120</v>
      </c>
      <c r="B40" s="53">
        <v>410283</v>
      </c>
      <c r="C40" s="53">
        <v>1</v>
      </c>
      <c r="D40" s="53" t="s">
        <v>172</v>
      </c>
      <c r="E40" s="53">
        <v>1</v>
      </c>
    </row>
    <row r="41" spans="1:5" x14ac:dyDescent="0.25">
      <c r="A41" s="20" t="s">
        <v>120</v>
      </c>
      <c r="B41" s="20">
        <v>410283</v>
      </c>
      <c r="C41" s="20">
        <v>1</v>
      </c>
      <c r="D41" s="20" t="s">
        <v>204</v>
      </c>
    </row>
    <row r="42" spans="1:5" x14ac:dyDescent="0.25">
      <c r="A42" s="20" t="s">
        <v>120</v>
      </c>
      <c r="B42" s="20">
        <v>410283</v>
      </c>
      <c r="C42" s="20">
        <v>2</v>
      </c>
      <c r="D42" s="20" t="s">
        <v>172</v>
      </c>
    </row>
    <row r="43" spans="1:5" x14ac:dyDescent="0.25">
      <c r="A43" s="20" t="s">
        <v>120</v>
      </c>
      <c r="B43" s="20">
        <v>410283</v>
      </c>
      <c r="C43" s="20">
        <v>2</v>
      </c>
      <c r="D43" s="20" t="s">
        <v>204</v>
      </c>
    </row>
    <row r="44" spans="1:5" x14ac:dyDescent="0.25">
      <c r="A44" s="20" t="s">
        <v>120</v>
      </c>
      <c r="B44" s="20">
        <v>410283</v>
      </c>
      <c r="C44" s="20">
        <v>3</v>
      </c>
      <c r="D44" s="20" t="s">
        <v>172</v>
      </c>
    </row>
    <row r="45" spans="1:5" x14ac:dyDescent="0.25">
      <c r="A45" s="20" t="s">
        <v>120</v>
      </c>
      <c r="B45" s="20">
        <v>410283</v>
      </c>
      <c r="C45" s="20">
        <v>3</v>
      </c>
      <c r="D45" s="20" t="s">
        <v>204</v>
      </c>
    </row>
    <row r="46" spans="1:5" s="33" customFormat="1" x14ac:dyDescent="0.25">
      <c r="A46" s="33" t="s">
        <v>120</v>
      </c>
      <c r="B46" s="33">
        <v>410296</v>
      </c>
      <c r="C46" s="33">
        <v>1</v>
      </c>
      <c r="D46" s="33" t="s">
        <v>172</v>
      </c>
      <c r="E46" s="33">
        <v>1</v>
      </c>
    </row>
    <row r="47" spans="1:5" x14ac:dyDescent="0.25">
      <c r="A47" s="20" t="s">
        <v>120</v>
      </c>
      <c r="B47" s="20">
        <v>410296</v>
      </c>
      <c r="C47" s="20">
        <v>1</v>
      </c>
      <c r="D47" s="20" t="s">
        <v>204</v>
      </c>
    </row>
    <row r="48" spans="1:5" x14ac:dyDescent="0.25">
      <c r="A48" s="20" t="s">
        <v>120</v>
      </c>
      <c r="B48" s="20">
        <v>410296</v>
      </c>
      <c r="C48" s="20">
        <v>2</v>
      </c>
      <c r="D48" s="20" t="s">
        <v>172</v>
      </c>
    </row>
    <row r="49" spans="1:5" x14ac:dyDescent="0.25">
      <c r="A49" s="20" t="s">
        <v>120</v>
      </c>
      <c r="B49" s="20">
        <v>410296</v>
      </c>
      <c r="C49" s="20">
        <v>2</v>
      </c>
      <c r="D49" s="20" t="s">
        <v>204</v>
      </c>
    </row>
    <row r="50" spans="1:5" x14ac:dyDescent="0.25">
      <c r="A50" s="20" t="s">
        <v>120</v>
      </c>
      <c r="B50" s="20">
        <v>410296</v>
      </c>
      <c r="C50" s="20">
        <v>3</v>
      </c>
      <c r="D50" s="20" t="s">
        <v>172</v>
      </c>
    </row>
    <row r="51" spans="1:5" ht="15.75" thickBot="1" x14ac:dyDescent="0.3">
      <c r="A51" s="20" t="s">
        <v>120</v>
      </c>
      <c r="B51" s="20">
        <v>410296</v>
      </c>
      <c r="C51" s="20">
        <v>3</v>
      </c>
      <c r="D51" s="20" t="s">
        <v>204</v>
      </c>
    </row>
    <row r="52" spans="1:5" s="53" customFormat="1" ht="15.75" thickBot="1" x14ac:dyDescent="0.3">
      <c r="A52" s="52" t="s">
        <v>120</v>
      </c>
      <c r="B52" s="53">
        <v>410143</v>
      </c>
      <c r="C52" s="53">
        <v>1</v>
      </c>
      <c r="D52" s="53" t="s">
        <v>180</v>
      </c>
      <c r="E52" s="53">
        <v>0.66666666666666663</v>
      </c>
    </row>
    <row r="53" spans="1:5" ht="15.75" thickBot="1" x14ac:dyDescent="0.3">
      <c r="A53" s="20" t="s">
        <v>120</v>
      </c>
      <c r="B53" s="20">
        <v>410143</v>
      </c>
      <c r="C53" s="20">
        <v>1</v>
      </c>
      <c r="D53" s="20" t="s">
        <v>204</v>
      </c>
    </row>
    <row r="54" spans="1:5" s="38" customFormat="1" x14ac:dyDescent="0.25">
      <c r="A54" s="37" t="s">
        <v>120</v>
      </c>
      <c r="B54" s="38">
        <v>410143</v>
      </c>
      <c r="C54" s="38">
        <v>2</v>
      </c>
      <c r="D54" s="38" t="s">
        <v>172</v>
      </c>
      <c r="E54" s="38">
        <v>0.33333333333333331</v>
      </c>
    </row>
    <row r="55" spans="1:5" s="43" customFormat="1" ht="15.75" thickBot="1" x14ac:dyDescent="0.3">
      <c r="A55" s="42" t="s">
        <v>120</v>
      </c>
      <c r="B55" s="43">
        <v>410143</v>
      </c>
      <c r="C55" s="43">
        <v>2</v>
      </c>
      <c r="D55" s="43" t="s">
        <v>204</v>
      </c>
      <c r="E55" s="43">
        <v>1</v>
      </c>
    </row>
    <row r="56" spans="1:5" x14ac:dyDescent="0.25">
      <c r="A56" s="20" t="s">
        <v>120</v>
      </c>
      <c r="B56" s="20">
        <v>410143</v>
      </c>
      <c r="C56" s="20">
        <v>3</v>
      </c>
      <c r="D56" s="20" t="s">
        <v>180</v>
      </c>
    </row>
    <row r="57" spans="1:5" ht="15.75" thickBot="1" x14ac:dyDescent="0.3">
      <c r="A57" s="20" t="s">
        <v>120</v>
      </c>
      <c r="B57" s="20">
        <v>410143</v>
      </c>
      <c r="C57" s="20">
        <v>3</v>
      </c>
      <c r="D57" s="20" t="s">
        <v>204</v>
      </c>
    </row>
    <row r="58" spans="1:5" s="53" customFormat="1" ht="15.75" thickBot="1" x14ac:dyDescent="0.3">
      <c r="A58" s="52" t="s">
        <v>26</v>
      </c>
      <c r="B58" s="53">
        <v>110094</v>
      </c>
      <c r="C58" s="53">
        <v>1</v>
      </c>
      <c r="D58" s="53" t="s">
        <v>172</v>
      </c>
      <c r="E58" s="53">
        <v>1</v>
      </c>
    </row>
    <row r="59" spans="1:5" x14ac:dyDescent="0.25">
      <c r="A59" s="20" t="s">
        <v>26</v>
      </c>
      <c r="B59" s="20">
        <v>110094</v>
      </c>
      <c r="C59" s="20">
        <v>1</v>
      </c>
      <c r="D59" s="20" t="s">
        <v>204</v>
      </c>
    </row>
    <row r="60" spans="1:5" x14ac:dyDescent="0.25">
      <c r="A60" s="20" t="s">
        <v>26</v>
      </c>
      <c r="B60" s="20">
        <v>110094</v>
      </c>
      <c r="C60" s="20">
        <v>2</v>
      </c>
      <c r="D60" s="20" t="s">
        <v>172</v>
      </c>
    </row>
    <row r="61" spans="1:5" x14ac:dyDescent="0.25">
      <c r="A61" s="20" t="s">
        <v>26</v>
      </c>
      <c r="B61" s="20">
        <v>110094</v>
      </c>
      <c r="C61" s="20">
        <v>2</v>
      </c>
      <c r="D61" s="20" t="s">
        <v>204</v>
      </c>
    </row>
    <row r="62" spans="1:5" x14ac:dyDescent="0.25">
      <c r="A62" s="20" t="s">
        <v>26</v>
      </c>
      <c r="B62" s="20">
        <v>110094</v>
      </c>
      <c r="C62" s="20">
        <v>3</v>
      </c>
      <c r="D62" s="20" t="s">
        <v>172</v>
      </c>
    </row>
    <row r="63" spans="1:5" x14ac:dyDescent="0.25">
      <c r="A63" s="20" t="s">
        <v>26</v>
      </c>
      <c r="B63" s="20">
        <v>110094</v>
      </c>
      <c r="C63" s="20">
        <v>3</v>
      </c>
      <c r="D63" s="20" t="s">
        <v>204</v>
      </c>
    </row>
    <row r="64" spans="1:5" x14ac:dyDescent="0.25">
      <c r="A64" s="20" t="s">
        <v>26</v>
      </c>
      <c r="B64" s="20">
        <v>110160</v>
      </c>
      <c r="C64" s="20">
        <v>1</v>
      </c>
      <c r="D64" s="20" t="s">
        <v>172</v>
      </c>
    </row>
    <row r="65" spans="1:5" ht="15.75" thickBot="1" x14ac:dyDescent="0.3">
      <c r="A65" s="20" t="s">
        <v>26</v>
      </c>
      <c r="B65" s="20">
        <v>110160</v>
      </c>
      <c r="C65" s="20">
        <v>1</v>
      </c>
      <c r="D65" s="20" t="s">
        <v>204</v>
      </c>
    </row>
    <row r="66" spans="1:5" s="53" customFormat="1" ht="15.75" thickBot="1" x14ac:dyDescent="0.3">
      <c r="A66" s="52" t="s">
        <v>26</v>
      </c>
      <c r="B66" s="53">
        <v>110160</v>
      </c>
      <c r="C66" s="53">
        <v>2</v>
      </c>
      <c r="D66" s="53" t="s">
        <v>177</v>
      </c>
      <c r="E66" s="53">
        <v>1</v>
      </c>
    </row>
    <row r="67" spans="1:5" x14ac:dyDescent="0.25">
      <c r="A67" s="20" t="s">
        <v>26</v>
      </c>
      <c r="B67" s="20">
        <v>110160</v>
      </c>
      <c r="C67" s="20">
        <v>2</v>
      </c>
      <c r="D67" s="20" t="s">
        <v>204</v>
      </c>
    </row>
    <row r="68" spans="1:5" x14ac:dyDescent="0.25">
      <c r="A68" s="20" t="s">
        <v>26</v>
      </c>
      <c r="B68" s="20">
        <v>110160</v>
      </c>
      <c r="C68" s="20">
        <v>3</v>
      </c>
      <c r="D68" s="20" t="s">
        <v>172</v>
      </c>
    </row>
    <row r="69" spans="1:5" ht="15.75" thickBot="1" x14ac:dyDescent="0.3">
      <c r="A69" s="20" t="s">
        <v>26</v>
      </c>
      <c r="B69" s="20">
        <v>110160</v>
      </c>
      <c r="C69" s="20">
        <v>3</v>
      </c>
      <c r="D69" s="20" t="s">
        <v>204</v>
      </c>
    </row>
    <row r="70" spans="1:5" s="53" customFormat="1" ht="15.75" thickBot="1" x14ac:dyDescent="0.3">
      <c r="A70" s="52" t="s">
        <v>26</v>
      </c>
      <c r="B70" s="53">
        <v>110158</v>
      </c>
      <c r="C70" s="53">
        <v>1</v>
      </c>
      <c r="D70" s="53" t="s">
        <v>172</v>
      </c>
      <c r="E70" s="53">
        <v>0.66666666666666663</v>
      </c>
    </row>
    <row r="71" spans="1:5" x14ac:dyDescent="0.25">
      <c r="A71" s="20" t="s">
        <v>26</v>
      </c>
      <c r="B71" s="20">
        <v>110158</v>
      </c>
      <c r="C71" s="20">
        <v>1</v>
      </c>
      <c r="D71" s="20" t="s">
        <v>204</v>
      </c>
    </row>
    <row r="72" spans="1:5" x14ac:dyDescent="0.25">
      <c r="A72" s="20" t="s">
        <v>26</v>
      </c>
      <c r="B72" s="20">
        <v>110158</v>
      </c>
      <c r="C72" s="20">
        <v>2</v>
      </c>
      <c r="D72" s="20" t="s">
        <v>172</v>
      </c>
    </row>
    <row r="73" spans="1:5" ht="15.75" thickBot="1" x14ac:dyDescent="0.3">
      <c r="A73" s="20" t="s">
        <v>26</v>
      </c>
      <c r="B73" s="20">
        <v>110158</v>
      </c>
      <c r="C73" s="20">
        <v>2</v>
      </c>
      <c r="D73" s="20" t="s">
        <v>204</v>
      </c>
    </row>
    <row r="74" spans="1:5" s="38" customFormat="1" x14ac:dyDescent="0.25">
      <c r="A74" s="37" t="s">
        <v>26</v>
      </c>
      <c r="B74" s="38">
        <v>110158</v>
      </c>
      <c r="C74" s="38">
        <v>3</v>
      </c>
      <c r="D74" s="38" t="s">
        <v>177</v>
      </c>
      <c r="E74" s="38">
        <v>0.33333333333333331</v>
      </c>
    </row>
    <row r="75" spans="1:5" s="33" customFormat="1" ht="15.75" thickBot="1" x14ac:dyDescent="0.3">
      <c r="A75" s="39" t="s">
        <v>26</v>
      </c>
      <c r="B75" s="33">
        <v>110158</v>
      </c>
      <c r="C75" s="33">
        <v>3</v>
      </c>
      <c r="D75" s="33" t="s">
        <v>204</v>
      </c>
      <c r="E75" s="33">
        <v>1</v>
      </c>
    </row>
    <row r="76" spans="1:5" s="53" customFormat="1" ht="15.75" thickBot="1" x14ac:dyDescent="0.3">
      <c r="A76" s="52" t="s">
        <v>26</v>
      </c>
      <c r="B76" s="53">
        <v>110397</v>
      </c>
      <c r="C76" s="53">
        <v>1</v>
      </c>
      <c r="D76" s="53" t="s">
        <v>182</v>
      </c>
      <c r="E76" s="53">
        <v>0.50444444444444436</v>
      </c>
    </row>
    <row r="77" spans="1:5" ht="15.75" thickBot="1" x14ac:dyDescent="0.3">
      <c r="A77" s="20" t="s">
        <v>26</v>
      </c>
      <c r="B77" s="20">
        <v>110397</v>
      </c>
      <c r="C77" s="20">
        <v>1</v>
      </c>
      <c r="D77" s="20" t="s">
        <v>204</v>
      </c>
    </row>
    <row r="78" spans="1:5" s="38" customFormat="1" x14ac:dyDescent="0.25">
      <c r="A78" s="37" t="s">
        <v>26</v>
      </c>
      <c r="B78" s="38">
        <v>110397</v>
      </c>
      <c r="C78" s="38">
        <v>2</v>
      </c>
      <c r="D78" s="38" t="s">
        <v>172</v>
      </c>
      <c r="E78" s="38">
        <v>0.49555555555555558</v>
      </c>
    </row>
    <row r="79" spans="1:5" s="43" customFormat="1" ht="15.75" thickBot="1" x14ac:dyDescent="0.3">
      <c r="A79" s="42" t="s">
        <v>26</v>
      </c>
      <c r="B79" s="43">
        <v>110397</v>
      </c>
      <c r="C79" s="43">
        <v>2</v>
      </c>
      <c r="D79" s="43" t="s">
        <v>204</v>
      </c>
      <c r="E79" s="43">
        <v>1</v>
      </c>
    </row>
    <row r="80" spans="1:5" x14ac:dyDescent="0.25">
      <c r="A80" s="20" t="s">
        <v>26</v>
      </c>
      <c r="B80" s="20">
        <v>110397</v>
      </c>
      <c r="C80" s="20">
        <v>3</v>
      </c>
      <c r="D80" s="20" t="s">
        <v>182</v>
      </c>
    </row>
    <row r="81" spans="1:5" x14ac:dyDescent="0.25">
      <c r="A81" s="20" t="s">
        <v>26</v>
      </c>
      <c r="B81" s="20">
        <v>110397</v>
      </c>
      <c r="C81" s="20">
        <v>3</v>
      </c>
      <c r="D81" s="20" t="s">
        <v>172</v>
      </c>
    </row>
    <row r="82" spans="1:5" ht="15.75" thickBot="1" x14ac:dyDescent="0.3">
      <c r="A82" s="20" t="s">
        <v>26</v>
      </c>
      <c r="B82" s="20">
        <v>110397</v>
      </c>
      <c r="C82" s="20">
        <v>3</v>
      </c>
      <c r="D82" s="20" t="s">
        <v>204</v>
      </c>
    </row>
    <row r="83" spans="1:5" s="53" customFormat="1" ht="15.75" thickBot="1" x14ac:dyDescent="0.3">
      <c r="A83" s="52" t="s">
        <v>26</v>
      </c>
      <c r="B83" s="53">
        <v>110085</v>
      </c>
      <c r="C83" s="53">
        <v>1</v>
      </c>
      <c r="D83" s="53" t="s">
        <v>172</v>
      </c>
      <c r="E83" s="53">
        <v>1</v>
      </c>
    </row>
    <row r="84" spans="1:5" x14ac:dyDescent="0.25">
      <c r="A84" s="20" t="s">
        <v>26</v>
      </c>
      <c r="B84" s="20">
        <v>110085</v>
      </c>
      <c r="C84" s="20">
        <v>1</v>
      </c>
      <c r="D84" s="20" t="s">
        <v>204</v>
      </c>
    </row>
    <row r="85" spans="1:5" x14ac:dyDescent="0.25">
      <c r="A85" s="20" t="s">
        <v>26</v>
      </c>
      <c r="B85" s="20">
        <v>110085</v>
      </c>
      <c r="C85" s="20">
        <v>2</v>
      </c>
      <c r="D85" s="20" t="s">
        <v>172</v>
      </c>
    </row>
    <row r="86" spans="1:5" x14ac:dyDescent="0.25">
      <c r="A86" s="20" t="s">
        <v>26</v>
      </c>
      <c r="B86" s="20">
        <v>110085</v>
      </c>
      <c r="C86" s="20">
        <v>2</v>
      </c>
      <c r="D86" s="20" t="s">
        <v>204</v>
      </c>
    </row>
    <row r="87" spans="1:5" x14ac:dyDescent="0.25">
      <c r="A87" s="20" t="s">
        <v>26</v>
      </c>
      <c r="B87" s="20">
        <v>110085</v>
      </c>
      <c r="C87" s="20">
        <v>3</v>
      </c>
      <c r="D87" s="20" t="s">
        <v>172</v>
      </c>
    </row>
    <row r="88" spans="1:5" x14ac:dyDescent="0.25">
      <c r="A88" s="20" t="s">
        <v>26</v>
      </c>
      <c r="B88" s="20">
        <v>110085</v>
      </c>
      <c r="C88" s="20">
        <v>3</v>
      </c>
      <c r="D88" s="20" t="s">
        <v>204</v>
      </c>
    </row>
    <row r="89" spans="1:5" x14ac:dyDescent="0.25">
      <c r="A89" s="20" t="s">
        <v>131</v>
      </c>
      <c r="B89" s="20">
        <v>451383</v>
      </c>
      <c r="C89" s="20">
        <v>1</v>
      </c>
      <c r="D89" s="20" t="s">
        <v>172</v>
      </c>
    </row>
    <row r="90" spans="1:5" x14ac:dyDescent="0.25">
      <c r="A90" s="20" t="s">
        <v>131</v>
      </c>
      <c r="B90" s="20">
        <v>451383</v>
      </c>
      <c r="C90" s="20">
        <v>1</v>
      </c>
      <c r="D90" s="20" t="s">
        <v>204</v>
      </c>
    </row>
    <row r="91" spans="1:5" x14ac:dyDescent="0.25">
      <c r="A91" s="20" t="s">
        <v>131</v>
      </c>
      <c r="B91" s="20">
        <v>451383</v>
      </c>
      <c r="C91" s="20">
        <v>2</v>
      </c>
      <c r="D91" s="20" t="s">
        <v>172</v>
      </c>
      <c r="E91" s="20">
        <v>0.90760869565217384</v>
      </c>
    </row>
    <row r="92" spans="1:5" x14ac:dyDescent="0.25">
      <c r="A92" s="20" t="s">
        <v>131</v>
      </c>
      <c r="B92" s="20">
        <v>451383</v>
      </c>
      <c r="C92" s="20">
        <v>2</v>
      </c>
      <c r="D92" s="20" t="s">
        <v>204</v>
      </c>
    </row>
    <row r="93" spans="1:5" x14ac:dyDescent="0.25">
      <c r="A93" s="20" t="s">
        <v>131</v>
      </c>
      <c r="B93" s="20">
        <v>451383</v>
      </c>
      <c r="C93" s="20">
        <v>3</v>
      </c>
      <c r="D93" s="20" t="s">
        <v>172</v>
      </c>
    </row>
    <row r="94" spans="1:5" x14ac:dyDescent="0.25">
      <c r="A94" s="20" t="s">
        <v>131</v>
      </c>
      <c r="B94" s="20">
        <v>451383</v>
      </c>
      <c r="C94" s="20">
        <v>3</v>
      </c>
      <c r="D94" s="20" t="s">
        <v>207</v>
      </c>
      <c r="E94" s="20">
        <v>9.2391304347826081E-2</v>
      </c>
    </row>
    <row r="95" spans="1:5" ht="15.75" thickBot="1" x14ac:dyDescent="0.3">
      <c r="A95" s="20" t="s">
        <v>131</v>
      </c>
      <c r="B95" s="20">
        <v>451383</v>
      </c>
      <c r="C95" s="20">
        <v>3</v>
      </c>
      <c r="D95" s="20" t="s">
        <v>204</v>
      </c>
      <c r="E95" s="20">
        <v>0.99999999999999989</v>
      </c>
    </row>
    <row r="96" spans="1:5" s="53" customFormat="1" ht="15.75" thickBot="1" x14ac:dyDescent="0.3">
      <c r="A96" s="52" t="s">
        <v>131</v>
      </c>
      <c r="B96" s="53">
        <v>450176</v>
      </c>
      <c r="C96" s="53">
        <v>1</v>
      </c>
      <c r="D96" s="53" t="s">
        <v>172</v>
      </c>
      <c r="E96" s="53">
        <v>1</v>
      </c>
    </row>
    <row r="97" spans="1:5" x14ac:dyDescent="0.25">
      <c r="A97" s="20" t="s">
        <v>131</v>
      </c>
      <c r="B97" s="20">
        <v>450176</v>
      </c>
      <c r="C97" s="20">
        <v>1</v>
      </c>
      <c r="D97" s="20" t="s">
        <v>204</v>
      </c>
    </row>
    <row r="98" spans="1:5" x14ac:dyDescent="0.25">
      <c r="A98" s="20" t="s">
        <v>131</v>
      </c>
      <c r="B98" s="20">
        <v>450176</v>
      </c>
      <c r="C98" s="20">
        <v>2</v>
      </c>
      <c r="D98" s="20" t="s">
        <v>172</v>
      </c>
    </row>
    <row r="99" spans="1:5" x14ac:dyDescent="0.25">
      <c r="A99" s="20" t="s">
        <v>131</v>
      </c>
      <c r="B99" s="20">
        <v>450176</v>
      </c>
      <c r="C99" s="20">
        <v>2</v>
      </c>
      <c r="D99" s="20" t="s">
        <v>204</v>
      </c>
    </row>
    <row r="100" spans="1:5" x14ac:dyDescent="0.25">
      <c r="A100" s="20" t="s">
        <v>131</v>
      </c>
      <c r="B100" s="20">
        <v>450176</v>
      </c>
      <c r="C100" s="20">
        <v>3</v>
      </c>
      <c r="D100" s="20" t="s">
        <v>172</v>
      </c>
    </row>
    <row r="101" spans="1:5" x14ac:dyDescent="0.25">
      <c r="A101" s="20" t="s">
        <v>131</v>
      </c>
      <c r="B101" s="20">
        <v>450176</v>
      </c>
      <c r="C101" s="20">
        <v>3</v>
      </c>
      <c r="D101" s="20" t="s">
        <v>204</v>
      </c>
    </row>
    <row r="102" spans="1:5" x14ac:dyDescent="0.25">
      <c r="A102" s="20" t="s">
        <v>131</v>
      </c>
      <c r="B102" s="20">
        <v>450101</v>
      </c>
      <c r="C102" s="20">
        <v>1</v>
      </c>
      <c r="D102" s="20" t="s">
        <v>172</v>
      </c>
    </row>
    <row r="103" spans="1:5" x14ac:dyDescent="0.25">
      <c r="A103" s="20" t="s">
        <v>131</v>
      </c>
      <c r="B103" s="20">
        <v>450101</v>
      </c>
      <c r="C103" s="20">
        <v>1</v>
      </c>
      <c r="D103" s="20" t="s">
        <v>204</v>
      </c>
    </row>
    <row r="104" spans="1:5" x14ac:dyDescent="0.25">
      <c r="A104" s="20" t="s">
        <v>131</v>
      </c>
      <c r="B104" s="20">
        <v>450101</v>
      </c>
      <c r="C104" s="20">
        <v>2</v>
      </c>
      <c r="D104" s="20" t="s">
        <v>172</v>
      </c>
    </row>
    <row r="105" spans="1:5" ht="15.75" thickBot="1" x14ac:dyDescent="0.3">
      <c r="A105" s="20" t="s">
        <v>131</v>
      </c>
      <c r="B105" s="20">
        <v>450101</v>
      </c>
      <c r="C105" s="20">
        <v>2</v>
      </c>
      <c r="D105" s="20" t="s">
        <v>204</v>
      </c>
    </row>
    <row r="106" spans="1:5" s="53" customFormat="1" ht="15.75" thickBot="1" x14ac:dyDescent="0.3">
      <c r="A106" s="52" t="s">
        <v>131</v>
      </c>
      <c r="B106" s="53">
        <v>450101</v>
      </c>
      <c r="C106" s="53">
        <v>3</v>
      </c>
      <c r="D106" s="53" t="s">
        <v>172</v>
      </c>
      <c r="E106" s="53">
        <v>1</v>
      </c>
    </row>
    <row r="107" spans="1:5" x14ac:dyDescent="0.25">
      <c r="A107" s="20" t="s">
        <v>131</v>
      </c>
      <c r="B107" s="20">
        <v>450101</v>
      </c>
      <c r="C107" s="20">
        <v>3</v>
      </c>
      <c r="D107" s="20" t="s">
        <v>204</v>
      </c>
    </row>
    <row r="108" spans="1:5" x14ac:dyDescent="0.25">
      <c r="A108" s="20" t="s">
        <v>131</v>
      </c>
      <c r="B108" s="20">
        <v>450265</v>
      </c>
      <c r="C108" s="20">
        <v>1</v>
      </c>
      <c r="D108" s="20" t="s">
        <v>172</v>
      </c>
      <c r="E108" s="20">
        <v>0.81029810298102978</v>
      </c>
    </row>
    <row r="109" spans="1:5" x14ac:dyDescent="0.25">
      <c r="A109" s="20" t="s">
        <v>131</v>
      </c>
      <c r="B109" s="20">
        <v>450265</v>
      </c>
      <c r="C109" s="20">
        <v>1</v>
      </c>
      <c r="D109" s="20" t="s">
        <v>204</v>
      </c>
    </row>
    <row r="110" spans="1:5" x14ac:dyDescent="0.25">
      <c r="A110" s="20" t="s">
        <v>131</v>
      </c>
      <c r="B110" s="20">
        <v>450265</v>
      </c>
      <c r="C110" s="20">
        <v>2</v>
      </c>
      <c r="D110" s="20" t="s">
        <v>172</v>
      </c>
    </row>
    <row r="111" spans="1:5" x14ac:dyDescent="0.25">
      <c r="A111" s="20" t="s">
        <v>131</v>
      </c>
      <c r="B111" s="20">
        <v>450265</v>
      </c>
      <c r="C111" s="20">
        <v>2</v>
      </c>
      <c r="D111" s="20" t="s">
        <v>204</v>
      </c>
    </row>
    <row r="112" spans="1:5" x14ac:dyDescent="0.25">
      <c r="A112" s="20" t="s">
        <v>131</v>
      </c>
      <c r="B112" s="20">
        <v>450265</v>
      </c>
      <c r="C112" s="20">
        <v>3</v>
      </c>
      <c r="D112" s="20" t="s">
        <v>172</v>
      </c>
    </row>
    <row r="113" spans="1:5" x14ac:dyDescent="0.25">
      <c r="A113" s="20" t="s">
        <v>131</v>
      </c>
      <c r="B113" s="20">
        <v>450265</v>
      </c>
      <c r="C113" s="20">
        <v>3</v>
      </c>
      <c r="D113" s="20" t="s">
        <v>180</v>
      </c>
      <c r="E113" s="20">
        <v>0.18970189701897019</v>
      </c>
    </row>
    <row r="114" spans="1:5" ht="15.75" thickBot="1" x14ac:dyDescent="0.3">
      <c r="A114" s="20" t="s">
        <v>131</v>
      </c>
      <c r="B114" s="20">
        <v>450265</v>
      </c>
      <c r="C114" s="20">
        <v>3</v>
      </c>
      <c r="D114" s="20" t="s">
        <v>204</v>
      </c>
      <c r="E114" s="20">
        <v>1</v>
      </c>
    </row>
    <row r="115" spans="1:5" s="53" customFormat="1" ht="15.75" thickBot="1" x14ac:dyDescent="0.3">
      <c r="A115" s="52" t="s">
        <v>131</v>
      </c>
      <c r="B115" s="53">
        <v>450203</v>
      </c>
      <c r="C115" s="53">
        <v>1</v>
      </c>
      <c r="D115" s="53" t="s">
        <v>172</v>
      </c>
      <c r="E115" s="53">
        <v>1</v>
      </c>
    </row>
    <row r="116" spans="1:5" x14ac:dyDescent="0.25">
      <c r="A116" s="20" t="s">
        <v>131</v>
      </c>
      <c r="B116" s="20">
        <v>450203</v>
      </c>
      <c r="C116" s="20">
        <v>1</v>
      </c>
      <c r="D116" s="20" t="s">
        <v>204</v>
      </c>
    </row>
    <row r="117" spans="1:5" x14ac:dyDescent="0.25">
      <c r="A117" s="20" t="s">
        <v>131</v>
      </c>
      <c r="B117" s="20">
        <v>450203</v>
      </c>
      <c r="C117" s="20">
        <v>2</v>
      </c>
      <c r="D117" s="20" t="s">
        <v>172</v>
      </c>
    </row>
    <row r="118" spans="1:5" x14ac:dyDescent="0.25">
      <c r="A118" s="20" t="s">
        <v>131</v>
      </c>
      <c r="B118" s="20">
        <v>450203</v>
      </c>
      <c r="C118" s="20">
        <v>2</v>
      </c>
      <c r="D118" s="20" t="s">
        <v>204</v>
      </c>
    </row>
    <row r="119" spans="1:5" x14ac:dyDescent="0.25">
      <c r="A119" s="20" t="s">
        <v>131</v>
      </c>
      <c r="B119" s="20">
        <v>450203</v>
      </c>
      <c r="C119" s="20">
        <v>3</v>
      </c>
      <c r="D119" s="20" t="s">
        <v>172</v>
      </c>
    </row>
    <row r="120" spans="1:5" x14ac:dyDescent="0.25">
      <c r="A120" s="20" t="s">
        <v>131</v>
      </c>
      <c r="B120" s="20">
        <v>450203</v>
      </c>
      <c r="C120" s="20">
        <v>3</v>
      </c>
      <c r="D120" s="20" t="s">
        <v>204</v>
      </c>
    </row>
    <row r="121" spans="1:5" x14ac:dyDescent="0.25">
      <c r="A121" s="20" t="s">
        <v>144</v>
      </c>
      <c r="B121" s="20">
        <v>490813</v>
      </c>
      <c r="C121" s="20">
        <v>1</v>
      </c>
      <c r="D121" s="20" t="s">
        <v>172</v>
      </c>
      <c r="E121" s="20">
        <v>1</v>
      </c>
    </row>
    <row r="122" spans="1:5" x14ac:dyDescent="0.25">
      <c r="A122" s="20" t="s">
        <v>144</v>
      </c>
      <c r="B122" s="20">
        <v>490813</v>
      </c>
      <c r="C122" s="20">
        <v>1</v>
      </c>
      <c r="D122" s="20" t="s">
        <v>204</v>
      </c>
    </row>
    <row r="123" spans="1:5" x14ac:dyDescent="0.25">
      <c r="A123" s="20" t="s">
        <v>144</v>
      </c>
      <c r="B123" s="20">
        <v>490813</v>
      </c>
      <c r="C123" s="20">
        <v>2</v>
      </c>
      <c r="D123" s="20" t="s">
        <v>172</v>
      </c>
    </row>
    <row r="124" spans="1:5" x14ac:dyDescent="0.25">
      <c r="A124" s="20" t="s">
        <v>144</v>
      </c>
      <c r="B124" s="20">
        <v>490813</v>
      </c>
      <c r="C124" s="20">
        <v>2</v>
      </c>
      <c r="D124" s="20" t="s">
        <v>204</v>
      </c>
    </row>
    <row r="125" spans="1:5" x14ac:dyDescent="0.25">
      <c r="A125" s="20" t="s">
        <v>144</v>
      </c>
      <c r="B125" s="20">
        <v>490813</v>
      </c>
      <c r="C125" s="20">
        <v>3</v>
      </c>
      <c r="D125" s="20" t="s">
        <v>172</v>
      </c>
    </row>
    <row r="126" spans="1:5" ht="15.75" thickBot="1" x14ac:dyDescent="0.3">
      <c r="A126" s="20" t="s">
        <v>144</v>
      </c>
      <c r="B126" s="20">
        <v>490813</v>
      </c>
      <c r="C126" s="20">
        <v>3</v>
      </c>
      <c r="D126" s="20" t="s">
        <v>204</v>
      </c>
    </row>
    <row r="127" spans="1:5" s="53" customFormat="1" ht="15.75" thickBot="1" x14ac:dyDescent="0.3">
      <c r="A127" s="52" t="s">
        <v>144</v>
      </c>
      <c r="B127" s="53">
        <v>490299</v>
      </c>
      <c r="C127" s="53">
        <v>1</v>
      </c>
      <c r="D127" s="53" t="s">
        <v>172</v>
      </c>
      <c r="E127" s="53">
        <v>1</v>
      </c>
    </row>
    <row r="128" spans="1:5" x14ac:dyDescent="0.25">
      <c r="A128" s="20" t="s">
        <v>144</v>
      </c>
      <c r="B128" s="20">
        <v>490299</v>
      </c>
      <c r="C128" s="20">
        <v>1</v>
      </c>
      <c r="D128" s="20" t="s">
        <v>204</v>
      </c>
    </row>
    <row r="129" spans="1:5" x14ac:dyDescent="0.25">
      <c r="A129" s="20" t="s">
        <v>144</v>
      </c>
      <c r="B129" s="20">
        <v>490299</v>
      </c>
      <c r="C129" s="20">
        <v>2</v>
      </c>
      <c r="D129" s="20" t="s">
        <v>172</v>
      </c>
    </row>
    <row r="130" spans="1:5" x14ac:dyDescent="0.25">
      <c r="A130" s="20" t="s">
        <v>144</v>
      </c>
      <c r="B130" s="20">
        <v>490299</v>
      </c>
      <c r="C130" s="20">
        <v>2</v>
      </c>
      <c r="D130" s="20" t="s">
        <v>204</v>
      </c>
    </row>
    <row r="131" spans="1:5" x14ac:dyDescent="0.25">
      <c r="A131" s="20" t="s">
        <v>144</v>
      </c>
      <c r="B131" s="20">
        <v>490299</v>
      </c>
      <c r="C131" s="20">
        <v>3</v>
      </c>
      <c r="D131" s="20" t="s">
        <v>172</v>
      </c>
    </row>
    <row r="132" spans="1:5" x14ac:dyDescent="0.25">
      <c r="A132" s="20" t="s">
        <v>144</v>
      </c>
      <c r="B132" s="20">
        <v>490299</v>
      </c>
      <c r="C132" s="20">
        <v>3</v>
      </c>
      <c r="D132" s="20" t="s">
        <v>204</v>
      </c>
    </row>
    <row r="133" spans="1:5" x14ac:dyDescent="0.25">
      <c r="A133" s="20" t="s">
        <v>144</v>
      </c>
      <c r="B133" s="20">
        <v>490300</v>
      </c>
      <c r="C133" s="20">
        <v>1</v>
      </c>
      <c r="D133" s="20" t="s">
        <v>172</v>
      </c>
      <c r="E133" s="20">
        <v>1</v>
      </c>
    </row>
    <row r="134" spans="1:5" x14ac:dyDescent="0.25">
      <c r="A134" s="20" t="s">
        <v>144</v>
      </c>
      <c r="B134" s="20">
        <v>490300</v>
      </c>
      <c r="C134" s="20">
        <v>1</v>
      </c>
      <c r="D134" s="20" t="s">
        <v>204</v>
      </c>
    </row>
    <row r="135" spans="1:5" x14ac:dyDescent="0.25">
      <c r="A135" s="20" t="s">
        <v>144</v>
      </c>
      <c r="B135" s="20">
        <v>490300</v>
      </c>
      <c r="C135" s="20">
        <v>2</v>
      </c>
      <c r="D135" s="20" t="s">
        <v>172</v>
      </c>
    </row>
    <row r="136" spans="1:5" x14ac:dyDescent="0.25">
      <c r="A136" s="20" t="s">
        <v>144</v>
      </c>
      <c r="B136" s="20">
        <v>490300</v>
      </c>
      <c r="C136" s="20">
        <v>2</v>
      </c>
      <c r="D136" s="20" t="s">
        <v>204</v>
      </c>
    </row>
    <row r="137" spans="1:5" x14ac:dyDescent="0.25">
      <c r="A137" s="20" t="s">
        <v>144</v>
      </c>
      <c r="B137" s="20">
        <v>490300</v>
      </c>
      <c r="C137" s="20">
        <v>3</v>
      </c>
      <c r="D137" s="20" t="s">
        <v>172</v>
      </c>
    </row>
    <row r="138" spans="1:5" ht="15.75" thickBot="1" x14ac:dyDescent="0.3">
      <c r="A138" s="20" t="s">
        <v>144</v>
      </c>
      <c r="B138" s="20">
        <v>490300</v>
      </c>
      <c r="C138" s="20">
        <v>3</v>
      </c>
      <c r="D138" s="20" t="s">
        <v>204</v>
      </c>
    </row>
    <row r="139" spans="1:5" s="53" customFormat="1" ht="15.75" thickBot="1" x14ac:dyDescent="0.3">
      <c r="A139" s="52" t="s">
        <v>144</v>
      </c>
      <c r="B139" s="53">
        <v>490125</v>
      </c>
      <c r="C139" s="53">
        <v>1</v>
      </c>
      <c r="D139" s="53" t="s">
        <v>172</v>
      </c>
      <c r="E139" s="53">
        <v>1</v>
      </c>
    </row>
    <row r="140" spans="1:5" x14ac:dyDescent="0.25">
      <c r="A140" s="20" t="s">
        <v>144</v>
      </c>
      <c r="B140" s="20">
        <v>490125</v>
      </c>
      <c r="C140" s="20">
        <v>1</v>
      </c>
      <c r="D140" s="20" t="s">
        <v>204</v>
      </c>
    </row>
    <row r="141" spans="1:5" x14ac:dyDescent="0.25">
      <c r="A141" s="20" t="s">
        <v>144</v>
      </c>
      <c r="B141" s="20">
        <v>490125</v>
      </c>
      <c r="C141" s="20">
        <v>2</v>
      </c>
      <c r="D141" s="20" t="s">
        <v>172</v>
      </c>
    </row>
    <row r="142" spans="1:5" x14ac:dyDescent="0.25">
      <c r="A142" s="20" t="s">
        <v>144</v>
      </c>
      <c r="B142" s="20">
        <v>490125</v>
      </c>
      <c r="C142" s="20">
        <v>2</v>
      </c>
      <c r="D142" s="20" t="s">
        <v>204</v>
      </c>
    </row>
    <row r="143" spans="1:5" x14ac:dyDescent="0.25">
      <c r="A143" s="20" t="s">
        <v>144</v>
      </c>
      <c r="B143" s="20">
        <v>490125</v>
      </c>
      <c r="C143" s="20">
        <v>3</v>
      </c>
      <c r="D143" s="20" t="s">
        <v>172</v>
      </c>
    </row>
    <row r="144" spans="1:5" x14ac:dyDescent="0.25">
      <c r="A144" s="20" t="s">
        <v>144</v>
      </c>
      <c r="B144" s="20">
        <v>490125</v>
      </c>
      <c r="C144" s="20">
        <v>3</v>
      </c>
      <c r="D144" s="20" t="s">
        <v>204</v>
      </c>
    </row>
    <row r="145" spans="1:5" x14ac:dyDescent="0.25">
      <c r="A145" s="20" t="s">
        <v>144</v>
      </c>
      <c r="B145" s="20">
        <v>490525</v>
      </c>
      <c r="C145" s="20">
        <v>1</v>
      </c>
      <c r="D145" s="20" t="s">
        <v>172</v>
      </c>
    </row>
    <row r="146" spans="1:5" ht="15.75" thickBot="1" x14ac:dyDescent="0.3">
      <c r="A146" s="20" t="s">
        <v>144</v>
      </c>
      <c r="B146" s="20">
        <v>490525</v>
      </c>
      <c r="C146" s="20">
        <v>1</v>
      </c>
      <c r="D146" s="20" t="s">
        <v>204</v>
      </c>
    </row>
    <row r="147" spans="1:5" s="53" customFormat="1" ht="15.75" thickBot="1" x14ac:dyDescent="0.3">
      <c r="A147" s="52" t="s">
        <v>144</v>
      </c>
      <c r="B147" s="53">
        <v>490525</v>
      </c>
      <c r="C147" s="53">
        <v>2</v>
      </c>
      <c r="D147" s="53" t="s">
        <v>172</v>
      </c>
      <c r="E147" s="53">
        <v>1</v>
      </c>
    </row>
    <row r="148" spans="1:5" x14ac:dyDescent="0.25">
      <c r="A148" s="20" t="s">
        <v>144</v>
      </c>
      <c r="B148" s="20">
        <v>490525</v>
      </c>
      <c r="C148" s="20">
        <v>2</v>
      </c>
      <c r="D148" s="20" t="s">
        <v>204</v>
      </c>
    </row>
    <row r="149" spans="1:5" x14ac:dyDescent="0.25">
      <c r="A149" s="20" t="s">
        <v>144</v>
      </c>
      <c r="B149" s="20">
        <v>490525</v>
      </c>
      <c r="C149" s="20">
        <v>3</v>
      </c>
      <c r="D149" s="20" t="s">
        <v>172</v>
      </c>
    </row>
    <row r="150" spans="1:5" ht="15.75" thickBot="1" x14ac:dyDescent="0.3">
      <c r="A150" s="20" t="s">
        <v>144</v>
      </c>
      <c r="B150" s="20">
        <v>490525</v>
      </c>
      <c r="C150" s="20">
        <v>3</v>
      </c>
      <c r="D150" s="20" t="s">
        <v>204</v>
      </c>
    </row>
    <row r="151" spans="1:5" s="38" customFormat="1" x14ac:dyDescent="0.25">
      <c r="A151" s="37" t="s">
        <v>192</v>
      </c>
      <c r="B151" s="38">
        <v>320580</v>
      </c>
      <c r="C151" s="38">
        <v>1</v>
      </c>
      <c r="D151" s="38" t="s">
        <v>172</v>
      </c>
      <c r="E151" s="38">
        <v>0.40404040404040403</v>
      </c>
    </row>
    <row r="152" spans="1:5" s="33" customFormat="1" x14ac:dyDescent="0.25">
      <c r="A152" s="39" t="s">
        <v>192</v>
      </c>
      <c r="B152" s="33">
        <v>320580</v>
      </c>
      <c r="C152" s="33">
        <v>1</v>
      </c>
      <c r="D152" s="33" t="s">
        <v>193</v>
      </c>
      <c r="E152" s="33">
        <v>0.59595959595959591</v>
      </c>
    </row>
    <row r="153" spans="1:5" s="43" customFormat="1" ht="15.75" thickBot="1" x14ac:dyDescent="0.3">
      <c r="A153" s="42" t="s">
        <v>192</v>
      </c>
      <c r="B153" s="43">
        <v>320580</v>
      </c>
      <c r="C153" s="43">
        <v>1</v>
      </c>
      <c r="D153" s="43" t="s">
        <v>204</v>
      </c>
      <c r="E153" s="43">
        <v>1</v>
      </c>
    </row>
    <row r="154" spans="1:5" x14ac:dyDescent="0.25">
      <c r="A154" s="20" t="s">
        <v>192</v>
      </c>
      <c r="B154" s="20">
        <v>320580</v>
      </c>
      <c r="C154" s="20">
        <v>2</v>
      </c>
      <c r="D154" s="20" t="s">
        <v>193</v>
      </c>
    </row>
    <row r="155" spans="1:5" x14ac:dyDescent="0.25">
      <c r="A155" s="20" t="s">
        <v>192</v>
      </c>
      <c r="B155" s="20">
        <v>320580</v>
      </c>
      <c r="C155" s="20">
        <v>2</v>
      </c>
      <c r="D155" s="20" t="s">
        <v>204</v>
      </c>
    </row>
    <row r="156" spans="1:5" x14ac:dyDescent="0.25">
      <c r="A156" s="20" t="s">
        <v>192</v>
      </c>
      <c r="B156" s="20">
        <v>320580</v>
      </c>
      <c r="C156" s="20">
        <v>3</v>
      </c>
      <c r="D156" s="20" t="s">
        <v>204</v>
      </c>
    </row>
    <row r="157" spans="1:5" s="33" customFormat="1" x14ac:dyDescent="0.25">
      <c r="A157" s="33" t="s">
        <v>192</v>
      </c>
      <c r="B157" s="33">
        <v>320602</v>
      </c>
      <c r="C157" s="33">
        <v>1</v>
      </c>
      <c r="D157" s="33" t="s">
        <v>172</v>
      </c>
      <c r="E157" s="33">
        <v>0.41428571428571431</v>
      </c>
    </row>
    <row r="158" spans="1:5" x14ac:dyDescent="0.25">
      <c r="A158" s="20" t="s">
        <v>192</v>
      </c>
      <c r="B158" s="20">
        <v>320602</v>
      </c>
      <c r="C158" s="20">
        <v>1</v>
      </c>
      <c r="D158" s="20" t="s">
        <v>204</v>
      </c>
    </row>
    <row r="159" spans="1:5" s="33" customFormat="1" x14ac:dyDescent="0.25">
      <c r="A159" s="33" t="s">
        <v>192</v>
      </c>
      <c r="B159" s="33">
        <v>320602</v>
      </c>
      <c r="C159" s="33">
        <v>2</v>
      </c>
      <c r="D159" s="33" t="s">
        <v>118</v>
      </c>
      <c r="E159" s="33">
        <v>0.58571428571428574</v>
      </c>
    </row>
    <row r="160" spans="1:5" s="43" customFormat="1" ht="15.75" thickBot="1" x14ac:dyDescent="0.3">
      <c r="A160" s="42" t="s">
        <v>192</v>
      </c>
      <c r="B160" s="43">
        <v>320602</v>
      </c>
      <c r="C160" s="43">
        <v>2</v>
      </c>
      <c r="D160" s="43" t="s">
        <v>204</v>
      </c>
      <c r="E160" s="43">
        <v>1</v>
      </c>
    </row>
    <row r="161" spans="1:5" x14ac:dyDescent="0.25">
      <c r="A161" s="20" t="s">
        <v>192</v>
      </c>
      <c r="B161" s="20">
        <v>320602</v>
      </c>
      <c r="C161" s="20">
        <v>3</v>
      </c>
      <c r="D161" s="20" t="s">
        <v>172</v>
      </c>
    </row>
    <row r="162" spans="1:5" x14ac:dyDescent="0.25">
      <c r="A162" s="20" t="s">
        <v>192</v>
      </c>
      <c r="B162" s="20">
        <v>320602</v>
      </c>
      <c r="C162" s="20">
        <v>3</v>
      </c>
      <c r="D162" s="20" t="s">
        <v>118</v>
      </c>
    </row>
    <row r="163" spans="1:5" ht="15.75" thickBot="1" x14ac:dyDescent="0.3">
      <c r="A163" s="20" t="s">
        <v>192</v>
      </c>
      <c r="B163" s="20">
        <v>320602</v>
      </c>
      <c r="C163" s="20">
        <v>3</v>
      </c>
      <c r="D163" s="20" t="s">
        <v>204</v>
      </c>
    </row>
    <row r="164" spans="1:5" s="38" customFormat="1" x14ac:dyDescent="0.25">
      <c r="A164" s="37" t="s">
        <v>192</v>
      </c>
      <c r="B164" s="38">
        <v>320575</v>
      </c>
      <c r="C164" s="38">
        <v>1</v>
      </c>
      <c r="D164" s="38" t="s">
        <v>86</v>
      </c>
      <c r="E164" s="38">
        <v>0.53333333333333333</v>
      </c>
    </row>
    <row r="165" spans="1:5" s="33" customFormat="1" x14ac:dyDescent="0.25">
      <c r="A165" s="33" t="s">
        <v>192</v>
      </c>
      <c r="B165" s="33">
        <v>320575</v>
      </c>
      <c r="C165" s="33">
        <v>1</v>
      </c>
      <c r="D165" s="33" t="s">
        <v>172</v>
      </c>
      <c r="E165" s="33">
        <v>0.27777777777777773</v>
      </c>
    </row>
    <row r="166" spans="1:5" x14ac:dyDescent="0.25">
      <c r="A166" s="20" t="s">
        <v>192</v>
      </c>
      <c r="B166" s="20">
        <v>320575</v>
      </c>
      <c r="C166" s="20">
        <v>1</v>
      </c>
      <c r="D166" s="20" t="s">
        <v>204</v>
      </c>
    </row>
    <row r="167" spans="1:5" x14ac:dyDescent="0.25">
      <c r="A167" s="20" t="s">
        <v>192</v>
      </c>
      <c r="B167" s="20">
        <v>320575</v>
      </c>
      <c r="C167" s="20">
        <v>2</v>
      </c>
      <c r="D167" s="20" t="s">
        <v>86</v>
      </c>
    </row>
    <row r="168" spans="1:5" x14ac:dyDescent="0.25">
      <c r="A168" s="20" t="s">
        <v>192</v>
      </c>
      <c r="B168" s="20">
        <v>320575</v>
      </c>
      <c r="C168" s="20">
        <v>2</v>
      </c>
      <c r="D168" s="20" t="s">
        <v>172</v>
      </c>
    </row>
    <row r="169" spans="1:5" s="33" customFormat="1" x14ac:dyDescent="0.25">
      <c r="A169" s="33" t="s">
        <v>192</v>
      </c>
      <c r="B169" s="33">
        <v>320575</v>
      </c>
      <c r="C169" s="33">
        <v>2</v>
      </c>
      <c r="D169" s="33" t="s">
        <v>228</v>
      </c>
      <c r="E169" s="33">
        <v>0.18888888888888888</v>
      </c>
    </row>
    <row r="170" spans="1:5" s="43" customFormat="1" ht="15.75" thickBot="1" x14ac:dyDescent="0.3">
      <c r="A170" s="42" t="s">
        <v>192</v>
      </c>
      <c r="B170" s="43">
        <v>320575</v>
      </c>
      <c r="C170" s="43">
        <v>2</v>
      </c>
      <c r="D170" s="43" t="s">
        <v>204</v>
      </c>
      <c r="E170" s="43">
        <v>1</v>
      </c>
    </row>
    <row r="171" spans="1:5" x14ac:dyDescent="0.25">
      <c r="A171" s="20" t="s">
        <v>192</v>
      </c>
      <c r="B171" s="20">
        <v>320575</v>
      </c>
      <c r="C171" s="20">
        <v>3</v>
      </c>
      <c r="D171" s="20" t="s">
        <v>86</v>
      </c>
    </row>
    <row r="172" spans="1:5" x14ac:dyDescent="0.25">
      <c r="A172" s="20" t="s">
        <v>192</v>
      </c>
      <c r="B172" s="20">
        <v>320575</v>
      </c>
      <c r="C172" s="20">
        <v>3</v>
      </c>
      <c r="D172" s="20" t="s">
        <v>172</v>
      </c>
    </row>
    <row r="173" spans="1:5" x14ac:dyDescent="0.25">
      <c r="A173" s="20" t="s">
        <v>192</v>
      </c>
      <c r="B173" s="20">
        <v>320575</v>
      </c>
      <c r="C173" s="20">
        <v>3</v>
      </c>
      <c r="D173" s="20" t="s">
        <v>204</v>
      </c>
    </row>
    <row r="174" spans="1:5" x14ac:dyDescent="0.25">
      <c r="A174" s="20" t="s">
        <v>197</v>
      </c>
      <c r="B174" s="20">
        <v>272894</v>
      </c>
      <c r="C174" s="20">
        <v>1</v>
      </c>
      <c r="D174" s="20" t="s">
        <v>86</v>
      </c>
      <c r="E174" s="20">
        <v>0.64352548036758561</v>
      </c>
    </row>
    <row r="175" spans="1:5" x14ac:dyDescent="0.25">
      <c r="A175" s="20" t="s">
        <v>197</v>
      </c>
      <c r="B175" s="20">
        <v>272894</v>
      </c>
      <c r="C175" s="20">
        <v>1</v>
      </c>
      <c r="D175" s="20" t="s">
        <v>204</v>
      </c>
    </row>
    <row r="176" spans="1:5" x14ac:dyDescent="0.25">
      <c r="A176" s="20" t="s">
        <v>197</v>
      </c>
      <c r="B176" s="20">
        <v>272894</v>
      </c>
      <c r="C176" s="20">
        <v>2</v>
      </c>
      <c r="D176" s="20" t="s">
        <v>86</v>
      </c>
    </row>
    <row r="177" spans="1:5" x14ac:dyDescent="0.25">
      <c r="A177" s="20" t="s">
        <v>197</v>
      </c>
      <c r="B177" s="20">
        <v>272894</v>
      </c>
      <c r="C177" s="20">
        <v>2</v>
      </c>
      <c r="D177" s="20" t="s">
        <v>172</v>
      </c>
      <c r="E177" s="20">
        <v>0.35647451963241439</v>
      </c>
    </row>
    <row r="178" spans="1:5" x14ac:dyDescent="0.25">
      <c r="A178" s="20" t="s">
        <v>197</v>
      </c>
      <c r="B178" s="20">
        <v>272894</v>
      </c>
      <c r="C178" s="20">
        <v>2</v>
      </c>
      <c r="D178" s="20" t="s">
        <v>204</v>
      </c>
      <c r="E178" s="20">
        <v>1</v>
      </c>
    </row>
    <row r="179" spans="1:5" x14ac:dyDescent="0.25">
      <c r="A179" s="20" t="s">
        <v>197</v>
      </c>
      <c r="B179" s="20">
        <v>272894</v>
      </c>
      <c r="C179" s="20">
        <v>3</v>
      </c>
      <c r="D179" s="20" t="s">
        <v>86</v>
      </c>
    </row>
    <row r="180" spans="1:5" x14ac:dyDescent="0.25">
      <c r="A180" s="20" t="s">
        <v>197</v>
      </c>
      <c r="B180" s="20">
        <v>272894</v>
      </c>
      <c r="C180" s="20">
        <v>3</v>
      </c>
      <c r="D180" s="20" t="s">
        <v>172</v>
      </c>
    </row>
    <row r="181" spans="1:5" ht="15.75" thickBot="1" x14ac:dyDescent="0.3">
      <c r="A181" s="20" t="s">
        <v>197</v>
      </c>
      <c r="B181" s="20">
        <v>272894</v>
      </c>
      <c r="C181" s="20">
        <v>3</v>
      </c>
      <c r="D181" s="20" t="s">
        <v>204</v>
      </c>
    </row>
    <row r="182" spans="1:5" s="38" customFormat="1" x14ac:dyDescent="0.25">
      <c r="A182" s="37" t="s">
        <v>197</v>
      </c>
      <c r="B182" s="38">
        <v>272850</v>
      </c>
      <c r="C182" s="38">
        <v>1</v>
      </c>
      <c r="D182" s="38" t="s">
        <v>199</v>
      </c>
      <c r="E182" s="38">
        <v>0.26748971193415638</v>
      </c>
    </row>
    <row r="183" spans="1:5" s="33" customFormat="1" x14ac:dyDescent="0.25">
      <c r="A183" s="33" t="s">
        <v>197</v>
      </c>
      <c r="B183" s="33">
        <v>272850</v>
      </c>
      <c r="C183" s="33">
        <v>1</v>
      </c>
      <c r="D183" s="33" t="s">
        <v>172</v>
      </c>
      <c r="E183" s="33">
        <v>0.62906201220377467</v>
      </c>
    </row>
    <row r="184" spans="1:5" x14ac:dyDescent="0.25">
      <c r="A184" s="20" t="s">
        <v>197</v>
      </c>
      <c r="B184" s="20">
        <v>272850</v>
      </c>
      <c r="C184" s="20">
        <v>1</v>
      </c>
      <c r="D184" s="20" t="s">
        <v>204</v>
      </c>
    </row>
    <row r="185" spans="1:5" x14ac:dyDescent="0.25">
      <c r="A185" s="20" t="s">
        <v>197</v>
      </c>
      <c r="B185" s="20">
        <v>272850</v>
      </c>
      <c r="C185" s="20">
        <v>2</v>
      </c>
      <c r="D185" s="20" t="s">
        <v>172</v>
      </c>
    </row>
    <row r="186" spans="1:5" s="33" customFormat="1" x14ac:dyDescent="0.25">
      <c r="A186" s="33" t="s">
        <v>197</v>
      </c>
      <c r="B186" s="33">
        <v>272850</v>
      </c>
      <c r="C186" s="33">
        <v>2</v>
      </c>
      <c r="D186" s="33" t="s">
        <v>72</v>
      </c>
      <c r="E186" s="33">
        <v>0.10344827586206896</v>
      </c>
    </row>
    <row r="187" spans="1:5" s="43" customFormat="1" ht="15.75" thickBot="1" x14ac:dyDescent="0.3">
      <c r="A187" s="42" t="s">
        <v>197</v>
      </c>
      <c r="B187" s="43">
        <v>272850</v>
      </c>
      <c r="C187" s="43">
        <v>2</v>
      </c>
      <c r="D187" s="43" t="s">
        <v>204</v>
      </c>
      <c r="E187" s="43">
        <v>1</v>
      </c>
    </row>
    <row r="188" spans="1:5" x14ac:dyDescent="0.25">
      <c r="A188" s="20" t="s">
        <v>197</v>
      </c>
      <c r="B188" s="20">
        <v>272850</v>
      </c>
      <c r="C188" s="20">
        <v>3</v>
      </c>
      <c r="D188" s="20" t="s">
        <v>172</v>
      </c>
    </row>
    <row r="189" spans="1:5" x14ac:dyDescent="0.25">
      <c r="A189" s="20" t="s">
        <v>197</v>
      </c>
      <c r="B189" s="20">
        <v>272850</v>
      </c>
      <c r="C189" s="20">
        <v>3</v>
      </c>
      <c r="D189" s="20" t="s">
        <v>199</v>
      </c>
    </row>
    <row r="190" spans="1:5" x14ac:dyDescent="0.25">
      <c r="A190" s="20" t="s">
        <v>197</v>
      </c>
      <c r="B190" s="20">
        <v>272850</v>
      </c>
      <c r="C190" s="20">
        <v>3</v>
      </c>
      <c r="D190" s="20" t="s"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Matorral y arbolado</vt:lpstr>
      <vt:lpstr>Hoja1</vt:lpstr>
      <vt:lpstr>Especies presentes</vt:lpstr>
      <vt:lpstr>Arbolado</vt:lpstr>
      <vt:lpstr>Matorral</vt:lpstr>
      <vt:lpstr>calc abund matorr</vt:lpstr>
      <vt:lpstr>Abundancia matorral</vt:lpstr>
      <vt:lpstr>calc cobert arbolado</vt:lpstr>
      <vt:lpstr>Abundancia arbolado</vt:lpstr>
      <vt:lpstr>Densidad arbolado</vt:lpstr>
      <vt:lpstr>Profundidad suelo</vt:lpstr>
      <vt:lpstr>Matorral IFN</vt:lpstr>
      <vt:lpstr>Especies transponer</vt:lpstr>
      <vt:lpstr>Ponderado matorral</vt:lpstr>
      <vt:lpstr>Ponderado</vt:lpstr>
      <vt:lpstr>Biodiversidad matorral</vt:lpstr>
      <vt:lpstr>Biodiversidad arbolado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2020-06-01T08:20:47Z</dcterms:modified>
</cp:coreProperties>
</file>