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LAB2020\spectroscopy-lab\Effetto Zeeman\results_Zeeman\"/>
    </mc:Choice>
  </mc:AlternateContent>
  <xr:revisionPtr revIDLastSave="0" documentId="13_ncr:1_{72EACAE7-7F0D-4A1C-A1DA-28B16B0E70C5}" xr6:coauthVersionLast="46" xr6:coauthVersionMax="46" xr10:uidLastSave="{00000000-0000-0000-0000-000000000000}"/>
  <bookViews>
    <workbookView xWindow="-96" yWindow="-96" windowWidth="19392" windowHeight="10392" xr2:uid="{0B1BD3D3-AE27-478C-A0B9-3C371525D54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  <c r="C7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B28" i="1"/>
  <c r="E34" i="1"/>
  <c r="A3" i="1"/>
  <c r="J36" i="1"/>
  <c r="A2" i="1"/>
  <c r="B31" i="1" l="1"/>
  <c r="K32" i="1"/>
  <c r="J32" i="1"/>
  <c r="B40" i="1"/>
  <c r="B36" i="1"/>
  <c r="B32" i="1"/>
  <c r="B42" i="1"/>
  <c r="B38" i="1"/>
  <c r="B34" i="1"/>
  <c r="B41" i="1"/>
  <c r="B37" i="1"/>
  <c r="B33" i="1"/>
  <c r="B43" i="1"/>
  <c r="B39" i="1"/>
  <c r="B35" i="1"/>
  <c r="B30" i="1"/>
  <c r="D32" i="1" l="1"/>
  <c r="B29" i="1"/>
  <c r="G28" i="1" s="1"/>
  <c r="F28" i="1" l="1"/>
  <c r="F29" i="1" s="1"/>
</calcChain>
</file>

<file path=xl/sharedStrings.xml><?xml version="1.0" encoding="utf-8"?>
<sst xmlns="http://schemas.openxmlformats.org/spreadsheetml/2006/main" count="17" uniqueCount="15">
  <si>
    <t>dn/dlambda</t>
  </si>
  <si>
    <t>deltalambda</t>
  </si>
  <si>
    <t>nm-1</t>
  </si>
  <si>
    <t>nm</t>
  </si>
  <si>
    <t>value</t>
  </si>
  <si>
    <t>what</t>
  </si>
  <si>
    <t>udm</t>
  </si>
  <si>
    <t>208:0.04=x:1</t>
  </si>
  <si>
    <t>fattore conversione</t>
  </si>
  <si>
    <t>errore</t>
  </si>
  <si>
    <t>R</t>
  </si>
  <si>
    <t>P</t>
  </si>
  <si>
    <t>*10^5</t>
  </si>
  <si>
    <t>distanze</t>
  </si>
  <si>
    <t xml:space="preserve">nm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</si>
</sst>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1D82-EB8E-4833-8A58-C608595A4AB2}">
  <dimension ref="A1:L43"/>
  <sheetViews>
    <sheetView tabSelected="1" topLeftCell="A4" workbookViewId="0">
      <selection activeCell="E7" sqref="E7"/>
    </sheetView>
  </sheetViews>
  <sheetFormatPr defaultRowHeight="14.4" x14ac:dyDescent="0.55000000000000004"/>
  <cols>
    <col min="1" max="1" width="11.578125" bestFit="1" customWidth="1"/>
    <col min="2" max="2" width="14" customWidth="1"/>
    <col min="3" max="3" width="30.26171875" customWidth="1"/>
    <col min="5" max="5" width="11.578125" bestFit="1" customWidth="1"/>
  </cols>
  <sheetData>
    <row r="1" spans="1:5" x14ac:dyDescent="0.55000000000000004">
      <c r="A1" t="s">
        <v>4</v>
      </c>
      <c r="B1" t="s">
        <v>5</v>
      </c>
      <c r="D1" t="s">
        <v>6</v>
      </c>
    </row>
    <row r="2" spans="1:5" x14ac:dyDescent="0.55000000000000004">
      <c r="A2">
        <f>-2.3*10^-9</f>
        <v>-2.2999999999999999E-9</v>
      </c>
      <c r="B2" t="s">
        <v>0</v>
      </c>
      <c r="D2" t="s">
        <v>2</v>
      </c>
    </row>
    <row r="3" spans="1:5" x14ac:dyDescent="0.55000000000000004">
      <c r="A3">
        <f>(585.3 *10^-9)^2/(2*3.47*10^-3)*10^9</f>
        <v>4.9362548991354463E-2</v>
      </c>
      <c r="B3" t="s">
        <v>1</v>
      </c>
      <c r="D3" t="s">
        <v>3</v>
      </c>
    </row>
    <row r="5" spans="1:5" x14ac:dyDescent="0.55000000000000004">
      <c r="A5" t="s">
        <v>13</v>
      </c>
      <c r="B5" t="s">
        <v>14</v>
      </c>
    </row>
    <row r="6" spans="1:5" x14ac:dyDescent="0.55000000000000004">
      <c r="A6" s="2">
        <v>379.84979999999996</v>
      </c>
      <c r="B6">
        <f>$A$3/A6</f>
        <v>1.2995281027225621E-4</v>
      </c>
      <c r="C6">
        <f>AVERAGE(B6:B21)</f>
        <v>2.2272889869119441E-4</v>
      </c>
      <c r="E6">
        <f>AVERAGE(A6:A21)</f>
        <v>235.07418750000002</v>
      </c>
    </row>
    <row r="7" spans="1:5" x14ac:dyDescent="0.55000000000000004">
      <c r="A7" s="2">
        <v>340.95440000000008</v>
      </c>
      <c r="B7">
        <f t="shared" ref="B7:B21" si="0">$A$3/A7</f>
        <v>1.4477756847060619E-4</v>
      </c>
      <c r="C7">
        <f>_xlfn.STDEV.S(B6:B21)/SQRT(16)</f>
        <v>1.3022201655245525E-5</v>
      </c>
    </row>
    <row r="8" spans="1:5" x14ac:dyDescent="0.55000000000000004">
      <c r="A8" s="2">
        <v>301.71190000000024</v>
      </c>
      <c r="B8">
        <f t="shared" si="0"/>
        <v>1.6360822689245741E-4</v>
      </c>
    </row>
    <row r="9" spans="1:5" x14ac:dyDescent="0.55000000000000004">
      <c r="A9" s="2">
        <v>279.33640000000014</v>
      </c>
      <c r="B9">
        <f t="shared" si="0"/>
        <v>1.7671362912729754E-4</v>
      </c>
    </row>
    <row r="10" spans="1:5" x14ac:dyDescent="0.55000000000000004">
      <c r="A10" s="2">
        <v>259.5639999999994</v>
      </c>
      <c r="B10">
        <f t="shared" si="0"/>
        <v>1.901748662809734E-4</v>
      </c>
    </row>
    <row r="11" spans="1:5" x14ac:dyDescent="0.55000000000000004">
      <c r="A11" s="2">
        <v>245.54930000000058</v>
      </c>
      <c r="B11">
        <f t="shared" si="0"/>
        <v>2.0102907640687367E-4</v>
      </c>
    </row>
    <row r="12" spans="1:5" x14ac:dyDescent="0.55000000000000004">
      <c r="A12" s="2">
        <v>234.61129999999957</v>
      </c>
      <c r="B12">
        <f t="shared" si="0"/>
        <v>2.1040141285332188E-4</v>
      </c>
    </row>
    <row r="13" spans="1:5" x14ac:dyDescent="0.55000000000000004">
      <c r="A13" s="2">
        <v>222.55130000000008</v>
      </c>
      <c r="B13">
        <f t="shared" si="0"/>
        <v>2.2180301346860003E-4</v>
      </c>
    </row>
    <row r="14" spans="1:5" x14ac:dyDescent="0.55000000000000004">
      <c r="A14" s="2">
        <v>212.13230000000021</v>
      </c>
      <c r="B14">
        <f t="shared" si="0"/>
        <v>2.3269699612625902E-4</v>
      </c>
    </row>
    <row r="15" spans="1:5" x14ac:dyDescent="0.55000000000000004">
      <c r="A15" s="2">
        <v>204.25540000000001</v>
      </c>
      <c r="B15">
        <f t="shared" si="0"/>
        <v>2.4167071710884736E-4</v>
      </c>
    </row>
    <row r="16" spans="1:5" x14ac:dyDescent="0.55000000000000004">
      <c r="A16" s="2">
        <v>195.78759999999966</v>
      </c>
      <c r="B16">
        <f t="shared" si="0"/>
        <v>2.5212295871318997E-4</v>
      </c>
    </row>
    <row r="17" spans="1:12" x14ac:dyDescent="0.55000000000000004">
      <c r="A17" s="2">
        <v>191.17280000000028</v>
      </c>
      <c r="B17">
        <f t="shared" si="0"/>
        <v>2.5820906003026783E-4</v>
      </c>
    </row>
    <row r="18" spans="1:12" x14ac:dyDescent="0.55000000000000004">
      <c r="A18" s="2">
        <v>182.83789999999954</v>
      </c>
      <c r="B18">
        <f t="shared" si="0"/>
        <v>2.6997985095734848E-4</v>
      </c>
    </row>
    <row r="19" spans="1:12" x14ac:dyDescent="0.55000000000000004">
      <c r="A19" s="2">
        <v>177.92340000000058</v>
      </c>
      <c r="B19">
        <f t="shared" si="0"/>
        <v>2.7743708242622557E-4</v>
      </c>
    </row>
    <row r="20" spans="1:12" x14ac:dyDescent="0.55000000000000004">
      <c r="A20" s="2">
        <v>168.01999999999953</v>
      </c>
      <c r="B20">
        <f t="shared" si="0"/>
        <v>2.9378972141027616E-4</v>
      </c>
    </row>
    <row r="21" spans="1:12" x14ac:dyDescent="0.55000000000000004">
      <c r="A21" s="2">
        <v>164.92920000000049</v>
      </c>
      <c r="B21">
        <f t="shared" si="0"/>
        <v>2.9929538851430985E-4</v>
      </c>
    </row>
    <row r="22" spans="1:12" x14ac:dyDescent="0.55000000000000004">
      <c r="A22" s="2"/>
    </row>
    <row r="23" spans="1:12" x14ac:dyDescent="0.55000000000000004">
      <c r="A23" s="2"/>
    </row>
    <row r="24" spans="1:12" x14ac:dyDescent="0.55000000000000004">
      <c r="A24" s="2"/>
    </row>
    <row r="25" spans="1:12" x14ac:dyDescent="0.55000000000000004">
      <c r="A25" s="2"/>
    </row>
    <row r="27" spans="1:12" x14ac:dyDescent="0.55000000000000004">
      <c r="A27" t="s">
        <v>7</v>
      </c>
      <c r="B27" t="s">
        <v>3</v>
      </c>
      <c r="F27" t="s">
        <v>3</v>
      </c>
    </row>
    <row r="28" spans="1:12" x14ac:dyDescent="0.55000000000000004">
      <c r="A28">
        <f>1*A6/$A$3</f>
        <v>7695.1009978542279</v>
      </c>
      <c r="B28">
        <f>A28*7*10^-6</f>
        <v>5.386570698497959E-2</v>
      </c>
      <c r="D28" t="s">
        <v>8</v>
      </c>
      <c r="F28">
        <f>AVERAGE(B28:B43)</f>
        <v>3.333537967798629E-2</v>
      </c>
      <c r="G28">
        <f>_xlfn.STDEV.S(B28:B43)/SQRT(16)</f>
        <v>2.2383493358618355E-3</v>
      </c>
    </row>
    <row r="29" spans="1:12" x14ac:dyDescent="0.55000000000000004">
      <c r="A29">
        <f t="shared" ref="A29:A43" si="1">1*A7/$A$3</f>
        <v>6907.1473610432085</v>
      </c>
      <c r="B29">
        <f t="shared" ref="B29:B43" si="2">A29*7*10^-6</f>
        <v>4.835003152730246E-2</v>
      </c>
      <c r="D29" t="s">
        <v>9</v>
      </c>
      <c r="F29">
        <f>F28/7/10^-6</f>
        <v>4762.197096855185</v>
      </c>
    </row>
    <row r="30" spans="1:12" x14ac:dyDescent="0.55000000000000004">
      <c r="A30">
        <f t="shared" si="1"/>
        <v>6112.1620776277814</v>
      </c>
      <c r="B30">
        <f t="shared" si="2"/>
        <v>4.2785134543394464E-2</v>
      </c>
    </row>
    <row r="31" spans="1:12" x14ac:dyDescent="0.55000000000000004">
      <c r="A31">
        <f t="shared" si="1"/>
        <v>5658.8730871439429</v>
      </c>
      <c r="B31">
        <f t="shared" si="2"/>
        <v>3.9612111610007598E-2</v>
      </c>
      <c r="J31" t="s">
        <v>10</v>
      </c>
    </row>
    <row r="32" spans="1:12" x14ac:dyDescent="0.55000000000000004">
      <c r="A32">
        <f t="shared" si="1"/>
        <v>5258.3184074521841</v>
      </c>
      <c r="B32">
        <f t="shared" si="2"/>
        <v>3.6808228852165288E-2</v>
      </c>
      <c r="D32">
        <f>AVERAGE(A28:A43)</f>
        <v>4762.1970968551841</v>
      </c>
      <c r="J32">
        <f>1/0.04*J36*522.75</f>
        <v>244803.67435158495</v>
      </c>
      <c r="K32">
        <f>J32/100000</f>
        <v>2.4480367435158494</v>
      </c>
      <c r="L32" t="s">
        <v>12</v>
      </c>
    </row>
    <row r="33" spans="1:10" x14ac:dyDescent="0.55000000000000004">
      <c r="A33">
        <f t="shared" si="1"/>
        <v>4974.4047869774104</v>
      </c>
      <c r="B33">
        <f t="shared" si="2"/>
        <v>3.4820833508841874E-2</v>
      </c>
    </row>
    <row r="34" spans="1:10" x14ac:dyDescent="0.55000000000000004">
      <c r="A34">
        <f t="shared" si="1"/>
        <v>4752.8197954503985</v>
      </c>
      <c r="B34">
        <f t="shared" si="2"/>
        <v>3.3269738568152789E-2</v>
      </c>
      <c r="D34" s="2">
        <v>232.5865</v>
      </c>
      <c r="E34">
        <f>A3*10^-9/(D34)</f>
        <v>2.122330788388598E-13</v>
      </c>
      <c r="I34" s="1"/>
    </row>
    <row r="35" spans="1:10" x14ac:dyDescent="0.55000000000000004">
      <c r="A35">
        <f t="shared" si="1"/>
        <v>4508.5050214683715</v>
      </c>
      <c r="B35">
        <f t="shared" si="2"/>
        <v>3.1559535150278602E-2</v>
      </c>
      <c r="J35" t="s">
        <v>11</v>
      </c>
    </row>
    <row r="36" spans="1:10" x14ac:dyDescent="0.55000000000000004">
      <c r="A36">
        <f t="shared" si="1"/>
        <v>4297.4340736973254</v>
      </c>
      <c r="B36">
        <f t="shared" si="2"/>
        <v>3.0082038515881277E-2</v>
      </c>
      <c r="J36">
        <f>130*10^-3/2/3.47*10^3</f>
        <v>18.731988472622476</v>
      </c>
    </row>
    <row r="37" spans="1:10" x14ac:dyDescent="0.55000000000000004">
      <c r="A37">
        <f t="shared" si="1"/>
        <v>4137.8616820572624</v>
      </c>
      <c r="B37">
        <f t="shared" si="2"/>
        <v>2.8965031774400834E-2</v>
      </c>
    </row>
    <row r="38" spans="1:10" x14ac:dyDescent="0.55000000000000004">
      <c r="A38">
        <f t="shared" si="1"/>
        <v>3966.3186768230021</v>
      </c>
      <c r="B38">
        <f t="shared" si="2"/>
        <v>2.7764230737761016E-2</v>
      </c>
    </row>
    <row r="39" spans="1:10" x14ac:dyDescent="0.55000000000000004">
      <c r="A39">
        <f t="shared" si="1"/>
        <v>3872.8307979695901</v>
      </c>
      <c r="B39">
        <f t="shared" si="2"/>
        <v>2.710981558578713E-2</v>
      </c>
    </row>
    <row r="40" spans="1:10" x14ac:dyDescent="0.55000000000000004">
      <c r="A40">
        <f t="shared" si="1"/>
        <v>3703.9801172346761</v>
      </c>
      <c r="B40">
        <f t="shared" si="2"/>
        <v>2.5927860820642728E-2</v>
      </c>
    </row>
    <row r="41" spans="1:10" x14ac:dyDescent="0.55000000000000004">
      <c r="A41">
        <f t="shared" si="1"/>
        <v>3604.4208339233605</v>
      </c>
      <c r="B41">
        <f t="shared" si="2"/>
        <v>2.5230945837463523E-2</v>
      </c>
    </row>
    <row r="42" spans="1:10" x14ac:dyDescent="0.55000000000000004">
      <c r="A42">
        <f t="shared" si="1"/>
        <v>3403.7950517795821</v>
      </c>
      <c r="B42">
        <f t="shared" si="2"/>
        <v>2.3826565362457072E-2</v>
      </c>
    </row>
    <row r="43" spans="1:10" x14ac:dyDescent="0.55000000000000004">
      <c r="A43">
        <f t="shared" si="1"/>
        <v>3341.1807811806234</v>
      </c>
      <c r="B43">
        <f t="shared" si="2"/>
        <v>2.338826546826436E-2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2021-04-03T07:41:14Z</dcterms:created>
  <dcterms:modified xsi:type="dcterms:W3CDTF">2021-04-09T15:33:20Z</dcterms:modified>
</cp:coreProperties>
</file>