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himmaiah\work\merge_xl_py\data\"/>
    </mc:Choice>
  </mc:AlternateContent>
  <xr:revisionPtr revIDLastSave="0" documentId="13_ncr:1_{39699544-D948-445C-B70D-DC4359FB769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Workings" sheetId="4" r:id="rId1"/>
    <sheet name="working2" sheetId="1" r:id="rId2"/>
    <sheet name="CapitalCommitment" sheetId="2" state="hidden" r:id="rId3"/>
    <sheet name="CapitalRemittance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E5" i="4"/>
  <c r="E6" i="4"/>
  <c r="E7" i="4"/>
  <c r="E8" i="4"/>
  <c r="E9" i="4"/>
  <c r="E10" i="4"/>
  <c r="E4" i="4"/>
  <c r="D5" i="4"/>
  <c r="D6" i="4"/>
  <c r="D7" i="4"/>
  <c r="D8" i="4"/>
  <c r="D9" i="4"/>
  <c r="D10" i="4"/>
  <c r="D4" i="4"/>
  <c r="C4" i="4"/>
  <c r="H4" i="1"/>
  <c r="H5" i="1"/>
  <c r="H6" i="1"/>
  <c r="H7" i="1"/>
  <c r="H8" i="1"/>
  <c r="H9" i="1"/>
  <c r="H3" i="1"/>
  <c r="C12" i="4" l="1"/>
  <c r="D12" i="4"/>
  <c r="E12" i="4"/>
  <c r="G4" i="1"/>
  <c r="G5" i="1"/>
  <c r="G6" i="1"/>
  <c r="G7" i="1"/>
  <c r="G8" i="1"/>
  <c r="G9" i="1"/>
  <c r="G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<sst xmlns="http://schemas.openxmlformats.org/spreadsheetml/2006/main" count="47" uniqueCount="43">
  <si>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</si>
  <si>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</si>
  <si>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</si>
  <si>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</si>
  <si>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</si>
  <si>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</si>
  <si>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</si>
  <si>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</si>
  <si>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Investor</t>
  </si>
  <si>
    <t>Waterfield Advisors</t>
  </si>
  <si>
    <t>Metta investors</t>
  </si>
  <si>
    <t>Delta Ventures</t>
  </si>
  <si>
    <t>Awesome Accounting</t>
  </si>
  <si>
    <t>Sekhsaria family office</t>
  </si>
  <si>
    <t>IAdvisor 1</t>
  </si>
  <si>
    <t>Investing Entity</t>
  </si>
  <si>
    <t>A Singh and Co</t>
  </si>
  <si>
    <t>Bingo Holdings LLP</t>
  </si>
  <si>
    <t>C Holdings LLP</t>
  </si>
  <si>
    <t>D Holdings LLP</t>
  </si>
  <si>
    <t>E Holdings LLP</t>
  </si>
  <si>
    <t>F Holdings LLP</t>
  </si>
  <si>
    <t>G Holdings LLP</t>
  </si>
  <si>
    <t>Folio No</t>
  </si>
  <si>
    <t>71699071</t>
  </si>
  <si>
    <t>6199102</t>
  </si>
  <si>
    <t>98602561</t>
  </si>
  <si>
    <t>91471691</t>
  </si>
  <si>
    <t>68234959</t>
  </si>
  <si>
    <t>F478</t>
  </si>
  <si>
    <t>S-1023</t>
  </si>
  <si>
    <t>Fund Unit</t>
  </si>
  <si>
    <t>Series A</t>
  </si>
  <si>
    <t>Series B</t>
  </si>
  <si>
    <t>Series C</t>
  </si>
  <si>
    <t>Committed</t>
  </si>
  <si>
    <t>Called</t>
  </si>
  <si>
    <t>Collected</t>
  </si>
  <si>
    <t>Fund Units</t>
  </si>
  <si>
    <t>Commitment</t>
  </si>
  <si>
    <t>Call Amount</t>
  </si>
  <si>
    <t>Collected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</si>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</sst>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3" fontId="0" fillId="0" borderId="0" xfId="1" applyFont="1"/>
    <xf numFmtId="43" fontId="3" fillId="0" borderId="0" xfId="1" applyFont="1"/>
    <xf numFmtId="0" fontId="3" fillId="2" borderId="2" xfId="0" applyFont="1" applyFill="1" applyBorder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Workings!$C$3</c:f>
              <c:strCache>
                <c:ptCount val="1"/>
                <c:pt idx="0">
                  <c:v>Commitment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Workings!$B$4:$B$10</c:f>
              <c:strCache>
                <c:ptCount val="7"/>
                <c:pt idx="0">
                  <c:v>0</c:v>
                </c:pt>
                <c:pt idx="1">
                  <c:v>Series A</c:v>
                </c:pt>
                <c:pt idx="2">
                  <c:v>Series B</c:v>
                </c:pt>
                <c:pt idx="3">
                  <c:v>Series C</c:v>
                </c:pt>
                <c:pt idx="4">
                  <c:v>Series A</c:v>
                </c:pt>
                <c:pt idx="5">
                  <c:v>Series C</c:v>
                </c:pt>
                <c:pt idx="6">
                  <c:v>Series C</c:v>
                </c:pt>
              </c:strCache>
            </c:strRef>
          </c:cat>
          <c:val>
            <c:numRef>
              <c:f>Workings!$C$4:$C$10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DB1-8C0D-0DFCCCEE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516730</xdr:colOff>
      <xdr:row>2</xdr:row>
      <xdr:rowOff>14287</xdr:rowOff>
    </xdr:from>
    <xdr:to>
      <xdr:col>17</xdr:col>
      <xdr:colOff>554830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8FAA9-65D5-DFA2-E1C8-DFE1AD8B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7B1A-D80D-4134-BADE-13113C46FBCE}">
  <dimension ref="B3:E12"/>
  <sheetViews>
    <sheetView tabSelected="1" workbookViewId="0">
      <selection activeCell="I22" sqref="I22"/>
    </sheetView>
  </sheetViews>
  <sheetFormatPr defaultRowHeight="14.25" x14ac:dyDescent="0.45"/>
  <cols>
    <col min="3" max="4" width="14.6640625" bestFit="1" customWidth="1"/>
    <col min="5" max="5" width="17.3984375" bestFit="1" customWidth="1"/>
  </cols>
  <sheetData>
    <row r="3" spans="2:5" x14ac:dyDescent="0.45">
      <c r="B3" s="5" t="s">
        <v>38</v>
      </c>
      <c r="C3" s="5" t="s">
        <v>39</v>
      </c>
      <c r="D3" s="5" t="s">
        <v>40</v>
      </c>
      <c r="E3" s="5" t="s">
        <v>41</v>
      </c>
    </row>
    <row r="4" spans="2:5" x14ac:dyDescent="0.45">
      <c r="B4">
        <v>0</v>
      </c>
      <c r="C4" s="3">
        <f>SUMIF(CapitalCommitment!G2:G75,Workings!$B4,CapitalCommitment!J2:J75)</f>
        <v>0</v>
      </c>
      <c r="D4" s="3">
        <f>SUMIF(working2!E3:E76,Workings!B4,working2!G3:G76)</f>
        <v>0</v>
      </c>
      <c r="E4" s="3">
        <f>SUMIF(working2!E3:E76,Workings!B4,working2!H3:H76)</f>
        <v>0</v>
      </c>
    </row>
    <row r="5" spans="2:5" x14ac:dyDescent="0.45">
      <c r="B5" s="6" t="s">
        <v>32</v>
      </c>
      <c r="C5" s="3">
        <f>SUMIF(CapitalCommitment!G3:G76,Workings!$B5,CapitalCommitment!J3:J76)</f>
        <v>0</v>
      </c>
      <c r="D5" s="3">
        <f>SUMIF(working2!E4:E77,Workings!B5,working2!G4:G77)</f>
        <v>0</v>
      </c>
      <c r="E5" s="3">
        <f>SUMIF(working2!E4:E77,Workings!B5,working2!H4:H77)</f>
        <v>0</v>
      </c>
    </row>
    <row r="6" spans="2:5" x14ac:dyDescent="0.45">
      <c r="B6" s="6" t="s">
        <v>33</v>
      </c>
      <c r="C6" s="3">
        <f>SUMIF(CapitalCommitment!G4:G77,Workings!$B6,CapitalCommitment!J4:J77)</f>
        <v>0</v>
      </c>
      <c r="D6" s="3">
        <f>SUMIF(working2!E5:E78,Workings!B6,working2!G5:G78)</f>
        <v>0</v>
      </c>
      <c r="E6" s="3">
        <f>SUMIF(working2!E5:E78,Workings!B6,working2!H5:H78)</f>
        <v>0</v>
      </c>
    </row>
    <row r="7" spans="2:5" x14ac:dyDescent="0.45">
      <c r="B7" s="6" t="s">
        <v>34</v>
      </c>
      <c r="C7" s="3">
        <f>SUMIF(CapitalCommitment!G5:G78,Workings!$B7,CapitalCommitment!J5:J78)</f>
        <v>0</v>
      </c>
      <c r="D7" s="3">
        <f>SUMIF(working2!E6:E79,Workings!B7,working2!G6:G79)</f>
        <v>0</v>
      </c>
      <c r="E7" s="3">
        <f>SUMIF(working2!E6:E79,Workings!B7,working2!H6:H79)</f>
        <v>0</v>
      </c>
    </row>
    <row r="8" spans="2:5" x14ac:dyDescent="0.45">
      <c r="B8" s="6" t="s">
        <v>32</v>
      </c>
      <c r="C8" s="3">
        <f>SUMIF(CapitalCommitment!G6:G79,Workings!$B8,CapitalCommitment!J6:J79)</f>
        <v>0</v>
      </c>
      <c r="D8" s="3">
        <f>SUMIF(working2!E7:E80,Workings!B8,working2!G7:G80)</f>
        <v>0</v>
      </c>
      <c r="E8" s="3">
        <f>SUMIF(working2!E7:E80,Workings!B8,working2!H7:H80)</f>
        <v>0</v>
      </c>
    </row>
    <row r="9" spans="2:5" x14ac:dyDescent="0.45">
      <c r="B9" s="6" t="s">
        <v>34</v>
      </c>
      <c r="C9" s="3">
        <f>SUMIF(CapitalCommitment!G7:G80,Workings!$B9,CapitalCommitment!J7:J80)</f>
        <v>0</v>
      </c>
      <c r="D9" s="3">
        <f>SUMIF(working2!E8:E81,Workings!B9,working2!G8:G81)</f>
        <v>0</v>
      </c>
      <c r="E9" s="3">
        <f>SUMIF(working2!E8:E81,Workings!B9,working2!H8:H81)</f>
        <v>0</v>
      </c>
    </row>
    <row r="10" spans="2:5" x14ac:dyDescent="0.45">
      <c r="B10" s="6" t="s">
        <v>34</v>
      </c>
      <c r="C10" s="3">
        <f>SUMIF(CapitalCommitment!G8:G81,Workings!$B10,CapitalCommitment!J8:J81)</f>
        <v>0</v>
      </c>
      <c r="D10" s="3">
        <f>SUMIF(working2!E9:E82,Workings!B10,working2!G9:G82)</f>
        <v>0</v>
      </c>
      <c r="E10" s="3">
        <f>SUMIF(working2!E9:E82,Workings!B10,working2!H9:H82)</f>
        <v>0</v>
      </c>
    </row>
    <row r="11" spans="2:5" x14ac:dyDescent="0.45">
      <c r="C11" s="3"/>
      <c r="D11" s="3"/>
      <c r="E11" s="3"/>
    </row>
    <row r="12" spans="2:5" x14ac:dyDescent="0.45">
      <c r="B12" s="2" t="s">
        <v>42</v>
      </c>
      <c r="C12" s="4">
        <f>SUM(C4:C11)</f>
        <v>0</v>
      </c>
      <c r="D12" s="4">
        <f>SUM(D4:D11)</f>
        <v>0</v>
      </c>
      <c r="E12" s="4">
        <f>SUM(E4:E11)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J12" sqref="J12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B2" t="s">
        <v>8</v>
      </c>
      <c r="C2" t="s">
        <v>15</v>
      </c>
      <c r="D2" t="s">
        <v>23</v>
      </c>
      <c r="E2" t="s">
        <v>31</v>
      </c>
      <c r="F2" t="s">
        <v>35</v>
      </c>
      <c r="G2" t="s">
        <v>36</v>
      </c>
      <c r="H2" t="s">
        <v>37</v>
      </c>
    </row>
    <row r="3" spans="1:8" x14ac:dyDescent="0.45">
      <c r="B3" t="s">
        <v>9</v>
      </c>
      <c r="C3" t="s">
        <v>16</v>
      </c>
      <c r="D3" t="s">
        <v>24</v>
      </c>
      <c r="E3" t="e">
        <f>VLOOKUP(D3,CapitalCommitment!E2:$G$2,3,FALSE)</f>
        <v>#N/A</v>
      </c>
      <c r="F3">
        <v>20000000</v>
      </c>
      <c r="G3">
        <f>SUMIF(CapitalRemittance!A2:A368,working2!$B3,CapitalRemittance!L2:L368)</f>
        <v>0</v>
      </c>
      <c r="H3">
        <f>SUMIF(CapitalRemittance!A2:A368,working2!$B3,CapitalRemittance!O2:O368)</f>
        <v>0</v>
      </c>
    </row>
    <row r="4" spans="1:8" x14ac:dyDescent="0.45">
      <c r="B4" t="s">
        <v>9</v>
      </c>
      <c r="C4" t="s">
        <v>17</v>
      </c>
      <c r="D4" t="s">
        <v>25</v>
      </c>
      <c r="E4" t="e">
        <f>VLOOKUP(D4,CapitalCommitment!E$2:$G3,3,FALSE)</f>
        <v>#N/A</v>
      </c>
      <c r="F4">
        <v>20000000</v>
      </c>
      <c r="G4">
        <f>SUMIF(CapitalRemittance!A3:A369,working2!$B4,CapitalRemittance!L3:L369)</f>
        <v>0</v>
      </c>
      <c r="H4">
        <f>SUMIF(CapitalRemittance!A3:A369,working2!$B4,CapitalRemittance!O3:O369)</f>
        <v>0</v>
      </c>
    </row>
    <row r="5" spans="1:8" x14ac:dyDescent="0.45">
      <c r="B5" t="s">
        <v>10</v>
      </c>
      <c r="C5" t="s">
        <v>18</v>
      </c>
      <c r="D5" t="s">
        <v>26</v>
      </c>
      <c r="E5" t="e">
        <f>VLOOKUP(D5,CapitalCommitment!E$2:$G4,3,FALSE)</f>
        <v>#N/A</v>
      </c>
      <c r="F5">
        <v>20000000</v>
      </c>
      <c r="G5">
        <f>SUMIF(CapitalRemittance!A4:A370,working2!$B5,CapitalRemittance!L4:L370)</f>
        <v>0</v>
      </c>
      <c r="H5">
        <f>SUMIF(CapitalRemittance!A4:A370,working2!$B5,CapitalRemittance!O4:O370)</f>
        <v>0</v>
      </c>
    </row>
    <row r="6" spans="1:8" x14ac:dyDescent="0.45">
      <c r="B6" t="s">
        <v>11</v>
      </c>
      <c r="C6" t="s">
        <v>19</v>
      </c>
      <c r="D6" t="s">
        <v>27</v>
      </c>
      <c r="E6" t="e">
        <f>VLOOKUP(D6,CapitalCommitment!E$2:$G5,3,FALSE)</f>
        <v>#N/A</v>
      </c>
      <c r="F6">
        <v>20000000</v>
      </c>
      <c r="G6">
        <f>SUMIF(CapitalRemittance!A5:A371,working2!$B6,CapitalRemittance!L5:L371)</f>
        <v>0</v>
      </c>
      <c r="H6">
        <f>SUMIF(CapitalRemittance!A5:A371,working2!$B6,CapitalRemittance!O5:O371)</f>
        <v>0</v>
      </c>
    </row>
    <row r="7" spans="1:8" x14ac:dyDescent="0.45">
      <c r="B7" t="s">
        <v>12</v>
      </c>
      <c r="C7" t="s">
        <v>20</v>
      </c>
      <c r="D7" t="s">
        <v>28</v>
      </c>
      <c r="E7" t="e">
        <f>VLOOKUP(D7,CapitalCommitment!E$2:$G6,3,FALSE)</f>
        <v>#N/A</v>
      </c>
      <c r="F7">
        <v>20000000</v>
      </c>
      <c r="G7">
        <f>SUMIF(CapitalRemittance!A6:A372,working2!$B7,CapitalRemittance!L6:L372)</f>
        <v>0</v>
      </c>
      <c r="H7">
        <f>SUMIF(CapitalRemittance!A6:A372,working2!$B7,CapitalRemittance!O6:O372)</f>
        <v>0</v>
      </c>
    </row>
    <row r="8" spans="1:8" x14ac:dyDescent="0.45">
      <c r="B8" t="s">
        <v>13</v>
      </c>
      <c r="C8" t="s">
        <v>21</v>
      </c>
      <c r="D8" t="s">
        <v>29</v>
      </c>
      <c r="E8" t="e">
        <f>VLOOKUP(D8,CapitalCommitment!E$2:$G7,3,FALSE)</f>
        <v>#N/A</v>
      </c>
      <c r="F8">
        <v>20000000</v>
      </c>
      <c r="G8">
        <f>SUMIF(CapitalRemittance!A7:A373,working2!$B8,CapitalRemittance!L7:L373)</f>
        <v>0</v>
      </c>
      <c r="H8">
        <f>SUMIF(CapitalRemittance!A7:A373,working2!$B8,CapitalRemittance!O7:O373)</f>
        <v>0</v>
      </c>
    </row>
    <row r="9" spans="1:8" x14ac:dyDescent="0.45">
      <c r="B9" t="s">
        <v>14</v>
      </c>
      <c r="C9" t="s">
        <v>22</v>
      </c>
      <c r="D9" t="s">
        <v>30</v>
      </c>
      <c r="E9" t="e">
        <f>VLOOKUP(D9,CapitalCommitment!E$2:$G8,3,FALSE)</f>
        <v>#N/A</v>
      </c>
      <c r="F9">
        <v>10000000</v>
      </c>
      <c r="G9">
        <f>SUMIF(CapitalRemittance!A8:A374,working2!$B9,CapitalRemittance!L8:L374)</f>
        <v>0</v>
      </c>
      <c r="H9">
        <f>SUMIF(CapitalRemittance!A8:A374,working2!$B9,CapitalRemittance!O8:O374)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D198-D8BA-452A-9014-1AC422309C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C7E6-F97C-4E25-A7B6-37363695575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Workings</vt:lpstr>
      <vt:lpstr>working2</vt:lpstr>
      <vt:lpstr>CapitalCommitment</vt:lpstr>
      <vt:lpstr>CapitalRemittance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Mohith Thimmaiah</cp:lastModifiedBy>
  <dcterms:created xsi:type="dcterms:W3CDTF">2024-03-29T19:29:15Z</dcterms:created>
  <dcterms:modified xsi:type="dcterms:W3CDTF">2024-03-30T16:25:05Z</dcterms:modified>
</cp:coreProperties>
</file>