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yovan\Desktop\APM\ausol-apm.github.io\Documents\"/>
    </mc:Choice>
  </mc:AlternateContent>
  <xr:revisionPtr revIDLastSave="0" documentId="13_ncr:1_{B22CF455-39E2-4D36-883F-D574E7F7E7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olidado" sheetId="12" r:id="rId1"/>
    <sheet name="APU-1" sheetId="1" r:id="rId2"/>
    <sheet name="APU-2" sheetId="2" r:id="rId3"/>
    <sheet name="APU-3" sheetId="3" r:id="rId4"/>
    <sheet name="APU-4" sheetId="4" r:id="rId5"/>
    <sheet name="APU-5" sheetId="5" r:id="rId6"/>
    <sheet name="APU-6" sheetId="6" r:id="rId7"/>
    <sheet name="APU-7" sheetId="7" r:id="rId8"/>
    <sheet name="APU-8" sheetId="8" r:id="rId9"/>
    <sheet name="APU-9" sheetId="9" r:id="rId10"/>
    <sheet name="APU-10" sheetId="10" r:id="rId11"/>
    <sheet name="APU-11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K2" i="12"/>
  <c r="J2" i="12"/>
  <c r="I2" i="12"/>
  <c r="H2" i="12"/>
  <c r="G2" i="12"/>
  <c r="F2" i="12"/>
  <c r="E2" i="12"/>
  <c r="D2" i="12"/>
  <c r="C2" i="12"/>
  <c r="B2" i="12"/>
  <c r="A2" i="12"/>
  <c r="G74" i="1"/>
  <c r="G67" i="1"/>
  <c r="G60" i="1"/>
  <c r="G53" i="1"/>
  <c r="G26" i="1"/>
  <c r="G67" i="2"/>
  <c r="G60" i="2"/>
  <c r="G54" i="2"/>
  <c r="G27" i="2"/>
  <c r="G56" i="6"/>
  <c r="G27" i="6"/>
  <c r="G56" i="7"/>
  <c r="G84" i="7"/>
  <c r="G27" i="7"/>
  <c r="G55" i="8"/>
  <c r="G26" i="8"/>
  <c r="G55" i="9"/>
  <c r="G26" i="9"/>
  <c r="G47" i="10"/>
  <c r="G26" i="10"/>
  <c r="G67" i="11"/>
  <c r="G58" i="11"/>
  <c r="G26" i="11"/>
  <c r="G39" i="11"/>
  <c r="G51" i="11"/>
  <c r="G63" i="10"/>
  <c r="G83" i="9"/>
  <c r="G83" i="8"/>
  <c r="G84" i="6"/>
  <c r="G56" i="5"/>
  <c r="G85" i="5" s="1"/>
  <c r="G27" i="5"/>
  <c r="G56" i="4"/>
  <c r="G84" i="4" s="1"/>
  <c r="G27" i="4"/>
  <c r="G56" i="3"/>
  <c r="G27" i="3"/>
  <c r="G85" i="3" s="1"/>
  <c r="G83" i="2" l="1"/>
  <c r="G83" i="1"/>
</calcChain>
</file>

<file path=xl/sharedStrings.xml><?xml version="1.0" encoding="utf-8"?>
<sst xmlns="http://schemas.openxmlformats.org/spreadsheetml/2006/main" count="1830" uniqueCount="235">
  <si>
    <t>FORMATO DE APU</t>
  </si>
  <si>
    <t>CONTRATISTA:</t>
  </si>
  <si>
    <t>BRICAJO TOYS</t>
  </si>
  <si>
    <t>NIT:</t>
  </si>
  <si>
    <t>PROYECTO:</t>
  </si>
  <si>
    <t xml:space="preserve">Automatizacion planta producción de juguetes </t>
  </si>
  <si>
    <t>LOCALIZACIÓN:</t>
  </si>
  <si>
    <t>Bogota - Colombia</t>
  </si>
  <si>
    <t>ACTIVIDAD A COTIZAR:</t>
  </si>
  <si>
    <t>Celda Robotica de Paletizado</t>
  </si>
  <si>
    <t>ITEM</t>
  </si>
  <si>
    <t>DESCRIPCION DEL ITEM</t>
  </si>
  <si>
    <t>Celda robotizada 1</t>
  </si>
  <si>
    <t>UNIDAD</t>
  </si>
  <si>
    <t>1 - EQUIPO</t>
  </si>
  <si>
    <t>DESCRIPCIÓN DETALLADA</t>
  </si>
  <si>
    <t>MARCA</t>
  </si>
  <si>
    <t>RENDIMIENTO</t>
  </si>
  <si>
    <t>TARIFA</t>
  </si>
  <si>
    <t>VR. UNITARIO</t>
  </si>
  <si>
    <t>Pulidora 4 1/2 pulgadas</t>
  </si>
  <si>
    <t>Dewalt</t>
  </si>
  <si>
    <t>Planta electrica</t>
  </si>
  <si>
    <t>DeWalt</t>
  </si>
  <si>
    <t>Multimetro osciloscopio</t>
  </si>
  <si>
    <t xml:space="preserve">Generico </t>
  </si>
  <si>
    <t>Pulidora 7"</t>
  </si>
  <si>
    <t>Taladro rotomartillo</t>
  </si>
  <si>
    <t>Equipo de soldadura SMAW</t>
  </si>
  <si>
    <t>Generico</t>
  </si>
  <si>
    <t>Pistola de pintura</t>
  </si>
  <si>
    <t>Corneta</t>
  </si>
  <si>
    <t>kit tintas penetrantes</t>
  </si>
  <si>
    <t>Magnaflux</t>
  </si>
  <si>
    <t>kit espesor de pinturas</t>
  </si>
  <si>
    <t>SUB-TOTAL</t>
  </si>
  <si>
    <t>2 - MATERIALES</t>
  </si>
  <si>
    <t>DESCRIPCIÓN</t>
  </si>
  <si>
    <t>CANTIDAD</t>
  </si>
  <si>
    <t>PRECIO UNIT</t>
  </si>
  <si>
    <t>Cableado de control (UTP, 24V, etc.)</t>
  </si>
  <si>
    <t xml:space="preserve">Varios </t>
  </si>
  <si>
    <t>ML</t>
  </si>
  <si>
    <t>Engel</t>
  </si>
  <si>
    <t>Protección frontal acrílica (pantallas en la inyectora)</t>
  </si>
  <si>
    <t xml:space="preserve">Industria local </t>
  </si>
  <si>
    <t>m2</t>
  </si>
  <si>
    <t>Cable potencia (motor banda, robot)</t>
  </si>
  <si>
    <t>Conectores industriales / borneras</t>
  </si>
  <si>
    <t>Weidmüller</t>
  </si>
  <si>
    <t>Perno anclaje 1/2"</t>
  </si>
  <si>
    <t>Fixer</t>
  </si>
  <si>
    <t>Kit E-Stop y pulsadores (arranque, paro)</t>
  </si>
  <si>
    <t>Siemens</t>
  </si>
  <si>
    <t xml:space="preserve">Lámina galvanizada (para bases) calibre 18	</t>
  </si>
  <si>
    <t>Varios</t>
  </si>
  <si>
    <t>Sistema de lubricación / engrasado</t>
  </si>
  <si>
    <t>SKF</t>
  </si>
  <si>
    <t>Perfilería (ángulo 1" x 3/16")</t>
  </si>
  <si>
    <t>Colmena</t>
  </si>
  <si>
    <t>Tornillería / fijaciones</t>
  </si>
  <si>
    <t>Pintura anticorrosiva 4 mils</t>
  </si>
  <si>
    <t>Galon</t>
  </si>
  <si>
    <t>Adhesivo metro lineal</t>
  </si>
  <si>
    <t>varios</t>
  </si>
  <si>
    <t>Tubo cuadrado 50x50x2</t>
  </si>
  <si>
    <t>colmena</t>
  </si>
  <si>
    <t>Angulo 1" x 3/16</t>
  </si>
  <si>
    <t>Golpe dobles</t>
  </si>
  <si>
    <t>Platinas</t>
  </si>
  <si>
    <t>Robot IIRB 4600</t>
  </si>
  <si>
    <t>ABB</t>
  </si>
  <si>
    <t>Gabinete de control y panel HMI (monitor+PC industrial) IRC5</t>
  </si>
  <si>
    <t>Advantech</t>
  </si>
  <si>
    <t>End Effector para manipulación de moldes</t>
  </si>
  <si>
    <t>Schunk</t>
  </si>
  <si>
    <t>PLC S7-1200 p/ automatización y comunic.</t>
  </si>
  <si>
    <t>Omron</t>
  </si>
  <si>
    <t>Fuente de poder / UPS industrial (3KVA)</t>
  </si>
  <si>
    <t>Eaton</t>
  </si>
  <si>
    <t>Barrera de seguridad / vallado modular</t>
  </si>
  <si>
    <t>Troax</t>
  </si>
  <si>
    <t>Cortina de 3 lineas</t>
  </si>
  <si>
    <t>CGOLDENWALL Safety Light</t>
  </si>
  <si>
    <t>3 - TRANSPORTE</t>
  </si>
  <si>
    <t>MATERIAL</t>
  </si>
  <si>
    <t>M3 ó Vol/Km</t>
  </si>
  <si>
    <t>VR.UNITARIO</t>
  </si>
  <si>
    <t>Flete marítimo inyectora (Europa - Buenaventura)</t>
  </si>
  <si>
    <t>Flete aéreo robot (Europa - Bogota)</t>
  </si>
  <si>
    <t xml:space="preserve"> Transporte interno a la planta (camión grúa, etc.)</t>
  </si>
  <si>
    <t>Seguro y nacionalización (inyectora + robot)</t>
  </si>
  <si>
    <t>4 - MANO DE OBRA</t>
  </si>
  <si>
    <t>CUADRILLA</t>
  </si>
  <si>
    <t>VR. HH</t>
  </si>
  <si>
    <t>Ingeniero mecatrónico senior (programación PLC + RobotStudio)</t>
  </si>
  <si>
    <t>HH</t>
  </si>
  <si>
    <t>Ingeniero mecánico (diseño y supervisión montaje moldes)</t>
  </si>
  <si>
    <t>Técnico electromecánico (conexiones, cableado, puesta en marcha)</t>
  </si>
  <si>
    <t>Ayudante de montaje</t>
  </si>
  <si>
    <t>5 - SUBCONTRATADO</t>
  </si>
  <si>
    <t xml:space="preserve"> Fabricación / Mecanizado CNC de moldes </t>
  </si>
  <si>
    <t>Aluminio para Moldes (Aluminio 7075)</t>
  </si>
  <si>
    <t>VOLUMEN CM3</t>
  </si>
  <si>
    <t>379.35</t>
  </si>
  <si>
    <t xml:space="preserve">Proceso de CNC de moldes para la máquina </t>
  </si>
  <si>
    <t>Calibración y ensayos de inyección</t>
  </si>
  <si>
    <t>6 - OTROS</t>
  </si>
  <si>
    <t>Licencia RobotStudio</t>
  </si>
  <si>
    <t>Capacitación al personal</t>
  </si>
  <si>
    <t>TOTAL COSTO DIRECTO</t>
  </si>
  <si>
    <t xml:space="preserve">BRICAJO TOYS </t>
  </si>
  <si>
    <t>Celda robotizada 2</t>
  </si>
  <si>
    <t>Compresor de aire alta capacidad (para vacuum)</t>
  </si>
  <si>
    <t>Gripper de vacío 4 copas (EPick)</t>
  </si>
  <si>
    <t>RobotiQ</t>
  </si>
  <si>
    <t>Robot Motoman MH50 (carga máx. 50 kg)</t>
  </si>
  <si>
    <t>Yaskawa</t>
  </si>
  <si>
    <t>Controlador YRC1000 + Teach Pendant</t>
  </si>
  <si>
    <t>Malla eslabonada / paneles para cercado extra</t>
  </si>
  <si>
    <t>Banda transportadora 9 m para cajas</t>
  </si>
  <si>
    <t>ConveyorT</t>
  </si>
  <si>
    <t xml:space="preserve">HMI táctil 7"	</t>
  </si>
  <si>
    <t xml:space="preserve">Sensor fotoeléctrico p/ detección cajas </t>
  </si>
  <si>
    <t xml:space="preserve">Cortina de luz de seguridad </t>
  </si>
  <si>
    <t>Transporte del robot y gripper (flete)</t>
  </si>
  <si>
    <t>Trasiego de estructuras (banda, cercos)</t>
  </si>
  <si>
    <t>Integrador robótico</t>
  </si>
  <si>
    <t>Técnico electromecánico</t>
  </si>
  <si>
    <t>Soldador (estructuras)</t>
  </si>
  <si>
    <t>Programación avanzada PLC (S7)</t>
  </si>
  <si>
    <t>Consultoría en seguridad (normas)</t>
  </si>
  <si>
    <t>Gastos varios (papelería, etc.)</t>
  </si>
  <si>
    <t>Banda transportadora 1</t>
  </si>
  <si>
    <t>Compresor alta capacidad</t>
  </si>
  <si>
    <t>Pintura blanca anticorrosiva espesor de película 4 mills</t>
  </si>
  <si>
    <t>kollor</t>
  </si>
  <si>
    <t>GALÓN</t>
  </si>
  <si>
    <t>Perfil funcional aluminio</t>
  </si>
  <si>
    <t>mk gruop</t>
  </si>
  <si>
    <t>Rodillo 2"x90cm</t>
  </si>
  <si>
    <t>Indurob</t>
  </si>
  <si>
    <t>Banda caucho 3 lonas 100cm ancho</t>
  </si>
  <si>
    <t>Transmibandas</t>
  </si>
  <si>
    <t>Chumacera tension SKF 1"</t>
  </si>
  <si>
    <t>Unidad</t>
  </si>
  <si>
    <t>Tambor cabeza 2"x90cm</t>
  </si>
  <si>
    <t>Motor asincrono 5,5 Hp</t>
  </si>
  <si>
    <t>WEG</t>
  </si>
  <si>
    <t>Variador de frecuencia 6 HP</t>
  </si>
  <si>
    <t>Delta</t>
  </si>
  <si>
    <t>Reductor sinfin corona</t>
  </si>
  <si>
    <t>SEW</t>
  </si>
  <si>
    <t>Tablero control</t>
  </si>
  <si>
    <t>Cable UTP</t>
  </si>
  <si>
    <t>Cable control</t>
  </si>
  <si>
    <t>PC control</t>
  </si>
  <si>
    <t>Brocas</t>
  </si>
  <si>
    <t>Irwin</t>
  </si>
  <si>
    <t>Disco de corte</t>
  </si>
  <si>
    <t>Disco de desbaste</t>
  </si>
  <si>
    <t>Disco Flap</t>
  </si>
  <si>
    <t>Electrodo revestido</t>
  </si>
  <si>
    <t>WestArco</t>
  </si>
  <si>
    <t>kg</t>
  </si>
  <si>
    <t xml:space="preserve">   </t>
  </si>
  <si>
    <t>Tornillo</t>
  </si>
  <si>
    <t>obra civil</t>
  </si>
  <si>
    <t>Transporte estructuras</t>
  </si>
  <si>
    <t>Trasiego material</t>
  </si>
  <si>
    <t>Ayudante Soldadura</t>
  </si>
  <si>
    <t>Ayudante Montaje</t>
  </si>
  <si>
    <t>Tecnico electromecanico</t>
  </si>
  <si>
    <t>$ -</t>
  </si>
  <si>
    <t>Banda transportadora 2 y 3</t>
  </si>
  <si>
    <t>Banda caucho 3 lonas 50cm ancho</t>
  </si>
  <si>
    <t>Banda transportadora 4</t>
  </si>
  <si>
    <t>Banda transportadora 5</t>
  </si>
  <si>
    <t>Banda transportadora 6</t>
  </si>
  <si>
    <t>Banda transportadora 7</t>
  </si>
  <si>
    <t>Banda transportadora 8</t>
  </si>
  <si>
    <t>Costos ingenieria</t>
  </si>
  <si>
    <t>UND</t>
  </si>
  <si>
    <t>Licencia NX, flotante costo mes</t>
  </si>
  <si>
    <t>Licencia tecnomatix</t>
  </si>
  <si>
    <t>Licencia Studio 5000</t>
  </si>
  <si>
    <t>Rockwell</t>
  </si>
  <si>
    <t>Licencia Ignition</t>
  </si>
  <si>
    <t>Inductive Automation</t>
  </si>
  <si>
    <t>Licencia Robodk</t>
  </si>
  <si>
    <t>Robodk</t>
  </si>
  <si>
    <t>Ingeniero mecatronico - Proceso</t>
  </si>
  <si>
    <t>MES</t>
  </si>
  <si>
    <t>Ingeniero mecatronico - NX</t>
  </si>
  <si>
    <t>Ingeniero mecatronico - Robotica</t>
  </si>
  <si>
    <t>Ingeniero mecatronico - D Planta</t>
  </si>
  <si>
    <t xml:space="preserve">EQUIPOS EXTRA </t>
  </si>
  <si>
    <t>TampoPrint Hermetic 60-80 (maquina tampografia)</t>
  </si>
  <si>
    <t>TampoPrint</t>
  </si>
  <si>
    <t>ULMA FR 200 (Empacadora)</t>
  </si>
  <si>
    <t>ULMA</t>
  </si>
  <si>
    <t>Siat</t>
  </si>
  <si>
    <t>Troqueladora Manual Zhenhua</t>
  </si>
  <si>
    <t>Zhenhua</t>
  </si>
  <si>
    <t xml:space="preserve"> Sensores infrarrojos </t>
  </si>
  <si>
    <t>Camara</t>
  </si>
  <si>
    <t xml:space="preserve">Logitech </t>
  </si>
  <si>
    <t>Servo Serie RCS2 o RCA2 con 500 mm de recorrido</t>
  </si>
  <si>
    <t xml:space="preserve">IAI </t>
  </si>
  <si>
    <t xml:space="preserve">Actuadores neumaticos </t>
  </si>
  <si>
    <t>ENGEL
VICTORY VC 60 / 50 TECH PRO CON MODULO DE INYECCION PARA TRES MATERIALES</t>
  </si>
  <si>
    <t>Moldes para troqueladora</t>
  </si>
  <si>
    <t>Siat SR4 (SELLADORA)</t>
  </si>
  <si>
    <t xml:space="preserve">Estructura de la maquina ensambladora </t>
  </si>
  <si>
    <t>Ensamble de la maquina ensambladora con sus costos adicionales</t>
  </si>
  <si>
    <t>PLC comunicación S7--1200</t>
  </si>
  <si>
    <t>Modulos de red</t>
  </si>
  <si>
    <t>PLC comunicación s7-1200</t>
  </si>
  <si>
    <t>PLC comunicación S7 1200</t>
  </si>
  <si>
    <t>PLC comunicación S7-1200</t>
  </si>
  <si>
    <t>Transporte interno a la planta</t>
  </si>
  <si>
    <t>Lector de codigo de barras</t>
  </si>
  <si>
    <t>Varias</t>
  </si>
  <si>
    <t>API-1</t>
  </si>
  <si>
    <t>APU-2</t>
  </si>
  <si>
    <t>APU-3</t>
  </si>
  <si>
    <t>APU-4</t>
  </si>
  <si>
    <t>APU-5</t>
  </si>
  <si>
    <t>APU-6</t>
  </si>
  <si>
    <t>APU-7</t>
  </si>
  <si>
    <t>APU-8</t>
  </si>
  <si>
    <t>APU-9</t>
  </si>
  <si>
    <t>APU-10</t>
  </si>
  <si>
    <t>APU-11</t>
  </si>
  <si>
    <t>Consolidado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</si>
</sst>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;[Red]\-&quot;$&quot;\ #,##0"/>
    <numFmt numFmtId="165" formatCode="&quot;$&quot;\ #,##0.00;[Red]\-&quot;$&quot;\ #,##0.00"/>
    <numFmt numFmtId="166" formatCode="&quot;$&quot;\ #,##0.00"/>
    <numFmt numFmtId="167" formatCode="&quot;$&quot;#,##0.00"/>
    <numFmt numFmtId="168" formatCode="_-[$$-2C0A]\ * #,##0.00_-;\-[$$-2C0A]\ * #,##0.00_-;_-[$$-2C0A]\ * &quot;-&quot;??_-;_-@_-"/>
  </numFmts>
  <fonts count="12">
    <font>
      <sz val="11"/>
      <color theme="1"/>
      <name val="Aptos Narrow"/>
      <scheme val="minor"/>
    </font>
    <font>
      <sz val="10"/>
      <color theme="1"/>
      <name val="Arial"/>
    </font>
    <font>
      <b/>
      <sz val="22"/>
      <color theme="1"/>
      <name val="Century Gothic"/>
    </font>
    <font>
      <sz val="11"/>
      <name val="Aptos Narrow"/>
    </font>
    <font>
      <b/>
      <sz val="12"/>
      <color theme="1"/>
      <name val="Century Gothic"/>
    </font>
    <font>
      <sz val="12"/>
      <color theme="1"/>
      <name val="Century Gothic"/>
    </font>
    <font>
      <b/>
      <sz val="12"/>
      <color rgb="FFC00000"/>
      <name val="Arial"/>
    </font>
    <font>
      <b/>
      <sz val="12"/>
      <color rgb="FFC00000"/>
      <name val="Century Gothic"/>
    </font>
    <font>
      <b/>
      <sz val="10"/>
      <color theme="1"/>
      <name val="Arial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right"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right" vertical="center" wrapText="1"/>
    </xf>
    <xf numFmtId="164" fontId="1" fillId="4" borderId="19" xfId="0" applyNumberFormat="1" applyFont="1" applyFill="1" applyBorder="1" applyAlignment="1">
      <alignment horizontal="right" vertical="center" wrapText="1"/>
    </xf>
    <xf numFmtId="165" fontId="1" fillId="4" borderId="19" xfId="0" applyNumberFormat="1" applyFont="1" applyFill="1" applyBorder="1" applyAlignment="1">
      <alignment horizontal="center" vertical="center" wrapText="1"/>
    </xf>
    <xf numFmtId="165" fontId="1" fillId="2" borderId="19" xfId="0" applyNumberFormat="1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left" vertical="center" wrapText="1"/>
    </xf>
    <xf numFmtId="166" fontId="1" fillId="4" borderId="19" xfId="0" applyNumberFormat="1" applyFont="1" applyFill="1" applyBorder="1" applyAlignment="1">
      <alignment vertical="center" wrapText="1"/>
    </xf>
    <xf numFmtId="166" fontId="1" fillId="4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166" fontId="1" fillId="0" borderId="19" xfId="0" applyNumberFormat="1" applyFont="1" applyBorder="1" applyAlignment="1">
      <alignment vertical="center" wrapText="1"/>
    </xf>
    <xf numFmtId="166" fontId="1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right" vertical="center" wrapText="1"/>
    </xf>
    <xf numFmtId="166" fontId="1" fillId="2" borderId="19" xfId="0" applyNumberFormat="1" applyFont="1" applyFill="1" applyBorder="1" applyAlignment="1">
      <alignment horizontal="center" vertical="center" wrapText="1"/>
    </xf>
    <xf numFmtId="165" fontId="8" fillId="5" borderId="19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9" fillId="0" borderId="0" xfId="0" applyFont="1"/>
    <xf numFmtId="0" fontId="1" fillId="2" borderId="1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6" fillId="3" borderId="36" xfId="0" applyFont="1" applyFill="1" applyBorder="1" applyAlignment="1">
      <alignment vertical="center" wrapText="1"/>
    </xf>
    <xf numFmtId="0" fontId="9" fillId="0" borderId="19" xfId="0" applyFont="1" applyBorder="1"/>
    <xf numFmtId="167" fontId="1" fillId="0" borderId="19" xfId="0" applyNumberFormat="1" applyFont="1" applyBorder="1" applyAlignment="1">
      <alignment vertical="center" wrapText="1"/>
    </xf>
    <xf numFmtId="167" fontId="1" fillId="0" borderId="19" xfId="0" applyNumberFormat="1" applyFont="1" applyBorder="1" applyAlignment="1">
      <alignment horizontal="center" vertical="center" wrapText="1"/>
    </xf>
    <xf numFmtId="167" fontId="1" fillId="4" borderId="19" xfId="0" applyNumberFormat="1" applyFont="1" applyFill="1" applyBorder="1" applyAlignment="1">
      <alignment vertical="center" wrapText="1"/>
    </xf>
    <xf numFmtId="167" fontId="1" fillId="4" borderId="19" xfId="0" applyNumberFormat="1" applyFont="1" applyFill="1" applyBorder="1" applyAlignment="1">
      <alignment horizontal="center" vertical="center" wrapText="1"/>
    </xf>
    <xf numFmtId="167" fontId="1" fillId="2" borderId="19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0" xfId="0"/>
    <xf numFmtId="0" fontId="3" fillId="0" borderId="2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1" fillId="2" borderId="12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8" xfId="0" applyFont="1" applyBorder="1"/>
    <xf numFmtId="0" fontId="1" fillId="0" borderId="13" xfId="0" applyFont="1" applyBorder="1" applyAlignment="1">
      <alignment vertical="center" wrapText="1"/>
    </xf>
    <xf numFmtId="0" fontId="3" fillId="0" borderId="13" xfId="0" applyFont="1" applyBorder="1"/>
    <xf numFmtId="0" fontId="3" fillId="0" borderId="14" xfId="0" applyFont="1" applyBorder="1"/>
    <xf numFmtId="0" fontId="5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20" xfId="0" applyFont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vertical="center" wrapText="1"/>
    </xf>
    <xf numFmtId="165" fontId="1" fillId="4" borderId="20" xfId="0" applyNumberFormat="1" applyFont="1" applyFill="1" applyBorder="1" applyAlignment="1">
      <alignment horizontal="center" vertical="center" wrapText="1"/>
    </xf>
    <xf numFmtId="165" fontId="1" fillId="2" borderId="20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165" fontId="8" fillId="5" borderId="20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28" xfId="0" applyFont="1" applyBorder="1"/>
    <xf numFmtId="0" fontId="1" fillId="2" borderId="29" xfId="0" applyFont="1" applyFill="1" applyBorder="1" applyAlignment="1">
      <alignment vertical="center" wrapText="1"/>
    </xf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" fillId="0" borderId="26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1" fillId="2" borderId="40" xfId="0" applyFont="1" applyFill="1" applyBorder="1" applyAlignment="1">
      <alignment vertical="center" wrapText="1"/>
    </xf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166" fontId="1" fillId="4" borderId="20" xfId="0" applyNumberFormat="1" applyFont="1" applyFill="1" applyBorder="1" applyAlignment="1">
      <alignment horizontal="center" vertical="center" wrapText="1"/>
    </xf>
    <xf numFmtId="0" fontId="10" fillId="7" borderId="46" xfId="0" applyFont="1" applyFill="1" applyBorder="1"/>
    <xf numFmtId="0" fontId="10" fillId="6" borderId="4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0" fillId="0" borderId="4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DD0D-26D9-43FC-A536-B1FC9F73E5A9}">
  <dimension ref="A1:K4"/>
  <sheetViews>
    <sheetView tabSelected="1" workbookViewId="0">
      <selection activeCell="D4" sqref="D4"/>
    </sheetView>
  </sheetViews>
  <sheetFormatPr baseColWidth="10" defaultRowHeight="14.5"/>
  <cols>
    <col min="1" max="2" width="16.1796875" bestFit="1" customWidth="1"/>
    <col min="3" max="9" width="14.08984375" bestFit="1" customWidth="1"/>
    <col min="10" max="11" width="15.08984375" bestFit="1" customWidth="1"/>
  </cols>
  <sheetData>
    <row r="1" spans="1:11" s="105" customFormat="1">
      <c r="A1" s="104" t="s">
        <v>223</v>
      </c>
      <c r="B1" s="104" t="s">
        <v>224</v>
      </c>
      <c r="C1" s="104" t="s">
        <v>225</v>
      </c>
      <c r="D1" s="104" t="s">
        <v>226</v>
      </c>
      <c r="E1" s="104" t="s">
        <v>227</v>
      </c>
      <c r="F1" s="104" t="s">
        <v>228</v>
      </c>
      <c r="G1" s="104" t="s">
        <v>229</v>
      </c>
      <c r="H1" s="104" t="s">
        <v>230</v>
      </c>
      <c r="I1" s="104" t="s">
        <v>231</v>
      </c>
      <c r="J1" s="104" t="s">
        <v>232</v>
      </c>
      <c r="K1" s="104" t="s">
        <v>233</v>
      </c>
    </row>
    <row r="2" spans="1:11">
      <c r="A2" s="106">
        <f>'APU-1'!G83</f>
        <v>492349240</v>
      </c>
      <c r="B2" s="106">
        <f>'APU-2'!G83</f>
        <v>285949240</v>
      </c>
      <c r="C2" s="106">
        <f>'APU-3'!G85</f>
        <v>2977772.14</v>
      </c>
      <c r="D2" s="106">
        <f>'APU-4'!G84</f>
        <v>2854315</v>
      </c>
      <c r="E2" s="106">
        <f>'APU-5'!G85</f>
        <v>3511212.14</v>
      </c>
      <c r="F2" s="106">
        <f>'APU-6'!G84</f>
        <v>2596315</v>
      </c>
      <c r="G2" s="106">
        <f>'APU-7'!G84</f>
        <v>2621315</v>
      </c>
      <c r="H2" s="106">
        <f>'APU-8'!G83</f>
        <v>2543655</v>
      </c>
      <c r="I2" s="106">
        <f>'APU-9'!G83</f>
        <v>2468655</v>
      </c>
      <c r="J2" s="106">
        <f>'APU-10'!G63</f>
        <v>67022860</v>
      </c>
      <c r="K2" s="106">
        <f>'APU-11'!G67</f>
        <v>86988427</v>
      </c>
    </row>
    <row r="4" spans="1:11">
      <c r="A4" s="103" t="s">
        <v>234</v>
      </c>
      <c r="B4" s="106">
        <f>SUM(A2:K2)</f>
        <v>951883006.27999997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000"/>
  <sheetViews>
    <sheetView topLeftCell="A71" workbookViewId="0">
      <selection activeCell="K69" sqref="K69"/>
    </sheetView>
  </sheetViews>
  <sheetFormatPr baseColWidth="10" defaultColWidth="12.6328125" defaultRowHeight="15" customHeight="1"/>
  <cols>
    <col min="1" max="1" width="10.6328125" customWidth="1"/>
    <col min="2" max="2" width="34.08984375" customWidth="1"/>
    <col min="3" max="3" width="23.26953125" customWidth="1"/>
    <col min="4" max="4" width="22.7265625" customWidth="1"/>
    <col min="5" max="6" width="23.08984375" customWidth="1"/>
    <col min="7" max="7" width="22.7265625" customWidth="1"/>
    <col min="8" max="8" width="22.90625" customWidth="1"/>
    <col min="9" max="26" width="10.6328125" customWidth="1"/>
  </cols>
  <sheetData>
    <row r="2" spans="2:8" ht="14.5">
      <c r="B2" s="42" t="s">
        <v>0</v>
      </c>
      <c r="C2" s="43"/>
      <c r="D2" s="43"/>
      <c r="E2" s="43"/>
      <c r="F2" s="43"/>
      <c r="G2" s="43"/>
      <c r="H2" s="44"/>
    </row>
    <row r="3" spans="2:8" ht="14.5">
      <c r="B3" s="45"/>
      <c r="C3" s="46"/>
      <c r="D3" s="46"/>
      <c r="E3" s="46"/>
      <c r="F3" s="46"/>
      <c r="G3" s="46"/>
      <c r="H3" s="47"/>
    </row>
    <row r="4" spans="2:8" ht="14.5">
      <c r="B4" s="48"/>
      <c r="C4" s="49"/>
      <c r="D4" s="49"/>
      <c r="E4" s="49"/>
      <c r="F4" s="49"/>
      <c r="G4" s="49"/>
      <c r="H4" s="50"/>
    </row>
    <row r="5" spans="2:8" ht="14.5">
      <c r="B5" s="2"/>
      <c r="C5" s="2"/>
      <c r="D5" s="2"/>
      <c r="E5" s="2"/>
      <c r="F5" s="2"/>
      <c r="G5" s="2"/>
      <c r="H5" s="2"/>
    </row>
    <row r="6" spans="2:8">
      <c r="B6" s="29" t="s">
        <v>1</v>
      </c>
      <c r="C6" s="51" t="s">
        <v>2</v>
      </c>
      <c r="D6" s="52"/>
      <c r="E6" s="52"/>
      <c r="F6" s="53"/>
      <c r="G6" s="96"/>
      <c r="H6" s="97"/>
    </row>
    <row r="7" spans="2:8">
      <c r="B7" s="29" t="s">
        <v>3</v>
      </c>
      <c r="C7" s="57"/>
      <c r="D7" s="58"/>
      <c r="E7" s="58"/>
      <c r="F7" s="59"/>
      <c r="G7" s="98"/>
      <c r="H7" s="99"/>
    </row>
    <row r="8" spans="2:8" ht="24.75" customHeight="1">
      <c r="B8" s="29" t="s">
        <v>4</v>
      </c>
      <c r="C8" s="60" t="s">
        <v>5</v>
      </c>
      <c r="D8" s="58"/>
      <c r="E8" s="58"/>
      <c r="F8" s="59"/>
      <c r="G8" s="98"/>
      <c r="H8" s="99"/>
    </row>
    <row r="9" spans="2:8" ht="23.25" customHeight="1">
      <c r="B9" s="29" t="s">
        <v>6</v>
      </c>
      <c r="C9" s="61" t="s">
        <v>7</v>
      </c>
      <c r="D9" s="58"/>
      <c r="E9" s="58"/>
      <c r="F9" s="59"/>
      <c r="G9" s="98"/>
      <c r="H9" s="99"/>
    </row>
    <row r="10" spans="2:8">
      <c r="B10" s="30" t="s">
        <v>8</v>
      </c>
      <c r="C10" s="62" t="s">
        <v>5</v>
      </c>
      <c r="D10" s="63"/>
      <c r="E10" s="63"/>
      <c r="F10" s="64"/>
      <c r="G10" s="100"/>
      <c r="H10" s="101"/>
    </row>
    <row r="11" spans="2:8" ht="14.5">
      <c r="B11" s="1"/>
      <c r="C11" s="1"/>
      <c r="D11" s="1"/>
      <c r="E11" s="1"/>
      <c r="F11" s="1"/>
      <c r="G11" s="1"/>
      <c r="H11" s="1"/>
    </row>
    <row r="12" spans="2:8" ht="15.5">
      <c r="B12" s="6" t="s">
        <v>10</v>
      </c>
      <c r="C12" s="65">
        <v>9</v>
      </c>
      <c r="D12" s="66"/>
      <c r="E12" s="66"/>
      <c r="F12" s="66"/>
      <c r="G12" s="66"/>
      <c r="H12" s="67"/>
    </row>
    <row r="13" spans="2:8" ht="15.5">
      <c r="B13" s="6" t="s">
        <v>11</v>
      </c>
      <c r="C13" s="68" t="s">
        <v>180</v>
      </c>
      <c r="D13" s="66"/>
      <c r="E13" s="66"/>
      <c r="F13" s="66"/>
      <c r="G13" s="66"/>
      <c r="H13" s="67"/>
    </row>
    <row r="14" spans="2:8" ht="15.5">
      <c r="B14" s="6" t="s">
        <v>13</v>
      </c>
      <c r="C14" s="65" t="s">
        <v>42</v>
      </c>
      <c r="D14" s="66"/>
      <c r="E14" s="66"/>
      <c r="F14" s="66"/>
      <c r="G14" s="66"/>
      <c r="H14" s="67"/>
    </row>
    <row r="15" spans="2:8" ht="14.5">
      <c r="B15" s="7" t="s">
        <v>14</v>
      </c>
      <c r="C15" s="8"/>
      <c r="D15" s="8"/>
      <c r="E15" s="8"/>
      <c r="F15" s="8"/>
      <c r="G15" s="8"/>
      <c r="H15" s="8"/>
    </row>
    <row r="16" spans="2:8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70" t="s">
        <v>19</v>
      </c>
      <c r="H16" s="67"/>
    </row>
    <row r="17" spans="2:8" ht="30.7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76">
        <v>3255</v>
      </c>
      <c r="H17" s="67"/>
    </row>
    <row r="18" spans="2:8" ht="33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76">
        <v>3720</v>
      </c>
      <c r="H18" s="67"/>
    </row>
    <row r="19" spans="2:8" ht="30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76">
        <v>3480</v>
      </c>
      <c r="H19" s="67"/>
    </row>
    <row r="20" spans="2:8" ht="35.25" customHeight="1">
      <c r="B20" s="11" t="s">
        <v>24</v>
      </c>
      <c r="C20" s="11"/>
      <c r="D20" s="12" t="s">
        <v>13</v>
      </c>
      <c r="E20" s="13">
        <v>1</v>
      </c>
      <c r="F20" s="14">
        <v>15000</v>
      </c>
      <c r="G20" s="76">
        <v>15000</v>
      </c>
      <c r="H20" s="67"/>
    </row>
    <row r="21" spans="2:8" ht="31.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76">
        <v>2520</v>
      </c>
      <c r="H21" s="67"/>
    </row>
    <row r="22" spans="2:8" ht="35.25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76">
        <v>3255</v>
      </c>
      <c r="H22" s="67"/>
    </row>
    <row r="23" spans="2:8" ht="28.5" customHeight="1">
      <c r="B23" s="11" t="s">
        <v>30</v>
      </c>
      <c r="C23" s="11" t="s">
        <v>31</v>
      </c>
      <c r="D23" s="12" t="s">
        <v>13</v>
      </c>
      <c r="E23" s="13">
        <v>0.5</v>
      </c>
      <c r="F23" s="14">
        <v>2500</v>
      </c>
      <c r="G23" s="76">
        <v>1250</v>
      </c>
      <c r="H23" s="67"/>
    </row>
    <row r="24" spans="2:8" ht="28.5" customHeight="1">
      <c r="B24" s="11" t="s">
        <v>32</v>
      </c>
      <c r="C24" s="11" t="s">
        <v>33</v>
      </c>
      <c r="D24" s="12" t="s">
        <v>13</v>
      </c>
      <c r="E24" s="13">
        <v>0.8</v>
      </c>
      <c r="F24" s="14">
        <v>1100</v>
      </c>
      <c r="G24" s="76">
        <v>880</v>
      </c>
      <c r="H24" s="67"/>
    </row>
    <row r="25" spans="2:8" ht="33" customHeight="1">
      <c r="B25" s="11" t="s">
        <v>34</v>
      </c>
      <c r="C25" s="11" t="s">
        <v>55</v>
      </c>
      <c r="D25" s="12" t="s">
        <v>13</v>
      </c>
      <c r="E25" s="13">
        <v>0.8</v>
      </c>
      <c r="F25" s="14">
        <v>500</v>
      </c>
      <c r="G25" s="76">
        <v>400</v>
      </c>
      <c r="H25" s="67"/>
    </row>
    <row r="26" spans="2:8" ht="15.75" customHeight="1">
      <c r="B26" s="69" t="s">
        <v>35</v>
      </c>
      <c r="C26" s="66"/>
      <c r="D26" s="66"/>
      <c r="E26" s="66"/>
      <c r="F26" s="67"/>
      <c r="G26" s="77">
        <f>G17+G18+G19+G20+G21+G22+G23+G24+G25</f>
        <v>33760</v>
      </c>
      <c r="H26" s="67"/>
    </row>
    <row r="27" spans="2:8" ht="15.75" customHeight="1">
      <c r="B27" s="7" t="s">
        <v>36</v>
      </c>
      <c r="C27" s="8"/>
      <c r="D27" s="8"/>
      <c r="E27" s="8"/>
      <c r="F27" s="8"/>
      <c r="G27" s="8"/>
      <c r="H27" s="8"/>
    </row>
    <row r="28" spans="2:8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70" t="s">
        <v>19</v>
      </c>
      <c r="H28" s="67"/>
    </row>
    <row r="29" spans="2:8" ht="39" customHeight="1">
      <c r="B29" s="11" t="s">
        <v>135</v>
      </c>
      <c r="C29" s="11" t="s">
        <v>136</v>
      </c>
      <c r="D29" s="12" t="s">
        <v>137</v>
      </c>
      <c r="E29" s="13">
        <v>0.35</v>
      </c>
      <c r="F29" s="14">
        <v>75000</v>
      </c>
      <c r="G29" s="76">
        <v>26250</v>
      </c>
      <c r="H29" s="67"/>
    </row>
    <row r="30" spans="2:8" ht="36.75" customHeight="1">
      <c r="B30" s="11" t="s">
        <v>140</v>
      </c>
      <c r="C30" s="11" t="s">
        <v>141</v>
      </c>
      <c r="D30" s="12" t="s">
        <v>13</v>
      </c>
      <c r="E30" s="13">
        <v>2</v>
      </c>
      <c r="F30" s="14">
        <v>75000</v>
      </c>
      <c r="G30" s="76">
        <v>150000</v>
      </c>
      <c r="H30" s="67"/>
    </row>
    <row r="31" spans="2:8" ht="36.75" customHeight="1">
      <c r="B31" s="11" t="s">
        <v>175</v>
      </c>
      <c r="C31" s="11" t="s">
        <v>143</v>
      </c>
      <c r="D31" s="12" t="s">
        <v>42</v>
      </c>
      <c r="E31" s="13">
        <v>1</v>
      </c>
      <c r="F31" s="14">
        <v>45000</v>
      </c>
      <c r="G31" s="76">
        <v>45000</v>
      </c>
      <c r="H31" s="67"/>
    </row>
    <row r="32" spans="2:8" ht="33.75" customHeight="1">
      <c r="B32" s="11" t="s">
        <v>138</v>
      </c>
      <c r="C32" s="11" t="s">
        <v>139</v>
      </c>
      <c r="D32" s="12" t="s">
        <v>42</v>
      </c>
      <c r="E32" s="13">
        <v>0.35</v>
      </c>
      <c r="F32" s="14">
        <v>85000</v>
      </c>
      <c r="G32" s="76">
        <v>29750</v>
      </c>
      <c r="H32" s="67"/>
    </row>
    <row r="33" spans="2:8" ht="35.25" customHeight="1">
      <c r="B33" s="11" t="s">
        <v>144</v>
      </c>
      <c r="C33" s="11" t="s">
        <v>57</v>
      </c>
      <c r="D33" s="12" t="s">
        <v>145</v>
      </c>
      <c r="E33" s="13">
        <v>0.26700000000000002</v>
      </c>
      <c r="F33" s="14">
        <v>150000</v>
      </c>
      <c r="G33" s="76">
        <v>40000</v>
      </c>
      <c r="H33" s="67"/>
    </row>
    <row r="34" spans="2:8" ht="31.5" customHeight="1">
      <c r="B34" s="11" t="s">
        <v>146</v>
      </c>
      <c r="C34" s="11" t="s">
        <v>141</v>
      </c>
      <c r="D34" s="12" t="s">
        <v>145</v>
      </c>
      <c r="E34" s="13">
        <v>0.1</v>
      </c>
      <c r="F34" s="14">
        <v>350000</v>
      </c>
      <c r="G34" s="76">
        <v>35000</v>
      </c>
      <c r="H34" s="67"/>
    </row>
    <row r="35" spans="2:8" ht="31.5" customHeight="1">
      <c r="B35" s="11" t="s">
        <v>147</v>
      </c>
      <c r="C35" s="11" t="s">
        <v>148</v>
      </c>
      <c r="D35" s="12" t="s">
        <v>145</v>
      </c>
      <c r="E35" s="13">
        <v>0.1</v>
      </c>
      <c r="F35" s="14">
        <v>1500000</v>
      </c>
      <c r="G35" s="76">
        <v>150000</v>
      </c>
      <c r="H35" s="67"/>
    </row>
    <row r="36" spans="2:8" ht="33" customHeight="1">
      <c r="B36" s="11" t="s">
        <v>149</v>
      </c>
      <c r="C36" s="11" t="s">
        <v>150</v>
      </c>
      <c r="D36" s="12" t="s">
        <v>145</v>
      </c>
      <c r="E36" s="13">
        <v>0.1</v>
      </c>
      <c r="F36" s="14">
        <v>980000</v>
      </c>
      <c r="G36" s="76">
        <v>98000</v>
      </c>
      <c r="H36" s="67"/>
    </row>
    <row r="37" spans="2:8" ht="34.5" customHeight="1">
      <c r="B37" s="11" t="s">
        <v>151</v>
      </c>
      <c r="C37" s="11" t="s">
        <v>152</v>
      </c>
      <c r="D37" s="12" t="s">
        <v>145</v>
      </c>
      <c r="E37" s="13">
        <v>0.1</v>
      </c>
      <c r="F37" s="14">
        <v>1250000</v>
      </c>
      <c r="G37" s="76">
        <v>125000</v>
      </c>
      <c r="H37" s="67"/>
    </row>
    <row r="38" spans="2:8" ht="30.75" customHeight="1">
      <c r="B38" s="11" t="s">
        <v>153</v>
      </c>
      <c r="C38" s="11" t="s">
        <v>55</v>
      </c>
      <c r="D38" s="12" t="s">
        <v>145</v>
      </c>
      <c r="E38" s="13">
        <v>0.1</v>
      </c>
      <c r="F38" s="14">
        <v>1250000</v>
      </c>
      <c r="G38" s="76">
        <v>125000</v>
      </c>
      <c r="H38" s="67"/>
    </row>
    <row r="39" spans="2:8" ht="33" customHeight="1">
      <c r="B39" s="11" t="s">
        <v>154</v>
      </c>
      <c r="C39" s="11" t="s">
        <v>64</v>
      </c>
      <c r="D39" s="12" t="s">
        <v>42</v>
      </c>
      <c r="E39" s="13">
        <v>100</v>
      </c>
      <c r="F39" s="14">
        <v>1700</v>
      </c>
      <c r="G39" s="76">
        <v>170000</v>
      </c>
      <c r="H39" s="67"/>
    </row>
    <row r="40" spans="2:8" ht="31.5" customHeight="1">
      <c r="B40" s="11" t="s">
        <v>155</v>
      </c>
      <c r="C40" s="11" t="s">
        <v>64</v>
      </c>
      <c r="D40" s="12" t="s">
        <v>42</v>
      </c>
      <c r="E40" s="13">
        <v>200</v>
      </c>
      <c r="F40" s="14">
        <v>2500</v>
      </c>
      <c r="G40" s="76">
        <v>500000</v>
      </c>
      <c r="H40" s="67"/>
    </row>
    <row r="41" spans="2:8" ht="36" customHeight="1">
      <c r="B41" s="11" t="s">
        <v>50</v>
      </c>
      <c r="C41" s="11" t="s">
        <v>51</v>
      </c>
      <c r="D41" s="12" t="s">
        <v>13</v>
      </c>
      <c r="E41" s="13">
        <v>150</v>
      </c>
      <c r="F41" s="14">
        <v>1350</v>
      </c>
      <c r="G41" s="76">
        <v>202500</v>
      </c>
      <c r="H41" s="67"/>
    </row>
    <row r="42" spans="2:8" ht="32.25" customHeight="1">
      <c r="B42" s="11" t="s">
        <v>156</v>
      </c>
      <c r="C42" s="11" t="s">
        <v>64</v>
      </c>
      <c r="D42" s="12" t="s">
        <v>13</v>
      </c>
      <c r="E42" s="13">
        <v>0.05</v>
      </c>
      <c r="F42" s="14">
        <v>3500000</v>
      </c>
      <c r="G42" s="76">
        <v>175000</v>
      </c>
      <c r="H42" s="67"/>
    </row>
    <row r="43" spans="2:8" ht="34.5" customHeight="1">
      <c r="B43" s="11" t="s">
        <v>218</v>
      </c>
      <c r="C43" s="11" t="s">
        <v>53</v>
      </c>
      <c r="D43" s="12" t="s">
        <v>13</v>
      </c>
      <c r="E43" s="13">
        <v>0.05</v>
      </c>
      <c r="F43" s="14">
        <v>1350000</v>
      </c>
      <c r="G43" s="76">
        <v>67500</v>
      </c>
      <c r="H43" s="67"/>
    </row>
    <row r="44" spans="2:8" ht="33" customHeight="1">
      <c r="B44" s="11" t="s">
        <v>157</v>
      </c>
      <c r="C44" s="11" t="s">
        <v>158</v>
      </c>
      <c r="D44" s="12" t="s">
        <v>42</v>
      </c>
      <c r="E44" s="13">
        <v>0.2</v>
      </c>
      <c r="F44" s="14">
        <v>7000</v>
      </c>
      <c r="G44" s="76">
        <v>1400</v>
      </c>
      <c r="H44" s="67"/>
    </row>
    <row r="45" spans="2:8" ht="29.25" customHeight="1">
      <c r="B45" s="11" t="s">
        <v>159</v>
      </c>
      <c r="C45" s="11" t="s">
        <v>23</v>
      </c>
      <c r="D45" s="12" t="s">
        <v>13</v>
      </c>
      <c r="E45" s="13">
        <v>0.45</v>
      </c>
      <c r="F45" s="14">
        <v>9500</v>
      </c>
      <c r="G45" s="76">
        <v>4275</v>
      </c>
      <c r="H45" s="67"/>
    </row>
    <row r="46" spans="2:8" ht="30.75" customHeight="1">
      <c r="B46" s="11" t="s">
        <v>160</v>
      </c>
      <c r="C46" s="11" t="s">
        <v>23</v>
      </c>
      <c r="D46" s="12" t="s">
        <v>13</v>
      </c>
      <c r="E46" s="13">
        <v>0.45</v>
      </c>
      <c r="F46" s="14">
        <v>9500</v>
      </c>
      <c r="G46" s="76">
        <v>4275</v>
      </c>
      <c r="H46" s="67"/>
    </row>
    <row r="47" spans="2:8" ht="28.5" customHeight="1">
      <c r="B47" s="11" t="s">
        <v>161</v>
      </c>
      <c r="C47" s="11" t="s">
        <v>23</v>
      </c>
      <c r="D47" s="12" t="s">
        <v>13</v>
      </c>
      <c r="E47" s="13">
        <v>0.45</v>
      </c>
      <c r="F47" s="14">
        <v>26900</v>
      </c>
      <c r="G47" s="76">
        <v>12105</v>
      </c>
      <c r="H47" s="67"/>
    </row>
    <row r="48" spans="2:8" ht="36.75" customHeight="1">
      <c r="B48" s="11" t="s">
        <v>162</v>
      </c>
      <c r="C48" s="11" t="s">
        <v>163</v>
      </c>
      <c r="D48" s="12" t="s">
        <v>164</v>
      </c>
      <c r="E48" s="13">
        <v>0.2</v>
      </c>
      <c r="F48" s="14">
        <v>21000</v>
      </c>
      <c r="G48" s="76">
        <v>4200</v>
      </c>
      <c r="H48" s="67"/>
    </row>
    <row r="49" spans="2:8" ht="33.75" customHeight="1">
      <c r="B49" s="11" t="s">
        <v>65</v>
      </c>
      <c r="C49" s="11" t="s">
        <v>66</v>
      </c>
      <c r="D49" s="12" t="s">
        <v>13</v>
      </c>
      <c r="E49" s="13">
        <v>1</v>
      </c>
      <c r="F49" s="14">
        <v>156000</v>
      </c>
      <c r="G49" s="76">
        <v>156000</v>
      </c>
      <c r="H49" s="67"/>
    </row>
    <row r="50" spans="2:8" ht="35.25" customHeight="1">
      <c r="B50" s="11" t="s">
        <v>67</v>
      </c>
      <c r="C50" s="11" t="s">
        <v>59</v>
      </c>
      <c r="D50" s="12" t="s">
        <v>13</v>
      </c>
      <c r="E50" s="13">
        <v>0.8</v>
      </c>
      <c r="F50" s="14">
        <v>45300</v>
      </c>
      <c r="G50" s="76">
        <v>36240</v>
      </c>
      <c r="H50" s="67"/>
    </row>
    <row r="51" spans="2:8" ht="33" customHeight="1">
      <c r="B51" s="11" t="s">
        <v>166</v>
      </c>
      <c r="C51" s="11" t="s">
        <v>51</v>
      </c>
      <c r="D51" s="12" t="s">
        <v>13</v>
      </c>
      <c r="E51" s="13">
        <v>4</v>
      </c>
      <c r="F51" s="14">
        <v>250</v>
      </c>
      <c r="G51" s="76">
        <v>1000</v>
      </c>
      <c r="H51" s="67"/>
    </row>
    <row r="52" spans="2:8" ht="30.75" customHeight="1">
      <c r="B52" s="11" t="s">
        <v>68</v>
      </c>
      <c r="C52" s="11" t="s">
        <v>64</v>
      </c>
      <c r="D52" s="12" t="s">
        <v>13</v>
      </c>
      <c r="E52" s="13">
        <v>2</v>
      </c>
      <c r="F52" s="14">
        <v>1500</v>
      </c>
      <c r="G52" s="76">
        <v>3000</v>
      </c>
      <c r="H52" s="67"/>
    </row>
    <row r="53" spans="2:8" ht="29.25" customHeight="1">
      <c r="B53" s="11" t="s">
        <v>167</v>
      </c>
      <c r="C53" s="11" t="s">
        <v>55</v>
      </c>
      <c r="D53" s="12" t="s">
        <v>145</v>
      </c>
      <c r="E53" s="13">
        <v>2</v>
      </c>
      <c r="F53" s="14">
        <v>15000</v>
      </c>
      <c r="G53" s="76">
        <v>30000</v>
      </c>
      <c r="H53" s="67"/>
    </row>
    <row r="54" spans="2:8" ht="34.5" customHeight="1">
      <c r="B54" s="11" t="s">
        <v>69</v>
      </c>
      <c r="C54" s="11" t="s">
        <v>55</v>
      </c>
      <c r="D54" s="12" t="s">
        <v>13</v>
      </c>
      <c r="E54" s="13">
        <v>2</v>
      </c>
      <c r="F54" s="14">
        <v>3500</v>
      </c>
      <c r="G54" s="76">
        <v>7000</v>
      </c>
      <c r="H54" s="67"/>
    </row>
    <row r="55" spans="2:8" ht="15.75" customHeight="1">
      <c r="B55" s="69" t="s">
        <v>35</v>
      </c>
      <c r="C55" s="66"/>
      <c r="D55" s="66"/>
      <c r="E55" s="66"/>
      <c r="F55" s="67"/>
      <c r="G55" s="77">
        <f>G29+G31+G32+G33+G34+G35+G36+G37+G38+G39+G40+G41+G42+G44+G43+G30+G44+G45+G46+G47+G48+G49+G50+G51+G52+G53+G54</f>
        <v>2199895</v>
      </c>
      <c r="H55" s="67"/>
    </row>
    <row r="56" spans="2:8" ht="15.75" customHeight="1">
      <c r="B56" s="7" t="s">
        <v>84</v>
      </c>
      <c r="C56" s="8"/>
      <c r="D56" s="8"/>
      <c r="E56" s="8"/>
      <c r="F56" s="8"/>
      <c r="G56" s="8"/>
      <c r="H56" s="8"/>
    </row>
    <row r="57" spans="2:8" ht="15.75" customHeight="1">
      <c r="B57" s="70" t="s">
        <v>85</v>
      </c>
      <c r="C57" s="67"/>
      <c r="D57" s="9" t="s">
        <v>13</v>
      </c>
      <c r="E57" s="9" t="s">
        <v>17</v>
      </c>
      <c r="F57" s="10" t="s">
        <v>18</v>
      </c>
      <c r="G57" s="70" t="s">
        <v>87</v>
      </c>
      <c r="H57" s="67"/>
    </row>
    <row r="58" spans="2:8" ht="28.5" customHeight="1">
      <c r="B58" s="78" t="s">
        <v>168</v>
      </c>
      <c r="C58" s="67"/>
      <c r="D58" s="12" t="s">
        <v>145</v>
      </c>
      <c r="E58" s="13">
        <v>1</v>
      </c>
      <c r="F58" s="14">
        <v>30000</v>
      </c>
      <c r="G58" s="76">
        <v>30000</v>
      </c>
      <c r="H58" s="67"/>
    </row>
    <row r="59" spans="2:8" ht="29.25" customHeight="1">
      <c r="B59" s="78" t="s">
        <v>169</v>
      </c>
      <c r="C59" s="67"/>
      <c r="D59" s="12" t="s">
        <v>13</v>
      </c>
      <c r="E59" s="13">
        <v>1</v>
      </c>
      <c r="F59" s="14">
        <v>5000</v>
      </c>
      <c r="G59" s="76">
        <v>5000</v>
      </c>
      <c r="H59" s="67"/>
    </row>
    <row r="60" spans="2:8" ht="15.75" customHeight="1">
      <c r="B60" s="72"/>
      <c r="C60" s="67"/>
      <c r="D60" s="11"/>
      <c r="E60" s="11"/>
      <c r="F60" s="11"/>
      <c r="G60" s="78"/>
      <c r="H60" s="67"/>
    </row>
    <row r="61" spans="2:8" ht="15.75" customHeight="1">
      <c r="B61" s="69" t="s">
        <v>35</v>
      </c>
      <c r="C61" s="66"/>
      <c r="D61" s="66"/>
      <c r="E61" s="66"/>
      <c r="F61" s="67"/>
      <c r="G61" s="77">
        <v>35000</v>
      </c>
      <c r="H61" s="67"/>
    </row>
    <row r="62" spans="2:8" ht="15.75" customHeight="1">
      <c r="B62" s="7" t="s">
        <v>92</v>
      </c>
      <c r="C62" s="8"/>
      <c r="D62" s="8"/>
      <c r="E62" s="8"/>
      <c r="F62" s="8"/>
      <c r="G62" s="8"/>
      <c r="H62" s="8"/>
    </row>
    <row r="63" spans="2:8" ht="15.75" customHeight="1">
      <c r="B63" s="70" t="s">
        <v>93</v>
      </c>
      <c r="C63" s="67"/>
      <c r="D63" s="9" t="s">
        <v>13</v>
      </c>
      <c r="E63" s="9" t="s">
        <v>17</v>
      </c>
      <c r="F63" s="10" t="s">
        <v>94</v>
      </c>
      <c r="G63" s="70" t="s">
        <v>19</v>
      </c>
      <c r="H63" s="67"/>
    </row>
    <row r="64" spans="2:8" ht="30.75" customHeight="1">
      <c r="B64" s="72" t="s">
        <v>171</v>
      </c>
      <c r="C64" s="67"/>
      <c r="D64" s="12" t="s">
        <v>13</v>
      </c>
      <c r="E64" s="13">
        <v>2</v>
      </c>
      <c r="F64" s="14">
        <v>40000</v>
      </c>
      <c r="G64" s="76">
        <v>80000</v>
      </c>
      <c r="H64" s="67"/>
    </row>
    <row r="65" spans="2:8" ht="30.75" customHeight="1">
      <c r="B65" s="72" t="s">
        <v>172</v>
      </c>
      <c r="C65" s="67"/>
      <c r="D65" s="12" t="s">
        <v>13</v>
      </c>
      <c r="E65" s="13">
        <v>2</v>
      </c>
      <c r="F65" s="14">
        <v>60000</v>
      </c>
      <c r="G65" s="76">
        <v>120000</v>
      </c>
      <c r="H65" s="67"/>
    </row>
    <row r="66" spans="2:8" ht="15.75" customHeight="1">
      <c r="B66" s="72"/>
      <c r="C66" s="67"/>
      <c r="D66" s="11"/>
      <c r="E66" s="11"/>
      <c r="F66" s="11"/>
      <c r="G66" s="78"/>
      <c r="H66" s="67"/>
    </row>
    <row r="67" spans="2:8" ht="15.75" customHeight="1">
      <c r="B67" s="69" t="s">
        <v>35</v>
      </c>
      <c r="C67" s="66"/>
      <c r="D67" s="66"/>
      <c r="E67" s="66"/>
      <c r="F67" s="67"/>
      <c r="G67" s="77">
        <v>200000</v>
      </c>
      <c r="H67" s="67"/>
    </row>
    <row r="68" spans="2:8" ht="15.75" customHeight="1">
      <c r="B68" s="20" t="s">
        <v>100</v>
      </c>
      <c r="C68" s="21"/>
      <c r="D68" s="21"/>
      <c r="E68" s="21"/>
      <c r="F68" s="21"/>
      <c r="G68" s="21"/>
      <c r="H68" s="21"/>
    </row>
    <row r="69" spans="2:8" ht="15.75" customHeight="1">
      <c r="B69" s="22" t="s">
        <v>93</v>
      </c>
      <c r="C69" s="21"/>
      <c r="D69" s="22" t="s">
        <v>13</v>
      </c>
      <c r="E69" s="22" t="s">
        <v>17</v>
      </c>
      <c r="F69" s="25" t="s">
        <v>94</v>
      </c>
      <c r="G69" s="79" t="s">
        <v>19</v>
      </c>
      <c r="H69" s="67"/>
    </row>
    <row r="70" spans="2:8" ht="15.75" customHeight="1">
      <c r="B70" s="21"/>
      <c r="C70" s="21"/>
      <c r="D70" s="21"/>
      <c r="E70" s="21"/>
      <c r="F70" s="21"/>
      <c r="G70" s="79"/>
      <c r="H70" s="67"/>
    </row>
    <row r="71" spans="2:8" ht="15.75" customHeight="1">
      <c r="B71" s="21"/>
      <c r="C71" s="21"/>
      <c r="D71" s="21"/>
      <c r="E71" s="21"/>
      <c r="F71" s="21"/>
      <c r="G71" s="79"/>
      <c r="H71" s="67"/>
    </row>
    <row r="72" spans="2:8" ht="15.75" customHeight="1">
      <c r="B72" s="21"/>
      <c r="C72" s="21"/>
      <c r="D72" s="21"/>
      <c r="E72" s="21"/>
      <c r="F72" s="21"/>
      <c r="G72" s="79"/>
      <c r="H72" s="67"/>
    </row>
    <row r="73" spans="2:8" ht="15.75" customHeight="1">
      <c r="B73" s="21"/>
      <c r="C73" s="21"/>
      <c r="D73" s="21"/>
      <c r="E73" s="21"/>
      <c r="F73" s="21"/>
      <c r="G73" s="79"/>
      <c r="H73" s="67"/>
    </row>
    <row r="74" spans="2:8" ht="15.75" customHeight="1">
      <c r="B74" s="73" t="s">
        <v>35</v>
      </c>
      <c r="C74" s="66"/>
      <c r="D74" s="66"/>
      <c r="E74" s="66"/>
      <c r="F74" s="67"/>
      <c r="G74" s="79" t="s">
        <v>173</v>
      </c>
      <c r="H74" s="67"/>
    </row>
    <row r="75" spans="2:8" ht="15.75" customHeight="1">
      <c r="B75" s="7" t="s">
        <v>107</v>
      </c>
      <c r="C75" s="8"/>
      <c r="D75" s="8"/>
      <c r="E75" s="8"/>
      <c r="F75" s="8"/>
      <c r="G75" s="8"/>
      <c r="H75" s="8"/>
    </row>
    <row r="76" spans="2:8" ht="15.75" customHeight="1">
      <c r="B76" s="75"/>
      <c r="C76" s="67"/>
      <c r="D76" s="9" t="s">
        <v>13</v>
      </c>
      <c r="E76" s="9" t="s">
        <v>17</v>
      </c>
      <c r="F76" s="10" t="s">
        <v>94</v>
      </c>
      <c r="G76" s="70" t="s">
        <v>19</v>
      </c>
      <c r="H76" s="67"/>
    </row>
    <row r="77" spans="2:8" ht="15.75" customHeight="1">
      <c r="B77" s="11"/>
      <c r="C77" s="11"/>
      <c r="D77" s="11"/>
      <c r="E77" s="11"/>
      <c r="F77" s="11"/>
      <c r="G77" s="78"/>
      <c r="H77" s="67"/>
    </row>
    <row r="78" spans="2:8" ht="15.75" customHeight="1">
      <c r="B78" s="11"/>
      <c r="C78" s="11"/>
      <c r="D78" s="11"/>
      <c r="E78" s="11"/>
      <c r="F78" s="11"/>
      <c r="G78" s="78"/>
      <c r="H78" s="67"/>
    </row>
    <row r="79" spans="2:8" ht="15.75" customHeight="1">
      <c r="B79" s="11"/>
      <c r="C79" s="11"/>
      <c r="D79" s="11"/>
      <c r="E79" s="11"/>
      <c r="F79" s="11"/>
      <c r="G79" s="78"/>
      <c r="H79" s="67"/>
    </row>
    <row r="80" spans="2:8" ht="15.75" customHeight="1">
      <c r="B80" s="11"/>
      <c r="C80" s="11"/>
      <c r="D80" s="11"/>
      <c r="E80" s="11"/>
      <c r="F80" s="11"/>
      <c r="G80" s="78"/>
      <c r="H80" s="67"/>
    </row>
    <row r="81" spans="2:8" ht="15.75" customHeight="1">
      <c r="B81" s="69" t="s">
        <v>35</v>
      </c>
      <c r="C81" s="66"/>
      <c r="D81" s="66"/>
      <c r="E81" s="66"/>
      <c r="F81" s="67"/>
      <c r="G81" s="80" t="s">
        <v>173</v>
      </c>
      <c r="H81" s="67"/>
    </row>
    <row r="82" spans="2:8" ht="15.75" customHeight="1">
      <c r="B82" s="8"/>
      <c r="C82" s="8"/>
      <c r="D82" s="8"/>
      <c r="E82" s="8"/>
      <c r="F82" s="8"/>
      <c r="G82" s="8"/>
      <c r="H82" s="8"/>
    </row>
    <row r="83" spans="2:8" ht="15.75" customHeight="1">
      <c r="B83" s="74" t="s">
        <v>110</v>
      </c>
      <c r="C83" s="66"/>
      <c r="D83" s="66"/>
      <c r="E83" s="66"/>
      <c r="F83" s="67"/>
      <c r="G83" s="81">
        <f>G26+G55+G61+G67</f>
        <v>2468655</v>
      </c>
      <c r="H83" s="67"/>
    </row>
    <row r="84" spans="2:8" ht="15.75" customHeight="1"/>
    <row r="85" spans="2:8" ht="15.75" customHeight="1"/>
    <row r="86" spans="2:8" ht="15.75" customHeight="1"/>
    <row r="87" spans="2:8" ht="15.75" customHeight="1"/>
    <row r="88" spans="2:8" ht="15.75" customHeight="1"/>
    <row r="89" spans="2:8" ht="15.75" customHeight="1"/>
    <row r="90" spans="2:8" ht="15.75" customHeight="1"/>
    <row r="91" spans="2:8" ht="15.75" customHeight="1"/>
    <row r="92" spans="2:8" ht="15.75" customHeight="1"/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B67:F67"/>
    <mergeCell ref="G67:H67"/>
    <mergeCell ref="G77:H77"/>
    <mergeCell ref="G78:H78"/>
    <mergeCell ref="B60:C60"/>
    <mergeCell ref="B63:C63"/>
    <mergeCell ref="B64:C64"/>
    <mergeCell ref="B65:C65"/>
    <mergeCell ref="B66:C66"/>
    <mergeCell ref="B74:F74"/>
    <mergeCell ref="B76:C76"/>
    <mergeCell ref="G71:H71"/>
    <mergeCell ref="G72:H72"/>
    <mergeCell ref="G73:H73"/>
    <mergeCell ref="G74:H74"/>
    <mergeCell ref="G63:H63"/>
    <mergeCell ref="G54:H54"/>
    <mergeCell ref="G59:H59"/>
    <mergeCell ref="G60:H60"/>
    <mergeCell ref="B61:F61"/>
    <mergeCell ref="G61:H61"/>
    <mergeCell ref="B55:F55"/>
    <mergeCell ref="G55:H55"/>
    <mergeCell ref="B59:C59"/>
    <mergeCell ref="B57:C57"/>
    <mergeCell ref="B58:C58"/>
    <mergeCell ref="G57:H57"/>
    <mergeCell ref="G58:H58"/>
    <mergeCell ref="G49:H49"/>
    <mergeCell ref="G50:H50"/>
    <mergeCell ref="G51:H51"/>
    <mergeCell ref="G52:H52"/>
    <mergeCell ref="G53:H53"/>
    <mergeCell ref="G37:H37"/>
    <mergeCell ref="G38:H38"/>
    <mergeCell ref="G39:H39"/>
    <mergeCell ref="G40:H40"/>
    <mergeCell ref="G48:H48"/>
    <mergeCell ref="G41:H41"/>
    <mergeCell ref="G42:H42"/>
    <mergeCell ref="G43:H43"/>
    <mergeCell ref="G44:H44"/>
    <mergeCell ref="G45:H45"/>
    <mergeCell ref="G46:H46"/>
    <mergeCell ref="G47:H47"/>
    <mergeCell ref="B26:F26"/>
    <mergeCell ref="G26:H26"/>
    <mergeCell ref="G28:H28"/>
    <mergeCell ref="G29:H29"/>
    <mergeCell ref="G30:H30"/>
    <mergeCell ref="G18:H18"/>
    <mergeCell ref="G76:H76"/>
    <mergeCell ref="G70:H70"/>
    <mergeCell ref="G19:H19"/>
    <mergeCell ref="G20:H20"/>
    <mergeCell ref="G21:H21"/>
    <mergeCell ref="G22:H22"/>
    <mergeCell ref="G23:H23"/>
    <mergeCell ref="G24:H24"/>
    <mergeCell ref="G25:H25"/>
    <mergeCell ref="G31:H31"/>
    <mergeCell ref="G32:H32"/>
    <mergeCell ref="G33:H33"/>
    <mergeCell ref="G34:H34"/>
    <mergeCell ref="G35:H35"/>
    <mergeCell ref="G36:H36"/>
    <mergeCell ref="C12:H12"/>
    <mergeCell ref="C13:H13"/>
    <mergeCell ref="C14:H14"/>
    <mergeCell ref="G16:H16"/>
    <mergeCell ref="G17:H17"/>
    <mergeCell ref="B2:H4"/>
    <mergeCell ref="C6:F6"/>
    <mergeCell ref="G6:H10"/>
    <mergeCell ref="C7:F7"/>
    <mergeCell ref="C8:F8"/>
    <mergeCell ref="C9:F9"/>
    <mergeCell ref="C10:F10"/>
    <mergeCell ref="B81:F81"/>
    <mergeCell ref="G81:H81"/>
    <mergeCell ref="B83:F83"/>
    <mergeCell ref="G83:H83"/>
    <mergeCell ref="G79:H79"/>
    <mergeCell ref="G64:H64"/>
    <mergeCell ref="G65:H65"/>
    <mergeCell ref="G66:H66"/>
    <mergeCell ref="G69:H69"/>
    <mergeCell ref="G80:H8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000"/>
  <sheetViews>
    <sheetView topLeftCell="A51" workbookViewId="0">
      <selection activeCell="J38" sqref="J38"/>
    </sheetView>
  </sheetViews>
  <sheetFormatPr baseColWidth="10" defaultColWidth="12.6328125" defaultRowHeight="15" customHeight="1"/>
  <cols>
    <col min="1" max="1" width="10.6328125" customWidth="1"/>
    <col min="2" max="2" width="34.08984375" customWidth="1"/>
    <col min="3" max="3" width="23" customWidth="1"/>
    <col min="4" max="4" width="23.08984375" customWidth="1"/>
    <col min="5" max="5" width="22.90625" customWidth="1"/>
    <col min="6" max="6" width="23" customWidth="1"/>
    <col min="7" max="7" width="22.36328125" customWidth="1"/>
    <col min="8" max="8" width="21" customWidth="1"/>
    <col min="9" max="26" width="10.6328125" customWidth="1"/>
  </cols>
  <sheetData>
    <row r="2" spans="2:8" ht="14.5">
      <c r="B2" s="42" t="s">
        <v>0</v>
      </c>
      <c r="C2" s="43"/>
      <c r="D2" s="43"/>
      <c r="E2" s="43"/>
      <c r="F2" s="43"/>
      <c r="G2" s="43"/>
      <c r="H2" s="44"/>
    </row>
    <row r="3" spans="2:8" ht="14.5">
      <c r="B3" s="45"/>
      <c r="C3" s="46"/>
      <c r="D3" s="46"/>
      <c r="E3" s="46"/>
      <c r="F3" s="46"/>
      <c r="G3" s="46"/>
      <c r="H3" s="47"/>
    </row>
    <row r="4" spans="2:8" ht="14.5">
      <c r="B4" s="48"/>
      <c r="C4" s="49"/>
      <c r="D4" s="49"/>
      <c r="E4" s="49"/>
      <c r="F4" s="49"/>
      <c r="G4" s="49"/>
      <c r="H4" s="50"/>
    </row>
    <row r="5" spans="2:8" ht="14.5">
      <c r="B5" s="2"/>
      <c r="C5" s="2"/>
      <c r="D5" s="2"/>
      <c r="E5" s="2"/>
      <c r="F5" s="2"/>
      <c r="G5" s="2"/>
      <c r="H5" s="2"/>
    </row>
    <row r="6" spans="2:8">
      <c r="B6" s="29" t="s">
        <v>1</v>
      </c>
      <c r="C6" s="51" t="s">
        <v>2</v>
      </c>
      <c r="D6" s="52"/>
      <c r="E6" s="52"/>
      <c r="F6" s="53"/>
      <c r="G6" s="96"/>
      <c r="H6" s="97"/>
    </row>
    <row r="7" spans="2:8">
      <c r="B7" s="29" t="s">
        <v>3</v>
      </c>
      <c r="C7" s="57"/>
      <c r="D7" s="58"/>
      <c r="E7" s="58"/>
      <c r="F7" s="59"/>
      <c r="G7" s="98"/>
      <c r="H7" s="99"/>
    </row>
    <row r="8" spans="2:8" ht="34.5" customHeight="1">
      <c r="B8" s="29" t="s">
        <v>4</v>
      </c>
      <c r="C8" s="60" t="s">
        <v>5</v>
      </c>
      <c r="D8" s="58"/>
      <c r="E8" s="58"/>
      <c r="F8" s="59"/>
      <c r="G8" s="98"/>
      <c r="H8" s="99"/>
    </row>
    <row r="9" spans="2:8">
      <c r="B9" s="29" t="s">
        <v>6</v>
      </c>
      <c r="C9" s="61" t="s">
        <v>7</v>
      </c>
      <c r="D9" s="58"/>
      <c r="E9" s="58"/>
      <c r="F9" s="59"/>
      <c r="G9" s="98"/>
      <c r="H9" s="99"/>
    </row>
    <row r="10" spans="2:8">
      <c r="B10" s="30" t="s">
        <v>8</v>
      </c>
      <c r="C10" s="62" t="s">
        <v>5</v>
      </c>
      <c r="D10" s="63"/>
      <c r="E10" s="63"/>
      <c r="F10" s="64"/>
      <c r="G10" s="100"/>
      <c r="H10" s="101"/>
    </row>
    <row r="11" spans="2:8" ht="14.5">
      <c r="B11" s="1"/>
      <c r="C11" s="1"/>
      <c r="D11" s="1"/>
      <c r="E11" s="1"/>
      <c r="F11" s="1"/>
      <c r="G11" s="1"/>
      <c r="H11" s="1"/>
    </row>
    <row r="12" spans="2:8" ht="15.5">
      <c r="B12" s="6" t="s">
        <v>10</v>
      </c>
      <c r="C12" s="65">
        <v>10</v>
      </c>
      <c r="D12" s="66"/>
      <c r="E12" s="66"/>
      <c r="F12" s="66"/>
      <c r="G12" s="66"/>
      <c r="H12" s="67"/>
    </row>
    <row r="13" spans="2:8" ht="15.5">
      <c r="B13" s="6" t="s">
        <v>11</v>
      </c>
      <c r="C13" s="68" t="s">
        <v>181</v>
      </c>
      <c r="D13" s="66"/>
      <c r="E13" s="66"/>
      <c r="F13" s="66"/>
      <c r="G13" s="66"/>
      <c r="H13" s="67"/>
    </row>
    <row r="14" spans="2:8" ht="15.5">
      <c r="B14" s="6" t="s">
        <v>13</v>
      </c>
      <c r="C14" s="65" t="s">
        <v>182</v>
      </c>
      <c r="D14" s="66"/>
      <c r="E14" s="66"/>
      <c r="F14" s="66"/>
      <c r="G14" s="66"/>
      <c r="H14" s="67"/>
    </row>
    <row r="15" spans="2:8" ht="14.5">
      <c r="B15" s="7" t="s">
        <v>14</v>
      </c>
      <c r="C15" s="8"/>
      <c r="D15" s="8"/>
      <c r="E15" s="8"/>
      <c r="F15" s="8"/>
      <c r="G15" s="8"/>
      <c r="H15" s="8"/>
    </row>
    <row r="16" spans="2:8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70" t="s">
        <v>19</v>
      </c>
      <c r="H16" s="67"/>
    </row>
    <row r="17" spans="2:8" ht="30.75" customHeight="1">
      <c r="B17" s="11" t="s">
        <v>183</v>
      </c>
      <c r="C17" s="11" t="s">
        <v>53</v>
      </c>
      <c r="D17" s="12" t="s">
        <v>13</v>
      </c>
      <c r="E17" s="13">
        <v>4</v>
      </c>
      <c r="F17" s="14">
        <v>7995000</v>
      </c>
      <c r="G17" s="76">
        <v>32779500</v>
      </c>
      <c r="H17" s="67"/>
    </row>
    <row r="18" spans="2:8" ht="28.5" customHeight="1">
      <c r="B18" s="11" t="s">
        <v>184</v>
      </c>
      <c r="C18" s="11" t="s">
        <v>53</v>
      </c>
      <c r="D18" s="12" t="s">
        <v>13</v>
      </c>
      <c r="E18" s="13">
        <v>4</v>
      </c>
      <c r="F18" s="14">
        <v>1025000</v>
      </c>
      <c r="G18" s="76">
        <v>4202500</v>
      </c>
      <c r="H18" s="67"/>
    </row>
    <row r="19" spans="2:8" ht="27" customHeight="1">
      <c r="B19" s="11" t="s">
        <v>185</v>
      </c>
      <c r="C19" s="11" t="s">
        <v>186</v>
      </c>
      <c r="D19" s="12" t="s">
        <v>13</v>
      </c>
      <c r="E19" s="13">
        <v>4</v>
      </c>
      <c r="F19" s="14">
        <v>966575</v>
      </c>
      <c r="G19" s="76">
        <v>3963060</v>
      </c>
      <c r="H19" s="67"/>
    </row>
    <row r="20" spans="2:8" ht="28.5" customHeight="1">
      <c r="B20" s="11" t="s">
        <v>187</v>
      </c>
      <c r="C20" s="11" t="s">
        <v>188</v>
      </c>
      <c r="D20" s="12" t="s">
        <v>13</v>
      </c>
      <c r="E20" s="13">
        <v>4</v>
      </c>
      <c r="F20" s="14">
        <v>358333</v>
      </c>
      <c r="G20" s="76">
        <v>1467800</v>
      </c>
      <c r="H20" s="67"/>
    </row>
    <row r="21" spans="2:8" ht="29.25" customHeight="1">
      <c r="B21" s="11" t="s">
        <v>108</v>
      </c>
      <c r="C21" s="11" t="s">
        <v>71</v>
      </c>
      <c r="D21" s="12" t="s">
        <v>13</v>
      </c>
      <c r="E21" s="13">
        <v>4</v>
      </c>
      <c r="F21" s="14">
        <v>1100000</v>
      </c>
      <c r="G21" s="76">
        <v>4510000</v>
      </c>
      <c r="H21" s="67"/>
    </row>
    <row r="22" spans="2:8" ht="27" customHeight="1">
      <c r="B22" s="11" t="s">
        <v>189</v>
      </c>
      <c r="C22" s="11" t="s">
        <v>190</v>
      </c>
      <c r="D22" s="12" t="s">
        <v>13</v>
      </c>
      <c r="E22" s="11">
        <v>4</v>
      </c>
      <c r="F22" s="18">
        <v>1000</v>
      </c>
      <c r="G22" s="102">
        <v>4100000</v>
      </c>
      <c r="H22" s="67"/>
    </row>
    <row r="23" spans="2:8" ht="15.75" customHeight="1">
      <c r="B23" s="11"/>
      <c r="C23" s="11"/>
      <c r="D23" s="11"/>
      <c r="E23" s="11"/>
      <c r="F23" s="11"/>
      <c r="G23" s="72"/>
      <c r="H23" s="67"/>
    </row>
    <row r="24" spans="2:8" ht="15.75" customHeight="1">
      <c r="B24" s="11"/>
      <c r="C24" s="11"/>
      <c r="D24" s="11"/>
      <c r="E24" s="11"/>
      <c r="F24" s="11"/>
      <c r="G24" s="72"/>
      <c r="H24" s="67"/>
    </row>
    <row r="25" spans="2:8" ht="15.75" customHeight="1">
      <c r="B25" s="11"/>
      <c r="C25" s="11"/>
      <c r="D25" s="11"/>
      <c r="E25" s="11"/>
      <c r="F25" s="11"/>
      <c r="G25" s="72"/>
      <c r="H25" s="67"/>
    </row>
    <row r="26" spans="2:8" ht="15.75" customHeight="1">
      <c r="B26" s="69" t="s">
        <v>35</v>
      </c>
      <c r="C26" s="66"/>
      <c r="D26" s="66"/>
      <c r="E26" s="66"/>
      <c r="F26" s="67"/>
      <c r="G26" s="77">
        <f>G17+G18+G19+G20+G21+G22</f>
        <v>51022860</v>
      </c>
      <c r="H26" s="67"/>
    </row>
    <row r="27" spans="2:8" ht="15.75" customHeight="1">
      <c r="B27" s="7" t="s">
        <v>36</v>
      </c>
      <c r="C27" s="8"/>
      <c r="D27" s="8"/>
      <c r="E27" s="8"/>
      <c r="F27" s="8"/>
      <c r="G27" s="8"/>
      <c r="H27" s="8"/>
    </row>
    <row r="28" spans="2:8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70" t="s">
        <v>19</v>
      </c>
      <c r="H28" s="67"/>
    </row>
    <row r="29" spans="2:8" ht="15.75" customHeight="1">
      <c r="B29" s="11"/>
      <c r="C29" s="11"/>
      <c r="D29" s="11"/>
      <c r="E29" s="11"/>
      <c r="F29" s="11"/>
      <c r="G29" s="72"/>
      <c r="H29" s="67"/>
    </row>
    <row r="30" spans="2:8" ht="15.75" customHeight="1">
      <c r="B30" s="11"/>
      <c r="C30" s="11"/>
      <c r="D30" s="11"/>
      <c r="E30" s="11"/>
      <c r="F30" s="11"/>
      <c r="G30" s="72"/>
      <c r="H30" s="67"/>
    </row>
    <row r="31" spans="2:8" ht="15.75" customHeight="1">
      <c r="B31" s="11"/>
      <c r="C31" s="11"/>
      <c r="D31" s="11"/>
      <c r="E31" s="11"/>
      <c r="F31" s="11"/>
      <c r="G31" s="72"/>
      <c r="H31" s="67"/>
    </row>
    <row r="32" spans="2:8" ht="15.75" customHeight="1">
      <c r="B32" s="11"/>
      <c r="C32" s="11"/>
      <c r="D32" s="11"/>
      <c r="E32" s="11"/>
      <c r="F32" s="11"/>
      <c r="G32" s="72"/>
      <c r="H32" s="67"/>
    </row>
    <row r="33" spans="2:8" ht="15.75" customHeight="1">
      <c r="B33" s="69" t="s">
        <v>35</v>
      </c>
      <c r="C33" s="66"/>
      <c r="D33" s="66"/>
      <c r="E33" s="66"/>
      <c r="F33" s="67"/>
      <c r="G33" s="80" t="s">
        <v>173</v>
      </c>
      <c r="H33" s="67"/>
    </row>
    <row r="34" spans="2:8" ht="15.75" customHeight="1">
      <c r="B34" s="7" t="s">
        <v>84</v>
      </c>
      <c r="C34" s="8"/>
      <c r="D34" s="8"/>
      <c r="E34" s="8"/>
      <c r="F34" s="8"/>
      <c r="G34" s="8"/>
      <c r="H34" s="8"/>
    </row>
    <row r="35" spans="2:8" ht="15.75" customHeight="1">
      <c r="B35" s="70" t="s">
        <v>85</v>
      </c>
      <c r="C35" s="67"/>
      <c r="D35" s="9" t="s">
        <v>13</v>
      </c>
      <c r="E35" s="9" t="s">
        <v>86</v>
      </c>
      <c r="F35" s="10" t="s">
        <v>18</v>
      </c>
      <c r="G35" s="70" t="s">
        <v>87</v>
      </c>
      <c r="H35" s="67"/>
    </row>
    <row r="36" spans="2:8" ht="15.75" customHeight="1">
      <c r="B36" s="72"/>
      <c r="C36" s="67"/>
      <c r="D36" s="11"/>
      <c r="E36" s="11"/>
      <c r="F36" s="11"/>
      <c r="G36" s="72"/>
      <c r="H36" s="67"/>
    </row>
    <row r="37" spans="2:8" ht="15.75" customHeight="1">
      <c r="B37" s="72"/>
      <c r="C37" s="67"/>
      <c r="D37" s="11"/>
      <c r="E37" s="11"/>
      <c r="F37" s="11"/>
      <c r="G37" s="72"/>
      <c r="H37" s="67"/>
    </row>
    <row r="38" spans="2:8" ht="15.75" customHeight="1">
      <c r="B38" s="72"/>
      <c r="C38" s="67"/>
      <c r="D38" s="11"/>
      <c r="E38" s="11"/>
      <c r="F38" s="11"/>
      <c r="G38" s="78"/>
      <c r="H38" s="67"/>
    </row>
    <row r="39" spans="2:8" ht="15.75" customHeight="1">
      <c r="B39" s="69" t="s">
        <v>35</v>
      </c>
      <c r="C39" s="66"/>
      <c r="D39" s="66"/>
      <c r="E39" s="66"/>
      <c r="F39" s="67"/>
      <c r="G39" s="80" t="s">
        <v>173</v>
      </c>
      <c r="H39" s="67"/>
    </row>
    <row r="40" spans="2:8" ht="15.75" customHeight="1">
      <c r="B40" s="7" t="s">
        <v>92</v>
      </c>
      <c r="C40" s="8"/>
      <c r="D40" s="8"/>
      <c r="E40" s="8"/>
      <c r="F40" s="8"/>
      <c r="G40" s="8"/>
      <c r="H40" s="8"/>
    </row>
    <row r="41" spans="2:8" ht="15.75" customHeight="1">
      <c r="B41" s="70" t="s">
        <v>93</v>
      </c>
      <c r="C41" s="67"/>
      <c r="D41" s="9" t="s">
        <v>13</v>
      </c>
      <c r="E41" s="9" t="s">
        <v>17</v>
      </c>
      <c r="F41" s="10" t="s">
        <v>94</v>
      </c>
      <c r="G41" s="70" t="s">
        <v>19</v>
      </c>
      <c r="H41" s="67"/>
    </row>
    <row r="42" spans="2:8" ht="25.5" customHeight="1">
      <c r="B42" s="72" t="s">
        <v>191</v>
      </c>
      <c r="C42" s="67"/>
      <c r="D42" s="12" t="s">
        <v>192</v>
      </c>
      <c r="E42" s="13">
        <v>0.25</v>
      </c>
      <c r="F42" s="14">
        <v>7000000</v>
      </c>
      <c r="G42" s="76">
        <v>4000000</v>
      </c>
      <c r="H42" s="67"/>
    </row>
    <row r="43" spans="2:8" ht="29.25" customHeight="1">
      <c r="B43" s="72" t="s">
        <v>193</v>
      </c>
      <c r="C43" s="67"/>
      <c r="D43" s="12" t="s">
        <v>192</v>
      </c>
      <c r="E43" s="13">
        <v>0.25</v>
      </c>
      <c r="F43" s="14">
        <v>7000000</v>
      </c>
      <c r="G43" s="76">
        <v>4000000</v>
      </c>
      <c r="H43" s="67"/>
    </row>
    <row r="44" spans="2:8" ht="25.5" customHeight="1">
      <c r="B44" s="72" t="s">
        <v>194</v>
      </c>
      <c r="C44" s="67"/>
      <c r="D44" s="12" t="s">
        <v>192</v>
      </c>
      <c r="E44" s="13">
        <v>0.25</v>
      </c>
      <c r="F44" s="14">
        <v>7000000</v>
      </c>
      <c r="G44" s="76">
        <v>4000000</v>
      </c>
      <c r="H44" s="67"/>
    </row>
    <row r="45" spans="2:8" ht="25.5" customHeight="1">
      <c r="B45" s="72" t="s">
        <v>195</v>
      </c>
      <c r="C45" s="67"/>
      <c r="D45" s="12" t="s">
        <v>192</v>
      </c>
      <c r="E45" s="13">
        <v>0.25</v>
      </c>
      <c r="F45" s="14">
        <v>7000000</v>
      </c>
      <c r="G45" s="76">
        <v>4000000</v>
      </c>
      <c r="H45" s="67"/>
    </row>
    <row r="46" spans="2:8" ht="15.75" customHeight="1">
      <c r="B46" s="72"/>
      <c r="C46" s="67"/>
      <c r="D46" s="11"/>
      <c r="E46" s="11"/>
      <c r="F46" s="11"/>
      <c r="G46" s="78"/>
      <c r="H46" s="67"/>
    </row>
    <row r="47" spans="2:8" ht="15.75" customHeight="1">
      <c r="B47" s="69" t="s">
        <v>35</v>
      </c>
      <c r="C47" s="66"/>
      <c r="D47" s="66"/>
      <c r="E47" s="66"/>
      <c r="F47" s="67"/>
      <c r="G47" s="77">
        <f>G42+G43+G44+G45</f>
        <v>16000000</v>
      </c>
      <c r="H47" s="67"/>
    </row>
    <row r="48" spans="2:8" ht="15.75" customHeight="1">
      <c r="B48" s="20" t="s">
        <v>100</v>
      </c>
      <c r="C48" s="21"/>
      <c r="D48" s="21"/>
      <c r="E48" s="21"/>
      <c r="F48" s="21"/>
      <c r="G48" s="21"/>
      <c r="H48" s="21"/>
    </row>
    <row r="49" spans="2:8" ht="15.75" customHeight="1">
      <c r="B49" s="22" t="s">
        <v>93</v>
      </c>
      <c r="C49" s="21"/>
      <c r="D49" s="22" t="s">
        <v>13</v>
      </c>
      <c r="E49" s="22" t="s">
        <v>17</v>
      </c>
      <c r="F49" s="25" t="s">
        <v>94</v>
      </c>
      <c r="G49" s="79" t="s">
        <v>19</v>
      </c>
      <c r="H49" s="67"/>
    </row>
    <row r="50" spans="2:8" ht="15.75" customHeight="1">
      <c r="B50" s="21"/>
      <c r="C50" s="21"/>
      <c r="D50" s="21"/>
      <c r="E50" s="21"/>
      <c r="F50" s="21"/>
      <c r="G50" s="79"/>
      <c r="H50" s="67"/>
    </row>
    <row r="51" spans="2:8" ht="15.75" customHeight="1">
      <c r="B51" s="21"/>
      <c r="C51" s="21"/>
      <c r="D51" s="21"/>
      <c r="E51" s="21"/>
      <c r="F51" s="21"/>
      <c r="G51" s="79"/>
      <c r="H51" s="67"/>
    </row>
    <row r="52" spans="2:8" ht="15.75" customHeight="1">
      <c r="B52" s="21"/>
      <c r="C52" s="21"/>
      <c r="D52" s="21"/>
      <c r="E52" s="21"/>
      <c r="F52" s="21"/>
      <c r="G52" s="79"/>
      <c r="H52" s="67"/>
    </row>
    <row r="53" spans="2:8" ht="15.75" customHeight="1">
      <c r="B53" s="21"/>
      <c r="C53" s="21"/>
      <c r="D53" s="21"/>
      <c r="E53" s="21"/>
      <c r="F53" s="21"/>
      <c r="G53" s="79"/>
      <c r="H53" s="67"/>
    </row>
    <row r="54" spans="2:8" ht="15.75" customHeight="1">
      <c r="B54" s="73" t="s">
        <v>35</v>
      </c>
      <c r="C54" s="66"/>
      <c r="D54" s="66"/>
      <c r="E54" s="66"/>
      <c r="F54" s="67"/>
      <c r="G54" s="79" t="s">
        <v>173</v>
      </c>
      <c r="H54" s="67"/>
    </row>
    <row r="55" spans="2:8" ht="15.75" customHeight="1">
      <c r="B55" s="7" t="s">
        <v>107</v>
      </c>
      <c r="C55" s="8"/>
      <c r="D55" s="8"/>
      <c r="E55" s="8"/>
      <c r="F55" s="8"/>
      <c r="G55" s="8"/>
      <c r="H55" s="8"/>
    </row>
    <row r="56" spans="2:8" ht="15.75" customHeight="1">
      <c r="B56" s="75"/>
      <c r="C56" s="67"/>
      <c r="D56" s="9" t="s">
        <v>13</v>
      </c>
      <c r="E56" s="9" t="s">
        <v>17</v>
      </c>
      <c r="F56" s="10" t="s">
        <v>94</v>
      </c>
      <c r="G56" s="70" t="s">
        <v>19</v>
      </c>
      <c r="H56" s="67"/>
    </row>
    <row r="57" spans="2:8" ht="15.75" customHeight="1">
      <c r="B57" s="11"/>
      <c r="C57" s="11"/>
      <c r="D57" s="11"/>
      <c r="E57" s="11"/>
      <c r="F57" s="11"/>
      <c r="G57" s="78"/>
      <c r="H57" s="67"/>
    </row>
    <row r="58" spans="2:8" ht="15.75" customHeight="1">
      <c r="B58" s="11"/>
      <c r="C58" s="11"/>
      <c r="D58" s="11"/>
      <c r="E58" s="11"/>
      <c r="F58" s="11"/>
      <c r="G58" s="78"/>
      <c r="H58" s="67"/>
    </row>
    <row r="59" spans="2:8" ht="15.75" customHeight="1">
      <c r="B59" s="11"/>
      <c r="C59" s="11"/>
      <c r="D59" s="11"/>
      <c r="E59" s="11"/>
      <c r="F59" s="11"/>
      <c r="G59" s="78"/>
      <c r="H59" s="67"/>
    </row>
    <row r="60" spans="2:8" ht="15.75" customHeight="1">
      <c r="B60" s="11"/>
      <c r="C60" s="11"/>
      <c r="D60" s="11"/>
      <c r="E60" s="11"/>
      <c r="F60" s="11"/>
      <c r="G60" s="78"/>
      <c r="H60" s="67"/>
    </row>
    <row r="61" spans="2:8" ht="15.75" customHeight="1">
      <c r="B61" s="69" t="s">
        <v>35</v>
      </c>
      <c r="C61" s="66"/>
      <c r="D61" s="66"/>
      <c r="E61" s="66"/>
      <c r="F61" s="67"/>
      <c r="G61" s="80" t="s">
        <v>173</v>
      </c>
      <c r="H61" s="67"/>
    </row>
    <row r="62" spans="2:8" ht="15.75" customHeight="1">
      <c r="B62" s="8"/>
      <c r="C62" s="8"/>
      <c r="D62" s="8"/>
      <c r="E62" s="8"/>
      <c r="F62" s="8"/>
      <c r="G62" s="8"/>
      <c r="H62" s="8"/>
    </row>
    <row r="63" spans="2:8" ht="15.75" customHeight="1">
      <c r="B63" s="74" t="s">
        <v>110</v>
      </c>
      <c r="C63" s="66"/>
      <c r="D63" s="66"/>
      <c r="E63" s="66"/>
      <c r="F63" s="67"/>
      <c r="G63" s="81">
        <f>G26+G47</f>
        <v>67022860</v>
      </c>
      <c r="H63" s="67"/>
    </row>
    <row r="64" spans="2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G57:H57"/>
    <mergeCell ref="G58:H58"/>
    <mergeCell ref="B61:F61"/>
    <mergeCell ref="B63:F63"/>
    <mergeCell ref="G59:H59"/>
    <mergeCell ref="G60:H60"/>
    <mergeCell ref="G61:H61"/>
    <mergeCell ref="G63:H63"/>
    <mergeCell ref="G36:H36"/>
    <mergeCell ref="G37:H37"/>
    <mergeCell ref="G38:H38"/>
    <mergeCell ref="G39:H39"/>
    <mergeCell ref="B56:C56"/>
    <mergeCell ref="G41:H41"/>
    <mergeCell ref="G42:H42"/>
    <mergeCell ref="G33:H33"/>
    <mergeCell ref="G54:H54"/>
    <mergeCell ref="G56:H56"/>
    <mergeCell ref="G51:H51"/>
    <mergeCell ref="G52:H52"/>
    <mergeCell ref="G53:H53"/>
    <mergeCell ref="G43:H43"/>
    <mergeCell ref="G44:H44"/>
    <mergeCell ref="G45:H45"/>
    <mergeCell ref="G46:H46"/>
    <mergeCell ref="G47:H47"/>
    <mergeCell ref="G49:H49"/>
    <mergeCell ref="G50:H50"/>
    <mergeCell ref="G35:H35"/>
    <mergeCell ref="G28:H28"/>
    <mergeCell ref="G29:H29"/>
    <mergeCell ref="G30:H30"/>
    <mergeCell ref="G31:H31"/>
    <mergeCell ref="G32:H32"/>
    <mergeCell ref="G23:H23"/>
    <mergeCell ref="G24:H24"/>
    <mergeCell ref="G25:H25"/>
    <mergeCell ref="B26:F26"/>
    <mergeCell ref="G26:H26"/>
    <mergeCell ref="G18:H18"/>
    <mergeCell ref="G19:H19"/>
    <mergeCell ref="G20:H20"/>
    <mergeCell ref="G21:H21"/>
    <mergeCell ref="G22:H22"/>
    <mergeCell ref="B45:C45"/>
    <mergeCell ref="B46:C46"/>
    <mergeCell ref="B47:F47"/>
    <mergeCell ref="B54:F54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B39:F39"/>
    <mergeCell ref="B41:C41"/>
    <mergeCell ref="B42:C42"/>
    <mergeCell ref="B43:C43"/>
    <mergeCell ref="B44:C44"/>
    <mergeCell ref="B33:F33"/>
    <mergeCell ref="B35:C35"/>
    <mergeCell ref="B36:C36"/>
    <mergeCell ref="B37:C37"/>
    <mergeCell ref="B38:C3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1003"/>
  <sheetViews>
    <sheetView topLeftCell="B59" workbookViewId="0">
      <selection activeCell="H53" sqref="H53"/>
    </sheetView>
  </sheetViews>
  <sheetFormatPr baseColWidth="10" defaultColWidth="12.6328125" defaultRowHeight="15" customHeight="1"/>
  <cols>
    <col min="1" max="1" width="10.6328125" customWidth="1"/>
    <col min="2" max="2" width="48.26953125" customWidth="1"/>
    <col min="3" max="3" width="23.08984375" customWidth="1"/>
    <col min="4" max="4" width="22.26953125" customWidth="1"/>
    <col min="5" max="5" width="23.08984375" customWidth="1"/>
    <col min="6" max="6" width="23.7265625" customWidth="1"/>
    <col min="7" max="7" width="30.08984375" customWidth="1"/>
    <col min="8" max="25" width="10.6328125" customWidth="1"/>
  </cols>
  <sheetData>
    <row r="2" spans="2:7" ht="14.5">
      <c r="B2" s="42" t="s">
        <v>0</v>
      </c>
      <c r="C2" s="43"/>
      <c r="D2" s="43"/>
      <c r="E2" s="43"/>
      <c r="F2" s="43"/>
      <c r="G2" s="44"/>
    </row>
    <row r="3" spans="2:7" ht="14.5">
      <c r="B3" s="45"/>
      <c r="C3" s="46"/>
      <c r="D3" s="46"/>
      <c r="E3" s="46"/>
      <c r="F3" s="46"/>
      <c r="G3" s="47"/>
    </row>
    <row r="4" spans="2:7" ht="14.5">
      <c r="B4" s="48"/>
      <c r="C4" s="49"/>
      <c r="D4" s="49"/>
      <c r="E4" s="49"/>
      <c r="F4" s="49"/>
      <c r="G4" s="50"/>
    </row>
    <row r="5" spans="2:7" ht="14.5">
      <c r="B5" s="2"/>
      <c r="C5" s="2"/>
      <c r="D5" s="2"/>
      <c r="E5" s="2"/>
      <c r="F5" s="2"/>
      <c r="G5" s="2"/>
    </row>
    <row r="6" spans="2:7">
      <c r="B6" s="29" t="s">
        <v>1</v>
      </c>
      <c r="C6" s="51" t="s">
        <v>2</v>
      </c>
      <c r="D6" s="52"/>
      <c r="E6" s="52"/>
      <c r="F6" s="53"/>
      <c r="G6" s="54"/>
    </row>
    <row r="7" spans="2:7">
      <c r="B7" s="29" t="s">
        <v>3</v>
      </c>
      <c r="C7" s="57"/>
      <c r="D7" s="58"/>
      <c r="E7" s="58"/>
      <c r="F7" s="59"/>
      <c r="G7" s="55"/>
    </row>
    <row r="8" spans="2:7">
      <c r="B8" s="29" t="s">
        <v>4</v>
      </c>
      <c r="C8" s="60" t="s">
        <v>5</v>
      </c>
      <c r="D8" s="58"/>
      <c r="E8" s="58"/>
      <c r="F8" s="59"/>
      <c r="G8" s="55"/>
    </row>
    <row r="9" spans="2:7">
      <c r="B9" s="29" t="s">
        <v>6</v>
      </c>
      <c r="C9" s="61" t="s">
        <v>7</v>
      </c>
      <c r="D9" s="58"/>
      <c r="E9" s="58"/>
      <c r="F9" s="59"/>
      <c r="G9" s="55"/>
    </row>
    <row r="10" spans="2:7">
      <c r="B10" s="30" t="s">
        <v>8</v>
      </c>
      <c r="C10" s="62" t="s">
        <v>5</v>
      </c>
      <c r="D10" s="63"/>
      <c r="E10" s="63"/>
      <c r="F10" s="64"/>
      <c r="G10" s="56"/>
    </row>
    <row r="11" spans="2:7" ht="14.5">
      <c r="B11" s="1"/>
      <c r="C11" s="1"/>
      <c r="D11" s="1"/>
      <c r="E11" s="1"/>
      <c r="F11" s="1"/>
      <c r="G11" s="1"/>
    </row>
    <row r="12" spans="2:7" ht="15.5">
      <c r="B12" s="6" t="s">
        <v>10</v>
      </c>
      <c r="C12" s="65">
        <v>11</v>
      </c>
      <c r="D12" s="66"/>
      <c r="E12" s="66"/>
      <c r="F12" s="66"/>
      <c r="G12" s="67"/>
    </row>
    <row r="13" spans="2:7" ht="15.5">
      <c r="B13" s="6" t="s">
        <v>11</v>
      </c>
      <c r="C13" s="68" t="s">
        <v>196</v>
      </c>
      <c r="D13" s="66"/>
      <c r="E13" s="66"/>
      <c r="F13" s="66"/>
      <c r="G13" s="67"/>
    </row>
    <row r="14" spans="2:7" ht="15.5">
      <c r="B14" s="6" t="s">
        <v>13</v>
      </c>
      <c r="C14" s="65" t="s">
        <v>182</v>
      </c>
      <c r="D14" s="66"/>
      <c r="E14" s="66"/>
      <c r="F14" s="66"/>
      <c r="G14" s="67"/>
    </row>
    <row r="15" spans="2:7" ht="14.5">
      <c r="B15" s="7" t="s">
        <v>14</v>
      </c>
      <c r="C15" s="8"/>
      <c r="D15" s="8"/>
      <c r="E15" s="8"/>
      <c r="F15" s="8"/>
      <c r="G15" s="8"/>
    </row>
    <row r="16" spans="2:7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6.7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1.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8.2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3" customHeight="1">
      <c r="B20" s="11" t="s">
        <v>24</v>
      </c>
      <c r="C20" s="11" t="s">
        <v>29</v>
      </c>
      <c r="D20" s="12" t="s">
        <v>13</v>
      </c>
      <c r="E20" s="13">
        <v>1</v>
      </c>
      <c r="F20" s="14">
        <v>25000</v>
      </c>
      <c r="G20" s="15">
        <v>25000</v>
      </c>
    </row>
    <row r="21" spans="2:7" ht="31.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1.5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28.5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0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2.2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15.75" customHeight="1">
      <c r="B26" s="69" t="s">
        <v>35</v>
      </c>
      <c r="C26" s="66"/>
      <c r="D26" s="66"/>
      <c r="E26" s="66"/>
      <c r="F26" s="67"/>
      <c r="G26" s="16">
        <f>G17+G18+G19+G20+G21+G22+G23+G24+G25</f>
        <v>46020</v>
      </c>
    </row>
    <row r="27" spans="2:7" ht="15.75" customHeight="1">
      <c r="B27" s="7" t="s">
        <v>36</v>
      </c>
      <c r="C27" s="8"/>
      <c r="D27" s="8"/>
      <c r="E27" s="8"/>
      <c r="F27" s="8"/>
      <c r="G27" s="8"/>
    </row>
    <row r="28" spans="2:7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9" t="s">
        <v>19</v>
      </c>
    </row>
    <row r="29" spans="2:7" ht="30" customHeight="1">
      <c r="B29" s="11" t="s">
        <v>197</v>
      </c>
      <c r="C29" s="11" t="s">
        <v>198</v>
      </c>
      <c r="D29" s="11" t="s">
        <v>13</v>
      </c>
      <c r="E29" s="11">
        <v>1</v>
      </c>
      <c r="F29" s="18">
        <v>15000000</v>
      </c>
      <c r="G29" s="19">
        <v>15000000</v>
      </c>
    </row>
    <row r="30" spans="2:7" ht="29.25" customHeight="1">
      <c r="B30" s="11" t="s">
        <v>199</v>
      </c>
      <c r="C30" s="11" t="s">
        <v>200</v>
      </c>
      <c r="D30" s="11" t="s">
        <v>13</v>
      </c>
      <c r="E30" s="11">
        <v>1</v>
      </c>
      <c r="F30" s="18">
        <v>30000000</v>
      </c>
      <c r="G30" s="19">
        <v>30000000</v>
      </c>
    </row>
    <row r="31" spans="2:7" ht="31.5" customHeight="1">
      <c r="B31" s="11" t="s">
        <v>212</v>
      </c>
      <c r="C31" s="11" t="s">
        <v>201</v>
      </c>
      <c r="D31" s="11" t="s">
        <v>13</v>
      </c>
      <c r="E31" s="11">
        <v>1</v>
      </c>
      <c r="F31" s="18">
        <v>5000000</v>
      </c>
      <c r="G31" s="19">
        <v>5000000</v>
      </c>
    </row>
    <row r="32" spans="2:7" ht="31.5" customHeight="1">
      <c r="B32" s="11" t="s">
        <v>202</v>
      </c>
      <c r="C32" s="11" t="s">
        <v>203</v>
      </c>
      <c r="D32" s="11" t="s">
        <v>13</v>
      </c>
      <c r="E32" s="11">
        <v>3</v>
      </c>
      <c r="F32" s="18">
        <v>4000000</v>
      </c>
      <c r="G32" s="19">
        <v>12000000</v>
      </c>
    </row>
    <row r="33" spans="2:7" ht="31.5" customHeight="1">
      <c r="B33" s="11" t="s">
        <v>204</v>
      </c>
      <c r="C33" s="11" t="s">
        <v>77</v>
      </c>
      <c r="D33" s="11" t="s">
        <v>13</v>
      </c>
      <c r="E33" s="11">
        <v>24</v>
      </c>
      <c r="F33" s="18">
        <v>236000</v>
      </c>
      <c r="G33" s="19">
        <v>5664000</v>
      </c>
    </row>
    <row r="34" spans="2:7" ht="31.5" customHeight="1">
      <c r="B34" s="11" t="s">
        <v>205</v>
      </c>
      <c r="C34" s="11" t="s">
        <v>206</v>
      </c>
      <c r="D34" s="11" t="s">
        <v>13</v>
      </c>
      <c r="E34" s="11">
        <v>1</v>
      </c>
      <c r="F34" s="18">
        <v>130000</v>
      </c>
      <c r="G34" s="19">
        <v>130000</v>
      </c>
    </row>
    <row r="35" spans="2:7" ht="31.5" customHeight="1">
      <c r="B35" s="11" t="s">
        <v>207</v>
      </c>
      <c r="C35" s="11" t="s">
        <v>208</v>
      </c>
      <c r="D35" s="11" t="s">
        <v>13</v>
      </c>
      <c r="E35" s="11">
        <v>1</v>
      </c>
      <c r="F35" s="18">
        <v>5360908</v>
      </c>
      <c r="G35" s="19">
        <v>5360908</v>
      </c>
    </row>
    <row r="36" spans="2:7" ht="31.5" customHeight="1">
      <c r="B36" s="11" t="s">
        <v>216</v>
      </c>
      <c r="C36" s="11" t="s">
        <v>53</v>
      </c>
      <c r="D36" s="11" t="s">
        <v>13</v>
      </c>
      <c r="E36" s="11">
        <v>2</v>
      </c>
      <c r="F36" s="18">
        <v>899900</v>
      </c>
      <c r="G36" s="19">
        <v>899900</v>
      </c>
    </row>
    <row r="37" spans="2:7" ht="31.5" customHeight="1">
      <c r="B37" s="11" t="s">
        <v>221</v>
      </c>
      <c r="C37" s="11" t="s">
        <v>222</v>
      </c>
      <c r="D37" s="11" t="s">
        <v>13</v>
      </c>
      <c r="E37" s="11">
        <v>1</v>
      </c>
      <c r="F37" s="18">
        <v>287599</v>
      </c>
      <c r="G37" s="19">
        <v>287599</v>
      </c>
    </row>
    <row r="38" spans="2:7" ht="33" customHeight="1">
      <c r="B38" s="11" t="s">
        <v>209</v>
      </c>
      <c r="C38" s="11" t="s">
        <v>53</v>
      </c>
      <c r="D38" s="11" t="s">
        <v>13</v>
      </c>
      <c r="E38" s="11">
        <v>10</v>
      </c>
      <c r="F38" s="18">
        <v>200000</v>
      </c>
      <c r="G38" s="19">
        <v>2000000</v>
      </c>
    </row>
    <row r="39" spans="2:7" ht="15.75" customHeight="1">
      <c r="B39" s="69" t="s">
        <v>35</v>
      </c>
      <c r="C39" s="66"/>
      <c r="D39" s="66"/>
      <c r="E39" s="66"/>
      <c r="F39" s="67"/>
      <c r="G39" s="26">
        <f>+G29+G30+G31+G32+G33+G34+G38+G35+G36+G37</f>
        <v>76342407</v>
      </c>
    </row>
    <row r="40" spans="2:7" ht="15.75" customHeight="1">
      <c r="B40" s="7" t="s">
        <v>84</v>
      </c>
      <c r="C40" s="8"/>
      <c r="D40" s="8"/>
      <c r="E40" s="8"/>
      <c r="F40" s="8"/>
      <c r="G40" s="8"/>
    </row>
    <row r="41" spans="2:7" ht="15.75" customHeight="1">
      <c r="B41" s="70" t="s">
        <v>85</v>
      </c>
      <c r="C41" s="67"/>
      <c r="D41" s="9" t="s">
        <v>13</v>
      </c>
      <c r="E41" s="9" t="s">
        <v>86</v>
      </c>
      <c r="F41" s="10" t="s">
        <v>18</v>
      </c>
      <c r="G41" s="9" t="s">
        <v>87</v>
      </c>
    </row>
    <row r="42" spans="2:7" ht="15.75" customHeight="1">
      <c r="B42" s="72"/>
      <c r="C42" s="67"/>
      <c r="D42" s="11"/>
      <c r="E42" s="11"/>
      <c r="F42" s="11"/>
      <c r="G42" s="11"/>
    </row>
    <row r="43" spans="2:7" ht="15.75" customHeight="1">
      <c r="B43" s="72"/>
      <c r="C43" s="67"/>
      <c r="D43" s="11"/>
      <c r="E43" s="11"/>
      <c r="F43" s="11"/>
      <c r="G43" s="11"/>
    </row>
    <row r="44" spans="2:7" ht="15.75" customHeight="1">
      <c r="B44" s="72"/>
      <c r="C44" s="67"/>
      <c r="D44" s="11"/>
      <c r="E44" s="11"/>
      <c r="F44" s="11"/>
      <c r="G44" s="12"/>
    </row>
    <row r="45" spans="2:7" ht="15.75" customHeight="1">
      <c r="B45" s="69" t="s">
        <v>35</v>
      </c>
      <c r="C45" s="66"/>
      <c r="D45" s="66"/>
      <c r="E45" s="66"/>
      <c r="F45" s="67"/>
      <c r="G45" s="32" t="s">
        <v>173</v>
      </c>
    </row>
    <row r="46" spans="2:7" ht="15.75" customHeight="1">
      <c r="B46" s="7" t="s">
        <v>92</v>
      </c>
      <c r="C46" s="8"/>
      <c r="D46" s="8"/>
      <c r="E46" s="8"/>
      <c r="F46" s="8"/>
      <c r="G46" s="8"/>
    </row>
    <row r="47" spans="2:7" ht="15.75" customHeight="1">
      <c r="B47" s="70" t="s">
        <v>93</v>
      </c>
      <c r="C47" s="67"/>
      <c r="D47" s="9" t="s">
        <v>13</v>
      </c>
      <c r="E47" s="9" t="s">
        <v>17</v>
      </c>
      <c r="F47" s="10" t="s">
        <v>18</v>
      </c>
      <c r="G47" s="9" t="s">
        <v>19</v>
      </c>
    </row>
    <row r="48" spans="2:7" ht="30.75" customHeight="1">
      <c r="B48" s="72" t="s">
        <v>191</v>
      </c>
      <c r="C48" s="67"/>
      <c r="D48" s="12" t="s">
        <v>192</v>
      </c>
      <c r="E48" s="13">
        <v>0.25</v>
      </c>
      <c r="F48" s="14">
        <v>7000000</v>
      </c>
      <c r="G48" s="15">
        <v>4000000</v>
      </c>
    </row>
    <row r="49" spans="2:7" ht="15.75" customHeight="1">
      <c r="B49" s="11"/>
      <c r="C49" s="11"/>
      <c r="D49" s="12"/>
      <c r="E49" s="13"/>
      <c r="F49" s="14"/>
      <c r="G49" s="15"/>
    </row>
    <row r="50" spans="2:7" ht="15.75" customHeight="1">
      <c r="B50" s="72"/>
      <c r="C50" s="67"/>
      <c r="D50" s="11"/>
      <c r="E50" s="11"/>
      <c r="F50" s="11"/>
      <c r="G50" s="12"/>
    </row>
    <row r="51" spans="2:7" ht="15.75" customHeight="1">
      <c r="B51" s="69" t="s">
        <v>35</v>
      </c>
      <c r="C51" s="66"/>
      <c r="D51" s="66"/>
      <c r="E51" s="66"/>
      <c r="F51" s="67"/>
      <c r="G51" s="16">
        <f>G48</f>
        <v>4000000</v>
      </c>
    </row>
    <row r="52" spans="2:7" ht="15.75" customHeight="1">
      <c r="B52" s="20" t="s">
        <v>100</v>
      </c>
      <c r="C52" s="21"/>
      <c r="D52" s="21"/>
      <c r="E52" s="21"/>
      <c r="F52" s="21"/>
      <c r="G52" s="21"/>
    </row>
    <row r="53" spans="2:7" ht="15.75" customHeight="1">
      <c r="B53" s="22" t="s">
        <v>93</v>
      </c>
      <c r="C53" s="21"/>
      <c r="D53" s="22" t="s">
        <v>13</v>
      </c>
      <c r="E53" s="22" t="s">
        <v>17</v>
      </c>
      <c r="F53" s="25" t="s">
        <v>18</v>
      </c>
      <c r="G53" s="22" t="s">
        <v>19</v>
      </c>
    </row>
    <row r="54" spans="2:7" ht="29.25" customHeight="1">
      <c r="B54" s="21" t="s">
        <v>211</v>
      </c>
      <c r="C54" s="21"/>
      <c r="D54" s="21">
        <v>3</v>
      </c>
      <c r="E54" s="21">
        <v>1</v>
      </c>
      <c r="F54" s="37">
        <v>100000</v>
      </c>
      <c r="G54" s="38">
        <v>300000</v>
      </c>
    </row>
    <row r="55" spans="2:7" ht="34.5" customHeight="1">
      <c r="B55" s="21" t="s">
        <v>213</v>
      </c>
      <c r="C55" s="21"/>
      <c r="D55" s="21">
        <v>1</v>
      </c>
      <c r="E55" s="21">
        <v>1</v>
      </c>
      <c r="F55" s="37">
        <v>3000000</v>
      </c>
      <c r="G55" s="38">
        <v>3000000</v>
      </c>
    </row>
    <row r="56" spans="2:7" ht="33" customHeight="1">
      <c r="B56" s="21" t="s">
        <v>214</v>
      </c>
      <c r="C56" s="21"/>
      <c r="D56" s="21">
        <v>1</v>
      </c>
      <c r="E56" s="21">
        <v>1</v>
      </c>
      <c r="F56" s="37">
        <v>1500000</v>
      </c>
      <c r="G56" s="38">
        <v>1500000</v>
      </c>
    </row>
    <row r="57" spans="2:7" ht="15.75" customHeight="1">
      <c r="B57" s="21"/>
      <c r="C57" s="21"/>
      <c r="D57" s="21"/>
      <c r="E57" s="21"/>
      <c r="F57" s="21"/>
      <c r="G57" s="22"/>
    </row>
    <row r="58" spans="2:7" ht="15.75" customHeight="1">
      <c r="B58" s="73" t="s">
        <v>35</v>
      </c>
      <c r="C58" s="66"/>
      <c r="D58" s="66"/>
      <c r="E58" s="66"/>
      <c r="F58" s="67"/>
      <c r="G58" s="38">
        <f>G56+G54+G55</f>
        <v>4800000</v>
      </c>
    </row>
    <row r="59" spans="2:7" ht="15.75" customHeight="1">
      <c r="B59" s="7" t="s">
        <v>107</v>
      </c>
      <c r="C59" s="8"/>
      <c r="D59" s="8"/>
      <c r="E59" s="8"/>
      <c r="F59" s="8"/>
      <c r="G59" s="8"/>
    </row>
    <row r="60" spans="2:7" ht="15.75" customHeight="1">
      <c r="B60" s="75"/>
      <c r="C60" s="67"/>
      <c r="D60" s="9" t="s">
        <v>13</v>
      </c>
      <c r="E60" s="9" t="s">
        <v>17</v>
      </c>
      <c r="F60" s="10" t="s">
        <v>18</v>
      </c>
      <c r="G60" s="9" t="s">
        <v>19</v>
      </c>
    </row>
    <row r="61" spans="2:7" ht="15.75" customHeight="1">
      <c r="B61" s="11" t="s">
        <v>109</v>
      </c>
      <c r="C61" s="11"/>
      <c r="D61" s="11">
        <v>3</v>
      </c>
      <c r="E61" s="11">
        <v>1</v>
      </c>
      <c r="F61" s="18">
        <v>600000</v>
      </c>
      <c r="G61" s="19">
        <v>1800000</v>
      </c>
    </row>
    <row r="62" spans="2:7" ht="15.75" customHeight="1">
      <c r="B62" s="11"/>
      <c r="C62" s="11"/>
      <c r="D62" s="11"/>
      <c r="E62" s="36"/>
      <c r="F62" s="11"/>
      <c r="G62" s="12"/>
    </row>
    <row r="63" spans="2:7" ht="15.75" customHeight="1">
      <c r="B63" s="11"/>
      <c r="C63" s="11"/>
      <c r="D63" s="11"/>
      <c r="E63" s="11"/>
      <c r="F63" s="11"/>
      <c r="G63" s="12"/>
    </row>
    <row r="64" spans="2:7" ht="15.75" customHeight="1">
      <c r="B64" s="11"/>
      <c r="C64" s="11"/>
      <c r="D64" s="11"/>
      <c r="E64" s="11"/>
      <c r="F64" s="11"/>
      <c r="G64" s="12"/>
    </row>
    <row r="65" spans="2:7" ht="15.75" customHeight="1">
      <c r="B65" s="69" t="s">
        <v>35</v>
      </c>
      <c r="C65" s="66"/>
      <c r="D65" s="66"/>
      <c r="E65" s="66"/>
      <c r="F65" s="67"/>
      <c r="G65" s="41">
        <v>1800000</v>
      </c>
    </row>
    <row r="66" spans="2:7" ht="15.75" customHeight="1">
      <c r="B66" s="8"/>
      <c r="C66" s="8"/>
      <c r="D66" s="8"/>
      <c r="E66" s="8"/>
      <c r="F66" s="8"/>
      <c r="G66" s="8"/>
    </row>
    <row r="67" spans="2:7" ht="15.75" customHeight="1">
      <c r="B67" s="74" t="s">
        <v>110</v>
      </c>
      <c r="C67" s="66"/>
      <c r="D67" s="66"/>
      <c r="E67" s="66"/>
      <c r="F67" s="67"/>
      <c r="G67" s="27">
        <f>G26+G51+G39+G61+G58</f>
        <v>86988427</v>
      </c>
    </row>
    <row r="68" spans="2:7" ht="15.75" customHeight="1"/>
    <row r="69" spans="2:7" ht="15.75" customHeight="1"/>
    <row r="70" spans="2:7" ht="15.75" customHeight="1"/>
    <row r="71" spans="2:7" ht="15.75" customHeight="1"/>
    <row r="72" spans="2:7" ht="15.75" customHeight="1"/>
    <row r="73" spans="2:7" ht="15.75" customHeight="1"/>
    <row r="74" spans="2:7" ht="15.75" customHeight="1"/>
    <row r="75" spans="2:7" ht="15.75" customHeight="1"/>
    <row r="76" spans="2:7" ht="15.75" customHeight="1"/>
    <row r="77" spans="2:7" ht="15.75" customHeight="1"/>
    <row r="78" spans="2:7" ht="15.75" customHeight="1"/>
    <row r="79" spans="2:7" ht="15.75" customHeight="1"/>
    <row r="80" spans="2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5">
    <mergeCell ref="B67:F67"/>
    <mergeCell ref="B43:C43"/>
    <mergeCell ref="B44:C44"/>
    <mergeCell ref="B45:F45"/>
    <mergeCell ref="B47:C47"/>
    <mergeCell ref="B48:C48"/>
    <mergeCell ref="B50:C50"/>
    <mergeCell ref="B51:F51"/>
    <mergeCell ref="B41:C41"/>
    <mergeCell ref="B42:C42"/>
    <mergeCell ref="B58:F58"/>
    <mergeCell ref="B60:C60"/>
    <mergeCell ref="B65:F65"/>
    <mergeCell ref="C12:G12"/>
    <mergeCell ref="C13:G13"/>
    <mergeCell ref="C14:G14"/>
    <mergeCell ref="B26:F26"/>
    <mergeCell ref="B39:F39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topLeftCell="B73" workbookViewId="0">
      <selection activeCell="C71" sqref="C71"/>
    </sheetView>
  </sheetViews>
  <sheetFormatPr baseColWidth="10" defaultColWidth="12.6328125" defaultRowHeight="15" customHeight="1"/>
  <cols>
    <col min="1" max="1" width="10.6328125" customWidth="1"/>
    <col min="2" max="2" width="50.08984375" customWidth="1"/>
    <col min="3" max="3" width="22.90625" customWidth="1"/>
    <col min="4" max="4" width="23" customWidth="1"/>
    <col min="5" max="5" width="23.26953125" customWidth="1"/>
    <col min="6" max="6" width="23" customWidth="1"/>
    <col min="7" max="7" width="33.26953125" customWidth="1"/>
    <col min="8" max="25" width="10.6328125" customWidth="1"/>
  </cols>
  <sheetData>
    <row r="1" spans="1:7" ht="14.5">
      <c r="A1" s="1"/>
      <c r="B1" s="2"/>
      <c r="C1" s="2"/>
      <c r="D1" s="2"/>
      <c r="E1" s="2"/>
      <c r="F1" s="2"/>
      <c r="G1" s="2"/>
    </row>
    <row r="2" spans="1:7" ht="14.5">
      <c r="A2" s="3"/>
      <c r="B2" s="42" t="s">
        <v>0</v>
      </c>
      <c r="C2" s="43"/>
      <c r="D2" s="43"/>
      <c r="E2" s="43"/>
      <c r="F2" s="43"/>
      <c r="G2" s="44"/>
    </row>
    <row r="3" spans="1:7" ht="14.5">
      <c r="A3" s="3"/>
      <c r="B3" s="45"/>
      <c r="C3" s="46"/>
      <c r="D3" s="46"/>
      <c r="E3" s="46"/>
      <c r="F3" s="46"/>
      <c r="G3" s="47"/>
    </row>
    <row r="4" spans="1:7" ht="14.5">
      <c r="A4" s="3"/>
      <c r="B4" s="48"/>
      <c r="C4" s="49"/>
      <c r="D4" s="49"/>
      <c r="E4" s="49"/>
      <c r="F4" s="49"/>
      <c r="G4" s="50"/>
    </row>
    <row r="5" spans="1:7" ht="14.5">
      <c r="A5" s="1"/>
      <c r="B5" s="2"/>
      <c r="C5" s="2"/>
      <c r="D5" s="2"/>
      <c r="E5" s="2"/>
      <c r="F5" s="2"/>
      <c r="G5" s="2"/>
    </row>
    <row r="6" spans="1:7">
      <c r="A6" s="3"/>
      <c r="B6" s="4" t="s">
        <v>1</v>
      </c>
      <c r="C6" s="51" t="s">
        <v>2</v>
      </c>
      <c r="D6" s="52"/>
      <c r="E6" s="52"/>
      <c r="F6" s="53"/>
      <c r="G6" s="54"/>
    </row>
    <row r="7" spans="1:7">
      <c r="A7" s="3"/>
      <c r="B7" s="4" t="s">
        <v>3</v>
      </c>
      <c r="C7" s="57"/>
      <c r="D7" s="58"/>
      <c r="E7" s="58"/>
      <c r="F7" s="59"/>
      <c r="G7" s="55"/>
    </row>
    <row r="8" spans="1:7">
      <c r="A8" s="3"/>
      <c r="B8" s="4" t="s">
        <v>4</v>
      </c>
      <c r="C8" s="60" t="s">
        <v>5</v>
      </c>
      <c r="D8" s="58"/>
      <c r="E8" s="58"/>
      <c r="F8" s="59"/>
      <c r="G8" s="55"/>
    </row>
    <row r="9" spans="1:7">
      <c r="A9" s="3"/>
      <c r="B9" s="4" t="s">
        <v>6</v>
      </c>
      <c r="C9" s="61" t="s">
        <v>7</v>
      </c>
      <c r="D9" s="58"/>
      <c r="E9" s="58"/>
      <c r="F9" s="59"/>
      <c r="G9" s="55"/>
    </row>
    <row r="10" spans="1:7">
      <c r="A10" s="3"/>
      <c r="B10" s="5" t="s">
        <v>8</v>
      </c>
      <c r="C10" s="62" t="s">
        <v>9</v>
      </c>
      <c r="D10" s="63"/>
      <c r="E10" s="63"/>
      <c r="F10" s="64"/>
      <c r="G10" s="56"/>
    </row>
    <row r="11" spans="1:7" ht="14.5">
      <c r="A11" s="1"/>
      <c r="B11" s="1"/>
      <c r="C11" s="1"/>
      <c r="D11" s="1"/>
      <c r="E11" s="1"/>
      <c r="F11" s="1"/>
      <c r="G11" s="1"/>
    </row>
    <row r="12" spans="1:7" ht="15.5">
      <c r="A12" s="1"/>
      <c r="B12" s="6" t="s">
        <v>10</v>
      </c>
      <c r="C12" s="65">
        <v>1</v>
      </c>
      <c r="D12" s="66"/>
      <c r="E12" s="66"/>
      <c r="F12" s="66"/>
      <c r="G12" s="67"/>
    </row>
    <row r="13" spans="1:7" ht="15.5">
      <c r="A13" s="1"/>
      <c r="B13" s="6" t="s">
        <v>11</v>
      </c>
      <c r="C13" s="68" t="s">
        <v>12</v>
      </c>
      <c r="D13" s="66"/>
      <c r="E13" s="66"/>
      <c r="F13" s="66"/>
      <c r="G13" s="67"/>
    </row>
    <row r="14" spans="1:7" ht="15.5">
      <c r="A14" s="1"/>
      <c r="B14" s="6" t="s">
        <v>13</v>
      </c>
      <c r="C14" s="65" t="s">
        <v>13</v>
      </c>
      <c r="D14" s="66"/>
      <c r="E14" s="66"/>
      <c r="F14" s="66"/>
      <c r="G14" s="67"/>
    </row>
    <row r="15" spans="1:7" ht="14.5">
      <c r="A15" s="1"/>
      <c r="B15" s="7" t="s">
        <v>14</v>
      </c>
      <c r="C15" s="8"/>
      <c r="D15" s="8"/>
      <c r="E15" s="8"/>
      <c r="F15" s="8"/>
      <c r="G15" s="8"/>
    </row>
    <row r="16" spans="1:7" ht="14.5">
      <c r="A16" s="1"/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1:7" ht="41.25" customHeight="1">
      <c r="A17" s="1"/>
      <c r="B17" s="11" t="s">
        <v>20</v>
      </c>
      <c r="C17" s="11" t="s">
        <v>21</v>
      </c>
      <c r="D17" s="12" t="s">
        <v>13</v>
      </c>
      <c r="E17" s="13">
        <v>15</v>
      </c>
      <c r="F17" s="14">
        <v>12000</v>
      </c>
      <c r="G17" s="15">
        <v>180000</v>
      </c>
    </row>
    <row r="18" spans="1:7" ht="41.25" customHeight="1">
      <c r="A18" s="1"/>
      <c r="B18" s="11" t="s">
        <v>22</v>
      </c>
      <c r="C18" s="11" t="s">
        <v>23</v>
      </c>
      <c r="D18" s="12" t="s">
        <v>13</v>
      </c>
      <c r="E18" s="13">
        <v>15</v>
      </c>
      <c r="F18" s="14">
        <v>12500</v>
      </c>
      <c r="G18" s="15">
        <v>187500</v>
      </c>
    </row>
    <row r="19" spans="1:7" ht="41.25" customHeight="1">
      <c r="A19" s="1"/>
      <c r="B19" s="11" t="s">
        <v>24</v>
      </c>
      <c r="C19" s="11" t="s">
        <v>25</v>
      </c>
      <c r="D19" s="12" t="s">
        <v>13</v>
      </c>
      <c r="E19" s="13">
        <v>15</v>
      </c>
      <c r="F19" s="14">
        <v>3500</v>
      </c>
      <c r="G19" s="15">
        <v>52500</v>
      </c>
    </row>
    <row r="20" spans="1:7" ht="41.25" customHeight="1">
      <c r="A20" s="1"/>
      <c r="B20" s="11" t="s">
        <v>26</v>
      </c>
      <c r="C20" s="11" t="s">
        <v>23</v>
      </c>
      <c r="D20" s="12" t="s">
        <v>13</v>
      </c>
      <c r="E20" s="13">
        <v>15</v>
      </c>
      <c r="F20" s="14">
        <v>13500</v>
      </c>
      <c r="G20" s="15">
        <v>202500</v>
      </c>
    </row>
    <row r="21" spans="1:7" ht="41.25" customHeight="1">
      <c r="A21" s="1"/>
      <c r="B21" s="11" t="s">
        <v>27</v>
      </c>
      <c r="C21" s="11" t="s">
        <v>23</v>
      </c>
      <c r="D21" s="12" t="s">
        <v>13</v>
      </c>
      <c r="E21" s="13">
        <v>15</v>
      </c>
      <c r="F21" s="14">
        <v>4200</v>
      </c>
      <c r="G21" s="15">
        <v>63000</v>
      </c>
    </row>
    <row r="22" spans="1:7" ht="41.25" customHeight="1">
      <c r="A22" s="1"/>
      <c r="B22" s="11" t="s">
        <v>28</v>
      </c>
      <c r="C22" s="11" t="s">
        <v>29</v>
      </c>
      <c r="D22" s="12" t="s">
        <v>13</v>
      </c>
      <c r="E22" s="13">
        <v>15</v>
      </c>
      <c r="F22" s="14">
        <v>35000</v>
      </c>
      <c r="G22" s="15">
        <v>525000</v>
      </c>
    </row>
    <row r="23" spans="1:7" ht="41.25" customHeight="1">
      <c r="A23" s="1"/>
      <c r="B23" s="11" t="s">
        <v>30</v>
      </c>
      <c r="C23" s="11" t="s">
        <v>31</v>
      </c>
      <c r="D23" s="12" t="s">
        <v>13</v>
      </c>
      <c r="E23" s="13">
        <v>15</v>
      </c>
      <c r="F23" s="14">
        <v>2500</v>
      </c>
      <c r="G23" s="15">
        <v>37500</v>
      </c>
    </row>
    <row r="24" spans="1:7" ht="41.25" customHeight="1">
      <c r="A24" s="1"/>
      <c r="B24" s="11" t="s">
        <v>32</v>
      </c>
      <c r="C24" s="11" t="s">
        <v>33</v>
      </c>
      <c r="D24" s="12" t="s">
        <v>13</v>
      </c>
      <c r="E24" s="13">
        <v>15</v>
      </c>
      <c r="F24" s="14">
        <v>1100</v>
      </c>
      <c r="G24" s="15">
        <v>16500</v>
      </c>
    </row>
    <row r="25" spans="1:7" ht="41.25" customHeight="1">
      <c r="A25" s="1"/>
      <c r="B25" s="11" t="s">
        <v>34</v>
      </c>
      <c r="C25" s="11" t="s">
        <v>21</v>
      </c>
      <c r="D25" s="12" t="s">
        <v>13</v>
      </c>
      <c r="E25" s="13">
        <v>15</v>
      </c>
      <c r="F25" s="14">
        <v>500</v>
      </c>
      <c r="G25" s="15">
        <v>7500</v>
      </c>
    </row>
    <row r="26" spans="1:7" ht="15.75" customHeight="1">
      <c r="A26" s="1"/>
      <c r="B26" s="69" t="s">
        <v>35</v>
      </c>
      <c r="C26" s="66"/>
      <c r="D26" s="66"/>
      <c r="E26" s="66"/>
      <c r="F26" s="67"/>
      <c r="G26" s="16">
        <f>SUM(G17:G25)</f>
        <v>1272000</v>
      </c>
    </row>
    <row r="27" spans="1:7" ht="15.75" customHeight="1">
      <c r="A27" s="1"/>
      <c r="B27" s="7" t="s">
        <v>36</v>
      </c>
      <c r="C27" s="8"/>
      <c r="D27" s="8"/>
      <c r="E27" s="8"/>
      <c r="F27" s="8"/>
      <c r="G27" s="8"/>
    </row>
    <row r="28" spans="1:7" ht="15.75" customHeight="1">
      <c r="A28" s="1"/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9" t="s">
        <v>19</v>
      </c>
    </row>
    <row r="29" spans="1:7" ht="40.5" customHeight="1">
      <c r="A29" s="1"/>
      <c r="B29" s="11" t="s">
        <v>40</v>
      </c>
      <c r="C29" s="11" t="s">
        <v>41</v>
      </c>
      <c r="D29" s="12" t="s">
        <v>42</v>
      </c>
      <c r="E29" s="13">
        <v>150</v>
      </c>
      <c r="F29" s="14">
        <v>2000</v>
      </c>
      <c r="G29" s="15">
        <v>300000</v>
      </c>
    </row>
    <row r="30" spans="1:7" ht="41.25" customHeight="1">
      <c r="A30" s="1"/>
      <c r="B30" s="11" t="s">
        <v>210</v>
      </c>
      <c r="C30" s="11" t="s">
        <v>43</v>
      </c>
      <c r="D30" s="12" t="s">
        <v>13</v>
      </c>
      <c r="E30" s="13">
        <v>1</v>
      </c>
      <c r="F30" s="14">
        <v>210950000</v>
      </c>
      <c r="G30" s="15">
        <v>210950000</v>
      </c>
    </row>
    <row r="31" spans="1:7" ht="40.5" customHeight="1">
      <c r="A31" s="1"/>
      <c r="B31" s="11" t="s">
        <v>44</v>
      </c>
      <c r="C31" s="11" t="s">
        <v>45</v>
      </c>
      <c r="D31" s="12" t="s">
        <v>46</v>
      </c>
      <c r="E31" s="13">
        <v>2</v>
      </c>
      <c r="F31" s="14">
        <v>220000</v>
      </c>
      <c r="G31" s="15">
        <v>440000</v>
      </c>
    </row>
    <row r="32" spans="1:7" ht="45.75" customHeight="1">
      <c r="A32" s="1"/>
      <c r="B32" s="11" t="s">
        <v>47</v>
      </c>
      <c r="C32" s="11" t="s">
        <v>41</v>
      </c>
      <c r="D32" s="12" t="s">
        <v>42</v>
      </c>
      <c r="E32" s="13">
        <v>80</v>
      </c>
      <c r="F32" s="14">
        <v>3000</v>
      </c>
      <c r="G32" s="15">
        <v>240000</v>
      </c>
    </row>
    <row r="33" spans="1:7" ht="36" customHeight="1">
      <c r="A33" s="1"/>
      <c r="B33" s="11" t="s">
        <v>48</v>
      </c>
      <c r="C33" s="11" t="s">
        <v>49</v>
      </c>
      <c r="D33" s="12" t="s">
        <v>13</v>
      </c>
      <c r="E33" s="13">
        <v>10</v>
      </c>
      <c r="F33" s="14">
        <v>25000</v>
      </c>
      <c r="G33" s="15">
        <v>250000</v>
      </c>
    </row>
    <row r="34" spans="1:7" ht="42.75" customHeight="1">
      <c r="A34" s="1"/>
      <c r="B34" s="11" t="s">
        <v>50</v>
      </c>
      <c r="C34" s="11" t="s">
        <v>51</v>
      </c>
      <c r="D34" s="12" t="s">
        <v>13</v>
      </c>
      <c r="E34" s="13">
        <v>150</v>
      </c>
      <c r="F34" s="14">
        <v>1350</v>
      </c>
      <c r="G34" s="15">
        <v>202500</v>
      </c>
    </row>
    <row r="35" spans="1:7" ht="40.5" customHeight="1">
      <c r="A35" s="1"/>
      <c r="B35" s="11" t="s">
        <v>52</v>
      </c>
      <c r="C35" s="11" t="s">
        <v>53</v>
      </c>
      <c r="D35" s="12" t="s">
        <v>13</v>
      </c>
      <c r="E35" s="13">
        <v>1</v>
      </c>
      <c r="F35" s="14">
        <v>850000</v>
      </c>
      <c r="G35" s="15">
        <v>850000</v>
      </c>
    </row>
    <row r="36" spans="1:7" ht="42" customHeight="1">
      <c r="A36" s="1"/>
      <c r="B36" s="11" t="s">
        <v>54</v>
      </c>
      <c r="C36" s="11" t="s">
        <v>55</v>
      </c>
      <c r="D36" s="12" t="s">
        <v>13</v>
      </c>
      <c r="E36" s="13">
        <v>2</v>
      </c>
      <c r="F36" s="14">
        <v>150000</v>
      </c>
      <c r="G36" s="15">
        <v>300000</v>
      </c>
    </row>
    <row r="37" spans="1:7" ht="39" customHeight="1">
      <c r="A37" s="1"/>
      <c r="B37" s="11" t="s">
        <v>56</v>
      </c>
      <c r="C37" s="11" t="s">
        <v>57</v>
      </c>
      <c r="D37" s="12" t="s">
        <v>13</v>
      </c>
      <c r="E37" s="13">
        <v>1</v>
      </c>
      <c r="F37" s="14">
        <v>500000</v>
      </c>
      <c r="G37" s="15">
        <v>500000</v>
      </c>
    </row>
    <row r="38" spans="1:7" ht="42.75" customHeight="1">
      <c r="A38" s="1"/>
      <c r="B38" s="11" t="s">
        <v>58</v>
      </c>
      <c r="C38" s="11" t="s">
        <v>59</v>
      </c>
      <c r="D38" s="12" t="s">
        <v>13</v>
      </c>
      <c r="E38" s="13">
        <v>1</v>
      </c>
      <c r="F38" s="14">
        <v>1500000</v>
      </c>
      <c r="G38" s="15">
        <v>1500000</v>
      </c>
    </row>
    <row r="39" spans="1:7" ht="45.75" customHeight="1">
      <c r="A39" s="1"/>
      <c r="B39" s="11" t="s">
        <v>60</v>
      </c>
      <c r="C39" s="11" t="s">
        <v>51</v>
      </c>
      <c r="D39" s="12" t="s">
        <v>13</v>
      </c>
      <c r="E39" s="13">
        <v>4</v>
      </c>
      <c r="F39" s="14">
        <v>250</v>
      </c>
      <c r="G39" s="15">
        <v>1000</v>
      </c>
    </row>
    <row r="40" spans="1:7" ht="40.5" customHeight="1">
      <c r="A40" s="1"/>
      <c r="B40" s="11" t="s">
        <v>61</v>
      </c>
      <c r="C40" s="11" t="s">
        <v>55</v>
      </c>
      <c r="D40" s="12" t="s">
        <v>62</v>
      </c>
      <c r="E40" s="13">
        <v>0.5</v>
      </c>
      <c r="F40" s="14">
        <v>75000</v>
      </c>
      <c r="G40" s="15">
        <v>37500</v>
      </c>
    </row>
    <row r="41" spans="1:7" ht="43.5" customHeight="1">
      <c r="A41" s="1"/>
      <c r="B41" s="11" t="s">
        <v>63</v>
      </c>
      <c r="C41" s="11" t="s">
        <v>64</v>
      </c>
      <c r="D41" s="12" t="s">
        <v>46</v>
      </c>
      <c r="E41" s="13">
        <v>2</v>
      </c>
      <c r="F41" s="14">
        <v>35000</v>
      </c>
      <c r="G41" s="15">
        <v>70000</v>
      </c>
    </row>
    <row r="42" spans="1:7" ht="42" customHeight="1">
      <c r="A42" s="1"/>
      <c r="B42" s="11" t="s">
        <v>65</v>
      </c>
      <c r="C42" s="11" t="s">
        <v>66</v>
      </c>
      <c r="D42" s="12" t="s">
        <v>13</v>
      </c>
      <c r="E42" s="13">
        <v>5</v>
      </c>
      <c r="F42" s="14">
        <v>156000</v>
      </c>
      <c r="G42" s="15">
        <v>780000</v>
      </c>
    </row>
    <row r="43" spans="1:7" ht="37.5" customHeight="1">
      <c r="A43" s="1"/>
      <c r="B43" s="11" t="s">
        <v>67</v>
      </c>
      <c r="C43" s="11" t="s">
        <v>59</v>
      </c>
      <c r="D43" s="12" t="s">
        <v>13</v>
      </c>
      <c r="E43" s="13">
        <v>0.8</v>
      </c>
      <c r="F43" s="14">
        <v>45300</v>
      </c>
      <c r="G43" s="15">
        <v>36240</v>
      </c>
    </row>
    <row r="44" spans="1:7" ht="39.75" customHeight="1">
      <c r="A44" s="1"/>
      <c r="B44" s="11" t="s">
        <v>68</v>
      </c>
      <c r="C44" s="11" t="s">
        <v>64</v>
      </c>
      <c r="D44" s="12" t="s">
        <v>13</v>
      </c>
      <c r="E44" s="13">
        <v>2</v>
      </c>
      <c r="F44" s="14">
        <v>1500</v>
      </c>
      <c r="G44" s="15">
        <v>3000</v>
      </c>
    </row>
    <row r="45" spans="1:7" ht="37.5" customHeight="1">
      <c r="A45" s="1"/>
      <c r="B45" s="11" t="s">
        <v>69</v>
      </c>
      <c r="C45" s="11" t="s">
        <v>55</v>
      </c>
      <c r="D45" s="12" t="s">
        <v>13</v>
      </c>
      <c r="E45" s="13">
        <v>2</v>
      </c>
      <c r="F45" s="14">
        <v>3500</v>
      </c>
      <c r="G45" s="15">
        <v>7000</v>
      </c>
    </row>
    <row r="46" spans="1:7" ht="38.25" customHeight="1">
      <c r="A46" s="1"/>
      <c r="B46" s="11" t="s">
        <v>70</v>
      </c>
      <c r="C46" s="11" t="s">
        <v>71</v>
      </c>
      <c r="D46" s="12" t="s">
        <v>13</v>
      </c>
      <c r="E46" s="13">
        <v>1</v>
      </c>
      <c r="F46" s="14">
        <v>136570000</v>
      </c>
      <c r="G46" s="15">
        <v>136570000</v>
      </c>
    </row>
    <row r="47" spans="1:7" ht="40.5" customHeight="1">
      <c r="A47" s="1"/>
      <c r="B47" s="11" t="s">
        <v>72</v>
      </c>
      <c r="C47" s="11" t="s">
        <v>73</v>
      </c>
      <c r="D47" s="12" t="s">
        <v>13</v>
      </c>
      <c r="E47" s="13">
        <v>1</v>
      </c>
      <c r="F47" s="14">
        <v>6000000</v>
      </c>
      <c r="G47" s="15">
        <v>6000000</v>
      </c>
    </row>
    <row r="48" spans="1:7" ht="40.5" customHeight="1">
      <c r="A48" s="1"/>
      <c r="B48" s="11" t="s">
        <v>74</v>
      </c>
      <c r="C48" s="11" t="s">
        <v>75</v>
      </c>
      <c r="D48" s="12" t="s">
        <v>13</v>
      </c>
      <c r="E48" s="13">
        <v>1</v>
      </c>
      <c r="F48" s="14">
        <v>8500000</v>
      </c>
      <c r="G48" s="15">
        <v>8500000</v>
      </c>
    </row>
    <row r="49" spans="1:7" ht="39.75" customHeight="1">
      <c r="A49" s="1"/>
      <c r="B49" s="11" t="s">
        <v>78</v>
      </c>
      <c r="C49" s="11" t="s">
        <v>79</v>
      </c>
      <c r="D49" s="12" t="s">
        <v>13</v>
      </c>
      <c r="E49" s="13">
        <v>1</v>
      </c>
      <c r="F49" s="14">
        <v>4800000</v>
      </c>
      <c r="G49" s="15">
        <v>4800000</v>
      </c>
    </row>
    <row r="50" spans="1:7" ht="41.25" customHeight="1">
      <c r="A50" s="1"/>
      <c r="B50" s="11" t="s">
        <v>80</v>
      </c>
      <c r="C50" s="11" t="s">
        <v>81</v>
      </c>
      <c r="D50" s="12" t="s">
        <v>13</v>
      </c>
      <c r="E50" s="13">
        <v>1</v>
      </c>
      <c r="F50" s="14">
        <v>8000000</v>
      </c>
      <c r="G50" s="15">
        <v>8000000</v>
      </c>
    </row>
    <row r="51" spans="1:7" ht="36" customHeight="1">
      <c r="A51" s="1"/>
      <c r="B51" s="11" t="s">
        <v>82</v>
      </c>
      <c r="C51" s="11" t="s">
        <v>83</v>
      </c>
      <c r="D51" s="12" t="s">
        <v>13</v>
      </c>
      <c r="E51" s="13">
        <v>1</v>
      </c>
      <c r="F51" s="14">
        <v>2400000</v>
      </c>
      <c r="G51" s="15">
        <v>2400000</v>
      </c>
    </row>
    <row r="52" spans="1:7" ht="44.25" customHeight="1">
      <c r="A52" s="1"/>
      <c r="B52" s="11" t="s">
        <v>80</v>
      </c>
      <c r="C52" s="11" t="s">
        <v>81</v>
      </c>
      <c r="D52" s="12" t="s">
        <v>13</v>
      </c>
      <c r="E52" s="13">
        <v>1</v>
      </c>
      <c r="F52" s="14">
        <v>9000000</v>
      </c>
      <c r="G52" s="15">
        <v>9000000</v>
      </c>
    </row>
    <row r="53" spans="1:7" ht="15.75" customHeight="1">
      <c r="A53" s="1"/>
      <c r="B53" s="69" t="s">
        <v>35</v>
      </c>
      <c r="C53" s="66"/>
      <c r="D53" s="66"/>
      <c r="E53" s="66"/>
      <c r="F53" s="67"/>
      <c r="G53" s="16">
        <f>SUM(G29:G52)</f>
        <v>391737240</v>
      </c>
    </row>
    <row r="54" spans="1:7" ht="15.75" customHeight="1">
      <c r="A54" s="1"/>
      <c r="B54" s="7" t="s">
        <v>84</v>
      </c>
      <c r="C54" s="8"/>
      <c r="D54" s="8"/>
      <c r="E54" s="8"/>
      <c r="F54" s="8"/>
      <c r="G54" s="8"/>
    </row>
    <row r="55" spans="1:7" ht="15.75" customHeight="1">
      <c r="A55" s="1"/>
      <c r="B55" s="70" t="s">
        <v>85</v>
      </c>
      <c r="C55" s="67"/>
      <c r="D55" s="9" t="s">
        <v>13</v>
      </c>
      <c r="E55" s="9" t="s">
        <v>86</v>
      </c>
      <c r="F55" s="10" t="s">
        <v>18</v>
      </c>
      <c r="G55" s="9" t="s">
        <v>87</v>
      </c>
    </row>
    <row r="56" spans="1:7" ht="30.75" customHeight="1">
      <c r="A56" s="1"/>
      <c r="B56" s="71" t="s">
        <v>88</v>
      </c>
      <c r="C56" s="67"/>
      <c r="D56" s="12" t="s">
        <v>13</v>
      </c>
      <c r="E56" s="13">
        <v>1</v>
      </c>
      <c r="F56" s="14">
        <v>14000000</v>
      </c>
      <c r="G56" s="15">
        <v>14000000</v>
      </c>
    </row>
    <row r="57" spans="1:7" ht="30" customHeight="1">
      <c r="A57" s="1"/>
      <c r="B57" s="71" t="s">
        <v>89</v>
      </c>
      <c r="C57" s="67"/>
      <c r="D57" s="12" t="s">
        <v>13</v>
      </c>
      <c r="E57" s="13">
        <v>1</v>
      </c>
      <c r="F57" s="14">
        <v>8000000</v>
      </c>
      <c r="G57" s="15">
        <v>8000000</v>
      </c>
    </row>
    <row r="58" spans="1:7" ht="30" customHeight="1">
      <c r="A58" s="1"/>
      <c r="B58" s="17" t="s">
        <v>90</v>
      </c>
      <c r="C58" s="17"/>
      <c r="D58" s="12" t="s">
        <v>13</v>
      </c>
      <c r="E58" s="13">
        <v>1</v>
      </c>
      <c r="F58" s="14">
        <v>2000000</v>
      </c>
      <c r="G58" s="15">
        <v>2000000</v>
      </c>
    </row>
    <row r="59" spans="1:7" ht="33" customHeight="1">
      <c r="A59" s="1"/>
      <c r="B59" s="72" t="s">
        <v>91</v>
      </c>
      <c r="C59" s="67"/>
      <c r="D59" s="12" t="s">
        <v>13</v>
      </c>
      <c r="E59" s="11">
        <v>2</v>
      </c>
      <c r="F59" s="18">
        <v>3000000</v>
      </c>
      <c r="G59" s="19">
        <v>6000000</v>
      </c>
    </row>
    <row r="60" spans="1:7" ht="15.75" customHeight="1">
      <c r="A60" s="1"/>
      <c r="B60" s="69" t="s">
        <v>35</v>
      </c>
      <c r="C60" s="66"/>
      <c r="D60" s="66"/>
      <c r="E60" s="66"/>
      <c r="F60" s="67"/>
      <c r="G60" s="16">
        <f>G56+G57+G58+G59</f>
        <v>30000000</v>
      </c>
    </row>
    <row r="61" spans="1:7" ht="15.75" customHeight="1">
      <c r="A61" s="1"/>
      <c r="B61" s="7" t="s">
        <v>92</v>
      </c>
      <c r="C61" s="8"/>
      <c r="D61" s="8"/>
      <c r="E61" s="8"/>
      <c r="F61" s="8"/>
      <c r="G61" s="8"/>
    </row>
    <row r="62" spans="1:7" ht="15.75" customHeight="1">
      <c r="A62" s="1"/>
      <c r="B62" s="70" t="s">
        <v>93</v>
      </c>
      <c r="C62" s="67"/>
      <c r="D62" s="9" t="s">
        <v>13</v>
      </c>
      <c r="E62" s="9" t="s">
        <v>17</v>
      </c>
      <c r="F62" s="10" t="s">
        <v>94</v>
      </c>
      <c r="G62" s="9" t="s">
        <v>19</v>
      </c>
    </row>
    <row r="63" spans="1:7" ht="29.25" customHeight="1">
      <c r="A63" s="1"/>
      <c r="B63" s="72" t="s">
        <v>95</v>
      </c>
      <c r="C63" s="67"/>
      <c r="D63" s="12" t="s">
        <v>96</v>
      </c>
      <c r="E63" s="13">
        <v>120</v>
      </c>
      <c r="F63" s="14">
        <v>50000</v>
      </c>
      <c r="G63" s="15">
        <v>6000000</v>
      </c>
    </row>
    <row r="64" spans="1:7" ht="30" customHeight="1">
      <c r="A64" s="1"/>
      <c r="B64" s="72" t="s">
        <v>97</v>
      </c>
      <c r="C64" s="67"/>
      <c r="D64" s="12" t="s">
        <v>96</v>
      </c>
      <c r="E64" s="13">
        <v>80</v>
      </c>
      <c r="F64" s="14">
        <v>45000</v>
      </c>
      <c r="G64" s="15">
        <v>3600000</v>
      </c>
    </row>
    <row r="65" spans="1:7" ht="30.75" customHeight="1">
      <c r="A65" s="1"/>
      <c r="B65" s="72" t="s">
        <v>98</v>
      </c>
      <c r="C65" s="67"/>
      <c r="D65" s="12" t="s">
        <v>96</v>
      </c>
      <c r="E65" s="13">
        <v>200</v>
      </c>
      <c r="F65" s="14">
        <v>28000</v>
      </c>
      <c r="G65" s="15">
        <v>5600000</v>
      </c>
    </row>
    <row r="66" spans="1:7" ht="30.75" customHeight="1">
      <c r="A66" s="1"/>
      <c r="B66" s="72" t="s">
        <v>99</v>
      </c>
      <c r="C66" s="67"/>
      <c r="D66" s="12" t="s">
        <v>96</v>
      </c>
      <c r="E66" s="11">
        <v>150</v>
      </c>
      <c r="F66" s="14">
        <v>15000</v>
      </c>
      <c r="G66" s="19">
        <v>2250000</v>
      </c>
    </row>
    <row r="67" spans="1:7" ht="15.75" customHeight="1">
      <c r="A67" s="1"/>
      <c r="B67" s="69" t="s">
        <v>35</v>
      </c>
      <c r="C67" s="66"/>
      <c r="D67" s="66"/>
      <c r="E67" s="66"/>
      <c r="F67" s="67"/>
      <c r="G67" s="16">
        <f>G63+G64+G65+G66</f>
        <v>17450000</v>
      </c>
    </row>
    <row r="68" spans="1:7" ht="15.75" customHeight="1">
      <c r="A68" s="1"/>
      <c r="B68" s="20" t="s">
        <v>100</v>
      </c>
      <c r="C68" s="21"/>
      <c r="D68" s="21"/>
      <c r="E68" s="21"/>
      <c r="F68" s="21"/>
      <c r="G68" s="21"/>
    </row>
    <row r="69" spans="1:7" ht="15.75" customHeight="1">
      <c r="A69" s="1"/>
      <c r="B69" s="70" t="s">
        <v>93</v>
      </c>
      <c r="C69" s="67"/>
      <c r="D69" s="9" t="s">
        <v>13</v>
      </c>
      <c r="E69" s="9" t="s">
        <v>17</v>
      </c>
      <c r="F69" s="10" t="s">
        <v>39</v>
      </c>
      <c r="G69" s="9" t="s">
        <v>19</v>
      </c>
    </row>
    <row r="70" spans="1:7" ht="29.25" customHeight="1">
      <c r="A70" s="1"/>
      <c r="B70" s="21" t="s">
        <v>101</v>
      </c>
      <c r="C70" s="21"/>
      <c r="D70" s="22" t="s">
        <v>13</v>
      </c>
      <c r="E70" s="21">
        <v>6</v>
      </c>
      <c r="F70" s="23">
        <v>5000000</v>
      </c>
      <c r="G70" s="24">
        <v>30000000</v>
      </c>
    </row>
    <row r="71" spans="1:7" ht="30" customHeight="1">
      <c r="A71" s="1"/>
      <c r="B71" s="21" t="s">
        <v>102</v>
      </c>
      <c r="C71" s="21"/>
      <c r="D71" s="22" t="s">
        <v>103</v>
      </c>
      <c r="E71" s="25" t="s">
        <v>104</v>
      </c>
      <c r="F71" s="23">
        <v>15000</v>
      </c>
      <c r="G71" s="24">
        <v>5690000</v>
      </c>
    </row>
    <row r="72" spans="1:7" ht="30.75" customHeight="1">
      <c r="A72" s="1"/>
      <c r="B72" s="21" t="s">
        <v>105</v>
      </c>
      <c r="C72" s="21"/>
      <c r="D72" s="22" t="s">
        <v>13</v>
      </c>
      <c r="E72" s="21">
        <v>2</v>
      </c>
      <c r="F72" s="23">
        <v>4000000</v>
      </c>
      <c r="G72" s="24">
        <v>8000000</v>
      </c>
    </row>
    <row r="73" spans="1:7" ht="30.75" customHeight="1">
      <c r="A73" s="1"/>
      <c r="B73" s="21" t="s">
        <v>106</v>
      </c>
      <c r="C73" s="21"/>
      <c r="D73" s="22" t="s">
        <v>13</v>
      </c>
      <c r="E73" s="21">
        <v>1</v>
      </c>
      <c r="F73" s="23">
        <v>2500000</v>
      </c>
      <c r="G73" s="24">
        <v>2500000</v>
      </c>
    </row>
    <row r="74" spans="1:7" ht="15.75" customHeight="1">
      <c r="A74" s="1"/>
      <c r="B74" s="73" t="s">
        <v>35</v>
      </c>
      <c r="C74" s="66"/>
      <c r="D74" s="66"/>
      <c r="E74" s="66"/>
      <c r="F74" s="67"/>
      <c r="G74" s="24">
        <f>G70+G71+G72+G73</f>
        <v>46190000</v>
      </c>
    </row>
    <row r="75" spans="1:7" ht="15.75" customHeight="1">
      <c r="A75" s="1"/>
      <c r="B75" s="7" t="s">
        <v>107</v>
      </c>
      <c r="C75" s="8"/>
      <c r="D75" s="8"/>
      <c r="E75" s="8"/>
      <c r="F75" s="8"/>
      <c r="G75" s="8"/>
    </row>
    <row r="76" spans="1:7" ht="15.75" customHeight="1">
      <c r="A76" s="1"/>
      <c r="B76" s="70" t="s">
        <v>10</v>
      </c>
      <c r="C76" s="67"/>
      <c r="D76" s="9" t="s">
        <v>13</v>
      </c>
      <c r="E76" s="9" t="s">
        <v>17</v>
      </c>
      <c r="F76" s="10" t="s">
        <v>39</v>
      </c>
      <c r="G76" s="9" t="s">
        <v>19</v>
      </c>
    </row>
    <row r="77" spans="1:7" ht="29.25" customHeight="1">
      <c r="A77" s="1"/>
      <c r="B77" s="11" t="s">
        <v>108</v>
      </c>
      <c r="C77" s="11"/>
      <c r="D77" s="11" t="s">
        <v>13</v>
      </c>
      <c r="E77" s="11">
        <v>1</v>
      </c>
      <c r="F77" s="18">
        <v>3200000</v>
      </c>
      <c r="G77" s="19">
        <v>3200000</v>
      </c>
    </row>
    <row r="78" spans="1:7" ht="29.25" customHeight="1">
      <c r="A78" s="1"/>
      <c r="B78" s="11" t="s">
        <v>109</v>
      </c>
      <c r="C78" s="11"/>
      <c r="D78" s="11" t="s">
        <v>13</v>
      </c>
      <c r="E78" s="11">
        <v>1</v>
      </c>
      <c r="F78" s="18">
        <v>2500000</v>
      </c>
      <c r="G78" s="19">
        <v>2500000</v>
      </c>
    </row>
    <row r="79" spans="1:7" ht="15.75" customHeight="1">
      <c r="A79" s="1"/>
      <c r="B79" s="11"/>
      <c r="C79" s="11"/>
      <c r="D79" s="11"/>
      <c r="E79" s="11"/>
      <c r="F79" s="11"/>
      <c r="G79" s="12"/>
    </row>
    <row r="80" spans="1:7" ht="15.75" customHeight="1">
      <c r="A80" s="1"/>
      <c r="B80" s="11"/>
      <c r="C80" s="11"/>
      <c r="D80" s="11"/>
      <c r="E80" s="11"/>
      <c r="F80" s="11"/>
      <c r="G80" s="12"/>
    </row>
    <row r="81" spans="1:7" ht="15.75" customHeight="1">
      <c r="A81" s="1"/>
      <c r="B81" s="69" t="s">
        <v>35</v>
      </c>
      <c r="C81" s="66"/>
      <c r="D81" s="66"/>
      <c r="E81" s="66"/>
      <c r="F81" s="67"/>
      <c r="G81" s="26">
        <v>5700000</v>
      </c>
    </row>
    <row r="82" spans="1:7" ht="15.75" customHeight="1">
      <c r="A82" s="1"/>
      <c r="B82" s="8"/>
      <c r="C82" s="8"/>
      <c r="D82" s="8"/>
      <c r="E82" s="8"/>
      <c r="F82" s="8"/>
      <c r="G82" s="8"/>
    </row>
    <row r="83" spans="1:7" ht="15.75" customHeight="1">
      <c r="A83" s="1"/>
      <c r="B83" s="74" t="s">
        <v>110</v>
      </c>
      <c r="C83" s="66"/>
      <c r="D83" s="66"/>
      <c r="E83" s="66"/>
      <c r="F83" s="67"/>
      <c r="G83" s="27">
        <f>G26+G53+G60+G67+G74+G81</f>
        <v>492349240</v>
      </c>
    </row>
    <row r="84" spans="1:7" ht="15.75" customHeight="1">
      <c r="A84" s="1"/>
      <c r="B84" s="28"/>
      <c r="C84" s="28"/>
      <c r="D84" s="28"/>
      <c r="E84" s="28"/>
      <c r="F84" s="28"/>
      <c r="G84" s="28"/>
    </row>
    <row r="85" spans="1:7" ht="15.75" customHeight="1">
      <c r="A85" s="1"/>
      <c r="B85" s="1"/>
      <c r="C85" s="1"/>
      <c r="D85" s="1"/>
      <c r="E85" s="1"/>
      <c r="F85" s="1"/>
      <c r="G85" s="1"/>
    </row>
    <row r="86" spans="1:7" ht="15.75" customHeight="1">
      <c r="A86" s="1"/>
      <c r="B86" s="1"/>
      <c r="C86" s="1"/>
      <c r="D86" s="1"/>
      <c r="E86" s="1"/>
      <c r="F86" s="1"/>
      <c r="G86" s="1"/>
    </row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8">
    <mergeCell ref="B74:F74"/>
    <mergeCell ref="B76:C76"/>
    <mergeCell ref="B81:F81"/>
    <mergeCell ref="B83:F83"/>
    <mergeCell ref="B57:C57"/>
    <mergeCell ref="B59:C59"/>
    <mergeCell ref="B60:F60"/>
    <mergeCell ref="B62:C62"/>
    <mergeCell ref="B63:C63"/>
    <mergeCell ref="B64:C64"/>
    <mergeCell ref="B65:C65"/>
    <mergeCell ref="B55:C55"/>
    <mergeCell ref="B56:C56"/>
    <mergeCell ref="B66:C66"/>
    <mergeCell ref="B67:F67"/>
    <mergeCell ref="B69:C69"/>
    <mergeCell ref="C12:G12"/>
    <mergeCell ref="C13:G13"/>
    <mergeCell ref="C14:G14"/>
    <mergeCell ref="B26:F26"/>
    <mergeCell ref="B53:F53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77" workbookViewId="0">
      <selection activeCell="G67" sqref="G67"/>
    </sheetView>
  </sheetViews>
  <sheetFormatPr baseColWidth="10" defaultColWidth="12.6328125" defaultRowHeight="15" customHeight="1"/>
  <cols>
    <col min="1" max="1" width="10.6328125" customWidth="1"/>
    <col min="2" max="2" width="47.90625" customWidth="1"/>
    <col min="3" max="3" width="39.7265625" customWidth="1"/>
    <col min="4" max="4" width="30.36328125" customWidth="1"/>
    <col min="5" max="5" width="33" customWidth="1"/>
    <col min="6" max="6" width="27.36328125" customWidth="1"/>
    <col min="7" max="7" width="24" customWidth="1"/>
    <col min="8" max="25" width="10.6328125" customWidth="1"/>
  </cols>
  <sheetData>
    <row r="1" spans="1:7" ht="14.5">
      <c r="A1" s="1"/>
      <c r="B1" s="2"/>
      <c r="C1" s="2"/>
      <c r="D1" s="2"/>
      <c r="E1" s="2"/>
      <c r="F1" s="2"/>
      <c r="G1" s="2"/>
    </row>
    <row r="2" spans="1:7" ht="14.5">
      <c r="A2" s="3"/>
      <c r="B2" s="42" t="s">
        <v>0</v>
      </c>
      <c r="C2" s="43"/>
      <c r="D2" s="43"/>
      <c r="E2" s="43"/>
      <c r="F2" s="43"/>
      <c r="G2" s="44"/>
    </row>
    <row r="3" spans="1:7" ht="14.5">
      <c r="A3" s="3"/>
      <c r="B3" s="45"/>
      <c r="C3" s="46"/>
      <c r="D3" s="46"/>
      <c r="E3" s="46"/>
      <c r="F3" s="46"/>
      <c r="G3" s="47"/>
    </row>
    <row r="4" spans="1:7" ht="14.5">
      <c r="A4" s="3"/>
      <c r="B4" s="48"/>
      <c r="C4" s="49"/>
      <c r="D4" s="49"/>
      <c r="E4" s="49"/>
      <c r="F4" s="49"/>
      <c r="G4" s="50"/>
    </row>
    <row r="5" spans="1:7" ht="14.5">
      <c r="A5" s="1"/>
      <c r="B5" s="2"/>
      <c r="C5" s="2"/>
      <c r="D5" s="2"/>
      <c r="E5" s="2"/>
      <c r="F5" s="2"/>
      <c r="G5" s="2"/>
    </row>
    <row r="6" spans="1:7" ht="25.5" customHeight="1">
      <c r="A6" s="3"/>
      <c r="B6" s="4" t="s">
        <v>1</v>
      </c>
      <c r="C6" s="51" t="s">
        <v>111</v>
      </c>
      <c r="D6" s="52"/>
      <c r="E6" s="52"/>
      <c r="F6" s="53"/>
      <c r="G6" s="54"/>
    </row>
    <row r="7" spans="1:7" ht="30.75" customHeight="1">
      <c r="A7" s="3"/>
      <c r="B7" s="4" t="s">
        <v>3</v>
      </c>
      <c r="C7" s="57"/>
      <c r="D7" s="58"/>
      <c r="E7" s="58"/>
      <c r="F7" s="59"/>
      <c r="G7" s="55"/>
    </row>
    <row r="8" spans="1:7" ht="34.5" customHeight="1">
      <c r="A8" s="3"/>
      <c r="B8" s="4" t="s">
        <v>4</v>
      </c>
      <c r="C8" s="60" t="s">
        <v>5</v>
      </c>
      <c r="D8" s="58"/>
      <c r="E8" s="58"/>
      <c r="F8" s="59"/>
      <c r="G8" s="55"/>
    </row>
    <row r="9" spans="1:7" ht="40.5" customHeight="1">
      <c r="A9" s="3"/>
      <c r="B9" s="4" t="s">
        <v>6</v>
      </c>
      <c r="C9" s="61" t="s">
        <v>7</v>
      </c>
      <c r="D9" s="58"/>
      <c r="E9" s="58"/>
      <c r="F9" s="59"/>
      <c r="G9" s="55"/>
    </row>
    <row r="10" spans="1:7" ht="38.25" customHeight="1">
      <c r="A10" s="3"/>
      <c r="B10" s="5" t="s">
        <v>8</v>
      </c>
      <c r="C10" s="62" t="s">
        <v>9</v>
      </c>
      <c r="D10" s="63"/>
      <c r="E10" s="63"/>
      <c r="F10" s="64"/>
      <c r="G10" s="56"/>
    </row>
    <row r="11" spans="1:7" ht="14.5">
      <c r="A11" s="1"/>
      <c r="B11" s="1"/>
      <c r="C11" s="1"/>
      <c r="D11" s="1"/>
      <c r="E11" s="1"/>
      <c r="F11" s="1"/>
      <c r="G11" s="1"/>
    </row>
    <row r="12" spans="1:7" ht="15.5">
      <c r="A12" s="1"/>
      <c r="B12" s="6" t="s">
        <v>10</v>
      </c>
      <c r="C12" s="65">
        <v>2</v>
      </c>
      <c r="D12" s="66"/>
      <c r="E12" s="66"/>
      <c r="F12" s="66"/>
      <c r="G12" s="67"/>
    </row>
    <row r="13" spans="1:7" ht="15.5">
      <c r="A13" s="1"/>
      <c r="B13" s="6" t="s">
        <v>11</v>
      </c>
      <c r="C13" s="68" t="s">
        <v>112</v>
      </c>
      <c r="D13" s="66"/>
      <c r="E13" s="66"/>
      <c r="F13" s="66"/>
      <c r="G13" s="67"/>
    </row>
    <row r="14" spans="1:7" ht="15.5">
      <c r="A14" s="1"/>
      <c r="B14" s="6" t="s">
        <v>13</v>
      </c>
      <c r="C14" s="65" t="s">
        <v>13</v>
      </c>
      <c r="D14" s="66"/>
      <c r="E14" s="66"/>
      <c r="F14" s="66"/>
      <c r="G14" s="67"/>
    </row>
    <row r="15" spans="1:7" ht="14.5">
      <c r="A15" s="1"/>
      <c r="B15" s="7" t="s">
        <v>14</v>
      </c>
      <c r="C15" s="8"/>
      <c r="D15" s="8"/>
      <c r="E15" s="8"/>
      <c r="F15" s="8"/>
      <c r="G15" s="8"/>
    </row>
    <row r="16" spans="1:7" ht="14.5">
      <c r="A16" s="1"/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1:7" ht="39" customHeight="1">
      <c r="A17" s="1"/>
      <c r="B17" s="11" t="s">
        <v>24</v>
      </c>
      <c r="C17" s="11" t="s">
        <v>29</v>
      </c>
      <c r="D17" s="12" t="s">
        <v>13</v>
      </c>
      <c r="E17" s="13">
        <v>15</v>
      </c>
      <c r="F17" s="14">
        <v>3500</v>
      </c>
      <c r="G17" s="15">
        <v>52500</v>
      </c>
    </row>
    <row r="18" spans="1:7" ht="39" customHeight="1">
      <c r="A18" s="1"/>
      <c r="B18" s="11" t="s">
        <v>26</v>
      </c>
      <c r="C18" s="11" t="s">
        <v>23</v>
      </c>
      <c r="D18" s="12" t="s">
        <v>13</v>
      </c>
      <c r="E18" s="13">
        <v>15</v>
      </c>
      <c r="F18" s="14">
        <v>13500</v>
      </c>
      <c r="G18" s="15">
        <v>202500</v>
      </c>
    </row>
    <row r="19" spans="1:7" ht="39" customHeight="1">
      <c r="A19" s="1"/>
      <c r="B19" s="11" t="s">
        <v>34</v>
      </c>
      <c r="C19" s="11" t="s">
        <v>21</v>
      </c>
      <c r="D19" s="12" t="s">
        <v>13</v>
      </c>
      <c r="E19" s="13">
        <v>15</v>
      </c>
      <c r="F19" s="14">
        <v>500</v>
      </c>
      <c r="G19" s="15">
        <v>7500</v>
      </c>
    </row>
    <row r="20" spans="1:7" ht="39" customHeight="1">
      <c r="A20" s="1"/>
      <c r="B20" s="11" t="s">
        <v>27</v>
      </c>
      <c r="C20" s="11" t="s">
        <v>23</v>
      </c>
      <c r="D20" s="12" t="s">
        <v>13</v>
      </c>
      <c r="E20" s="13">
        <v>15</v>
      </c>
      <c r="F20" s="14">
        <v>4200</v>
      </c>
      <c r="G20" s="15">
        <v>63000</v>
      </c>
    </row>
    <row r="21" spans="1:7" ht="39" customHeight="1">
      <c r="A21" s="1"/>
      <c r="B21" s="11" t="s">
        <v>28</v>
      </c>
      <c r="C21" s="11" t="s">
        <v>29</v>
      </c>
      <c r="D21" s="12" t="s">
        <v>13</v>
      </c>
      <c r="E21" s="13">
        <v>15</v>
      </c>
      <c r="F21" s="14">
        <v>35000</v>
      </c>
      <c r="G21" s="15">
        <v>525000</v>
      </c>
    </row>
    <row r="22" spans="1:7" ht="39" customHeight="1">
      <c r="A22" s="1"/>
      <c r="B22" s="11" t="s">
        <v>30</v>
      </c>
      <c r="C22" s="11" t="s">
        <v>31</v>
      </c>
      <c r="D22" s="12" t="s">
        <v>13</v>
      </c>
      <c r="E22" s="13">
        <v>15</v>
      </c>
      <c r="F22" s="14">
        <v>2500</v>
      </c>
      <c r="G22" s="15">
        <v>37500</v>
      </c>
    </row>
    <row r="23" spans="1:7" ht="39" customHeight="1">
      <c r="A23" s="1"/>
      <c r="B23" s="11" t="s">
        <v>20</v>
      </c>
      <c r="C23" s="11" t="s">
        <v>21</v>
      </c>
      <c r="D23" s="12" t="s">
        <v>13</v>
      </c>
      <c r="E23" s="13">
        <v>15</v>
      </c>
      <c r="F23" s="14">
        <v>12000</v>
      </c>
      <c r="G23" s="15">
        <v>180000</v>
      </c>
    </row>
    <row r="24" spans="1:7" ht="39" customHeight="1">
      <c r="A24" s="1"/>
      <c r="B24" s="11" t="s">
        <v>22</v>
      </c>
      <c r="C24" s="11" t="s">
        <v>23</v>
      </c>
      <c r="D24" s="12" t="s">
        <v>13</v>
      </c>
      <c r="E24" s="13">
        <v>15</v>
      </c>
      <c r="F24" s="14">
        <v>12500</v>
      </c>
      <c r="G24" s="15">
        <v>187500</v>
      </c>
    </row>
    <row r="25" spans="1:7" ht="39" customHeight="1">
      <c r="A25" s="1"/>
      <c r="B25" s="11" t="s">
        <v>32</v>
      </c>
      <c r="C25" s="11" t="s">
        <v>33</v>
      </c>
      <c r="D25" s="12" t="s">
        <v>13</v>
      </c>
      <c r="E25" s="13">
        <v>15</v>
      </c>
      <c r="F25" s="14">
        <v>1100</v>
      </c>
      <c r="G25" s="15">
        <v>16500</v>
      </c>
    </row>
    <row r="26" spans="1:7" ht="37.5" customHeight="1">
      <c r="A26" s="1"/>
      <c r="B26" s="11" t="s">
        <v>113</v>
      </c>
      <c r="C26" s="11" t="s">
        <v>23</v>
      </c>
      <c r="D26" s="12" t="s">
        <v>13</v>
      </c>
      <c r="E26" s="13">
        <v>1</v>
      </c>
      <c r="F26" s="14">
        <v>2500000</v>
      </c>
      <c r="G26" s="15">
        <v>2500000</v>
      </c>
    </row>
    <row r="27" spans="1:7" ht="15.75" customHeight="1">
      <c r="A27" s="1"/>
      <c r="B27" s="69" t="s">
        <v>35</v>
      </c>
      <c r="C27" s="66"/>
      <c r="D27" s="66"/>
      <c r="E27" s="66"/>
      <c r="F27" s="67"/>
      <c r="G27" s="16">
        <f>G26+G23+G24+G17+G18+G20+G21+G22+G25+G19</f>
        <v>3772000</v>
      </c>
    </row>
    <row r="28" spans="1:7" ht="39.75" customHeight="1">
      <c r="A28" s="1"/>
      <c r="B28" s="7" t="s">
        <v>36</v>
      </c>
      <c r="C28" s="8"/>
      <c r="D28" s="8"/>
      <c r="E28" s="8"/>
      <c r="F28" s="8"/>
      <c r="G28" s="8"/>
    </row>
    <row r="29" spans="1:7" ht="15.75" customHeight="1">
      <c r="A29" s="1"/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1:7" ht="32.25" customHeight="1">
      <c r="A30" s="1"/>
      <c r="B30" s="11" t="s">
        <v>40</v>
      </c>
      <c r="C30" s="11" t="s">
        <v>41</v>
      </c>
      <c r="D30" s="12" t="s">
        <v>42</v>
      </c>
      <c r="E30" s="13">
        <v>150</v>
      </c>
      <c r="F30" s="14">
        <v>2000</v>
      </c>
      <c r="G30" s="15">
        <v>300000</v>
      </c>
    </row>
    <row r="31" spans="1:7" ht="37.5" customHeight="1">
      <c r="A31" s="1"/>
      <c r="B31" s="11" t="s">
        <v>114</v>
      </c>
      <c r="C31" s="11" t="s">
        <v>115</v>
      </c>
      <c r="D31" s="12" t="s">
        <v>13</v>
      </c>
      <c r="E31" s="13">
        <v>1</v>
      </c>
      <c r="F31" s="14">
        <v>12000000</v>
      </c>
      <c r="G31" s="15">
        <v>12000000</v>
      </c>
    </row>
    <row r="32" spans="1:7" ht="33.75" customHeight="1">
      <c r="A32" s="1"/>
      <c r="B32" s="11" t="s">
        <v>116</v>
      </c>
      <c r="C32" s="11" t="s">
        <v>117</v>
      </c>
      <c r="D32" s="12" t="s">
        <v>13</v>
      </c>
      <c r="E32" s="13">
        <v>1</v>
      </c>
      <c r="F32" s="14">
        <v>150000000</v>
      </c>
      <c r="G32" s="15">
        <v>150000000</v>
      </c>
    </row>
    <row r="33" spans="1:7" ht="29.25" customHeight="1">
      <c r="A33" s="1"/>
      <c r="B33" s="11" t="s">
        <v>47</v>
      </c>
      <c r="C33" s="11" t="s">
        <v>41</v>
      </c>
      <c r="D33" s="12" t="s">
        <v>42</v>
      </c>
      <c r="E33" s="13">
        <v>80</v>
      </c>
      <c r="F33" s="14">
        <v>3000</v>
      </c>
      <c r="G33" s="15">
        <v>240000</v>
      </c>
    </row>
    <row r="34" spans="1:7" ht="36.75" customHeight="1">
      <c r="A34" s="1"/>
      <c r="B34" s="11" t="s">
        <v>118</v>
      </c>
      <c r="C34" s="11" t="s">
        <v>117</v>
      </c>
      <c r="D34" s="12" t="s">
        <v>13</v>
      </c>
      <c r="E34" s="13">
        <v>1</v>
      </c>
      <c r="F34" s="14">
        <v>40000000</v>
      </c>
      <c r="G34" s="15">
        <v>40000000</v>
      </c>
    </row>
    <row r="35" spans="1:7" ht="28.5" customHeight="1">
      <c r="A35" s="1"/>
      <c r="B35" s="11" t="s">
        <v>48</v>
      </c>
      <c r="C35" s="11" t="s">
        <v>49</v>
      </c>
      <c r="D35" s="12" t="s">
        <v>13</v>
      </c>
      <c r="E35" s="13">
        <v>10</v>
      </c>
      <c r="F35" s="14">
        <v>25000</v>
      </c>
      <c r="G35" s="15">
        <v>250000</v>
      </c>
    </row>
    <row r="36" spans="1:7" ht="30" customHeight="1">
      <c r="A36" s="1"/>
      <c r="B36" s="11" t="s">
        <v>50</v>
      </c>
      <c r="C36" s="11" t="s">
        <v>51</v>
      </c>
      <c r="D36" s="12" t="s">
        <v>13</v>
      </c>
      <c r="E36" s="13">
        <v>150</v>
      </c>
      <c r="F36" s="14">
        <v>1350</v>
      </c>
      <c r="G36" s="15">
        <v>202500</v>
      </c>
    </row>
    <row r="37" spans="1:7" ht="30" customHeight="1">
      <c r="A37" s="1"/>
      <c r="B37" s="11" t="s">
        <v>52</v>
      </c>
      <c r="C37" s="11" t="s">
        <v>53</v>
      </c>
      <c r="D37" s="12" t="s">
        <v>13</v>
      </c>
      <c r="E37" s="13">
        <v>1</v>
      </c>
      <c r="F37" s="14">
        <v>850000</v>
      </c>
      <c r="G37" s="15">
        <v>850000</v>
      </c>
    </row>
    <row r="38" spans="1:7" ht="30.75" customHeight="1">
      <c r="A38" s="1"/>
      <c r="B38" s="11" t="s">
        <v>54</v>
      </c>
      <c r="C38" s="11" t="s">
        <v>55</v>
      </c>
      <c r="D38" s="12" t="s">
        <v>13</v>
      </c>
      <c r="E38" s="13">
        <v>2</v>
      </c>
      <c r="F38" s="14">
        <v>150000</v>
      </c>
      <c r="G38" s="15">
        <v>300000</v>
      </c>
    </row>
    <row r="39" spans="1:7" ht="30" customHeight="1">
      <c r="A39" s="1"/>
      <c r="B39" s="11" t="s">
        <v>119</v>
      </c>
      <c r="C39" s="11" t="s">
        <v>55</v>
      </c>
      <c r="D39" s="12" t="s">
        <v>46</v>
      </c>
      <c r="E39" s="13">
        <v>20</v>
      </c>
      <c r="F39" s="14">
        <v>75000</v>
      </c>
      <c r="G39" s="15">
        <v>1500000</v>
      </c>
    </row>
    <row r="40" spans="1:7" ht="30.75" customHeight="1">
      <c r="A40" s="1"/>
      <c r="B40" s="11" t="s">
        <v>58</v>
      </c>
      <c r="C40" s="11" t="s">
        <v>59</v>
      </c>
      <c r="D40" s="12" t="s">
        <v>13</v>
      </c>
      <c r="E40" s="13">
        <v>1</v>
      </c>
      <c r="F40" s="14">
        <v>1500000</v>
      </c>
      <c r="G40" s="15">
        <v>1500000</v>
      </c>
    </row>
    <row r="41" spans="1:7" ht="33" customHeight="1">
      <c r="A41" s="1"/>
      <c r="B41" s="11" t="s">
        <v>120</v>
      </c>
      <c r="C41" s="11" t="s">
        <v>121</v>
      </c>
      <c r="D41" s="12" t="s">
        <v>13</v>
      </c>
      <c r="E41" s="13">
        <v>1</v>
      </c>
      <c r="F41" s="14">
        <v>18000000</v>
      </c>
      <c r="G41" s="15">
        <v>18000000</v>
      </c>
    </row>
    <row r="42" spans="1:7" ht="35.25" customHeight="1">
      <c r="A42" s="1"/>
      <c r="B42" s="11" t="s">
        <v>76</v>
      </c>
      <c r="C42" s="11" t="s">
        <v>53</v>
      </c>
      <c r="D42" s="12" t="s">
        <v>13</v>
      </c>
      <c r="E42" s="13">
        <v>1</v>
      </c>
      <c r="F42" s="14">
        <v>1200000</v>
      </c>
      <c r="G42" s="15">
        <v>1200000</v>
      </c>
    </row>
    <row r="43" spans="1:7" ht="34.5" customHeight="1">
      <c r="A43" s="1"/>
      <c r="B43" s="11" t="s">
        <v>122</v>
      </c>
      <c r="C43" s="11" t="s">
        <v>41</v>
      </c>
      <c r="D43" s="12" t="s">
        <v>13</v>
      </c>
      <c r="E43" s="13">
        <v>1</v>
      </c>
      <c r="F43" s="14">
        <v>2500000</v>
      </c>
      <c r="G43" s="15">
        <v>2500000</v>
      </c>
    </row>
    <row r="44" spans="1:7" ht="33.75" customHeight="1">
      <c r="A44" s="1"/>
      <c r="B44" s="11" t="s">
        <v>80</v>
      </c>
      <c r="C44" s="11" t="s">
        <v>81</v>
      </c>
      <c r="D44" s="12" t="s">
        <v>13</v>
      </c>
      <c r="E44" s="13">
        <v>1</v>
      </c>
      <c r="F44" s="14">
        <v>8000000</v>
      </c>
      <c r="G44" s="15">
        <v>8000000</v>
      </c>
    </row>
    <row r="45" spans="1:7" ht="38.25" customHeight="1">
      <c r="A45" s="1"/>
      <c r="B45" s="11" t="s">
        <v>123</v>
      </c>
      <c r="C45" s="11" t="s">
        <v>77</v>
      </c>
      <c r="D45" s="12" t="s">
        <v>13</v>
      </c>
      <c r="E45" s="13">
        <v>12</v>
      </c>
      <c r="F45" s="14">
        <v>600000</v>
      </c>
      <c r="G45" s="15">
        <v>1200000</v>
      </c>
    </row>
    <row r="46" spans="1:7" ht="39" customHeight="1">
      <c r="A46" s="1"/>
      <c r="B46" s="11" t="s">
        <v>124</v>
      </c>
      <c r="C46" s="11" t="s">
        <v>83</v>
      </c>
      <c r="D46" s="12" t="s">
        <v>13</v>
      </c>
      <c r="E46" s="13">
        <v>3</v>
      </c>
      <c r="F46" s="14">
        <v>2400000</v>
      </c>
      <c r="G46" s="15">
        <v>7200000</v>
      </c>
    </row>
    <row r="47" spans="1:7" ht="30.75" customHeight="1">
      <c r="A47" s="1"/>
      <c r="B47" s="11" t="s">
        <v>60</v>
      </c>
      <c r="C47" s="11" t="s">
        <v>51</v>
      </c>
      <c r="D47" s="12" t="s">
        <v>13</v>
      </c>
      <c r="E47" s="13">
        <v>4</v>
      </c>
      <c r="F47" s="14">
        <v>250</v>
      </c>
      <c r="G47" s="15">
        <v>1000</v>
      </c>
    </row>
    <row r="48" spans="1:7" ht="35.25" customHeight="1">
      <c r="A48" s="1"/>
      <c r="B48" s="11" t="s">
        <v>61</v>
      </c>
      <c r="C48" s="11" t="s">
        <v>55</v>
      </c>
      <c r="D48" s="12" t="s">
        <v>62</v>
      </c>
      <c r="E48" s="13">
        <v>0.5</v>
      </c>
      <c r="F48" s="14">
        <v>75000</v>
      </c>
      <c r="G48" s="15">
        <v>37500</v>
      </c>
    </row>
    <row r="49" spans="1:7" ht="30" customHeight="1">
      <c r="A49" s="1"/>
      <c r="B49" s="11" t="s">
        <v>63</v>
      </c>
      <c r="C49" s="11" t="s">
        <v>64</v>
      </c>
      <c r="D49" s="12" t="s">
        <v>46</v>
      </c>
      <c r="E49" s="13">
        <v>2</v>
      </c>
      <c r="F49" s="14">
        <v>35000</v>
      </c>
      <c r="G49" s="15">
        <v>70000</v>
      </c>
    </row>
    <row r="50" spans="1:7" ht="32.25" customHeight="1">
      <c r="A50" s="1"/>
      <c r="B50" s="11" t="s">
        <v>65</v>
      </c>
      <c r="C50" s="11" t="s">
        <v>66</v>
      </c>
      <c r="D50" s="12" t="s">
        <v>13</v>
      </c>
      <c r="E50" s="13">
        <v>5</v>
      </c>
      <c r="F50" s="14">
        <v>156000</v>
      </c>
      <c r="G50" s="15">
        <v>780000</v>
      </c>
    </row>
    <row r="51" spans="1:7" ht="30" customHeight="1">
      <c r="A51" s="1"/>
      <c r="B51" s="11" t="s">
        <v>67</v>
      </c>
      <c r="C51" s="11" t="s">
        <v>59</v>
      </c>
      <c r="D51" s="12" t="s">
        <v>13</v>
      </c>
      <c r="E51" s="13">
        <v>0.8</v>
      </c>
      <c r="F51" s="14">
        <v>45300</v>
      </c>
      <c r="G51" s="15">
        <v>36240</v>
      </c>
    </row>
    <row r="52" spans="1:7" ht="30" customHeight="1">
      <c r="A52" s="1"/>
      <c r="B52" s="11" t="s">
        <v>68</v>
      </c>
      <c r="C52" s="11" t="s">
        <v>64</v>
      </c>
      <c r="D52" s="12" t="s">
        <v>13</v>
      </c>
      <c r="E52" s="13">
        <v>2</v>
      </c>
      <c r="F52" s="14">
        <v>1500</v>
      </c>
      <c r="G52" s="15">
        <v>3000</v>
      </c>
    </row>
    <row r="53" spans="1:7" ht="31.5" customHeight="1">
      <c r="A53" s="1"/>
      <c r="B53" s="11" t="s">
        <v>69</v>
      </c>
      <c r="C53" s="11" t="s">
        <v>55</v>
      </c>
      <c r="D53" s="12" t="s">
        <v>13</v>
      </c>
      <c r="E53" s="13">
        <v>2</v>
      </c>
      <c r="F53" s="14">
        <v>3500</v>
      </c>
      <c r="G53" s="15">
        <v>7000</v>
      </c>
    </row>
    <row r="54" spans="1:7" ht="15.75" customHeight="1">
      <c r="A54" s="1"/>
      <c r="B54" s="69" t="s">
        <v>35</v>
      </c>
      <c r="C54" s="66"/>
      <c r="D54" s="66"/>
      <c r="E54" s="66"/>
      <c r="F54" s="67"/>
      <c r="G54" s="16">
        <f>SUM(G30:G53)</f>
        <v>246177240</v>
      </c>
    </row>
    <row r="55" spans="1:7" ht="36" customHeight="1">
      <c r="A55" s="1"/>
      <c r="B55" s="7" t="s">
        <v>84</v>
      </c>
      <c r="C55" s="8"/>
      <c r="D55" s="8"/>
      <c r="E55" s="8"/>
      <c r="F55" s="8"/>
      <c r="G55" s="8"/>
    </row>
    <row r="56" spans="1:7" ht="15.75" customHeight="1">
      <c r="A56" s="1"/>
      <c r="B56" s="70" t="s">
        <v>85</v>
      </c>
      <c r="C56" s="67"/>
      <c r="D56" s="9" t="s">
        <v>13</v>
      </c>
      <c r="E56" s="9" t="s">
        <v>17</v>
      </c>
      <c r="F56" s="10" t="s">
        <v>18</v>
      </c>
      <c r="G56" s="9" t="s">
        <v>87</v>
      </c>
    </row>
    <row r="57" spans="1:7" ht="33" customHeight="1">
      <c r="A57" s="1"/>
      <c r="B57" s="71" t="s">
        <v>125</v>
      </c>
      <c r="C57" s="67"/>
      <c r="D57" s="12" t="s">
        <v>13</v>
      </c>
      <c r="E57" s="13">
        <v>1</v>
      </c>
      <c r="F57" s="14">
        <v>5000000</v>
      </c>
      <c r="G57" s="15">
        <v>5000000</v>
      </c>
    </row>
    <row r="58" spans="1:7" ht="32.25" customHeight="1">
      <c r="A58" s="1"/>
      <c r="B58" s="71" t="s">
        <v>126</v>
      </c>
      <c r="C58" s="67"/>
      <c r="D58" s="12" t="s">
        <v>13</v>
      </c>
      <c r="E58" s="13">
        <v>1</v>
      </c>
      <c r="F58" s="14">
        <v>1200000</v>
      </c>
      <c r="G58" s="15">
        <v>1200000</v>
      </c>
    </row>
    <row r="59" spans="1:7" ht="33" customHeight="1">
      <c r="A59" s="1"/>
      <c r="B59" s="72" t="s">
        <v>220</v>
      </c>
      <c r="C59" s="67"/>
      <c r="D59" s="12" t="s">
        <v>13</v>
      </c>
      <c r="E59" s="11">
        <v>1</v>
      </c>
      <c r="F59" s="39">
        <v>2000000</v>
      </c>
      <c r="G59" s="40">
        <v>2000000</v>
      </c>
    </row>
    <row r="60" spans="1:7" ht="15.75" customHeight="1">
      <c r="A60" s="1"/>
      <c r="B60" s="69" t="s">
        <v>35</v>
      </c>
      <c r="C60" s="66"/>
      <c r="D60" s="66"/>
      <c r="E60" s="66"/>
      <c r="F60" s="67"/>
      <c r="G60" s="16">
        <f>G57+G58+G59</f>
        <v>8200000</v>
      </c>
    </row>
    <row r="61" spans="1:7" ht="29.25" customHeight="1">
      <c r="A61" s="1"/>
      <c r="B61" s="7" t="s">
        <v>92</v>
      </c>
      <c r="C61" s="8"/>
      <c r="D61" s="8"/>
      <c r="E61" s="8"/>
      <c r="F61" s="8"/>
      <c r="G61" s="8"/>
    </row>
    <row r="62" spans="1:7" ht="15.75" customHeight="1">
      <c r="A62" s="1"/>
      <c r="B62" s="70" t="s">
        <v>93</v>
      </c>
      <c r="C62" s="67"/>
      <c r="D62" s="9" t="s">
        <v>13</v>
      </c>
      <c r="E62" s="9" t="s">
        <v>17</v>
      </c>
      <c r="F62" s="10" t="s">
        <v>94</v>
      </c>
      <c r="G62" s="9" t="s">
        <v>19</v>
      </c>
    </row>
    <row r="63" spans="1:7" ht="28.5" customHeight="1">
      <c r="A63" s="1"/>
      <c r="B63" s="72" t="s">
        <v>127</v>
      </c>
      <c r="C63" s="67"/>
      <c r="D63" s="12" t="s">
        <v>13</v>
      </c>
      <c r="E63" s="13">
        <v>40</v>
      </c>
      <c r="F63" s="14">
        <v>200000</v>
      </c>
      <c r="G63" s="15">
        <v>8000000</v>
      </c>
    </row>
    <row r="64" spans="1:7" ht="30" customHeight="1">
      <c r="A64" s="1"/>
      <c r="B64" s="72" t="s">
        <v>128</v>
      </c>
      <c r="C64" s="67"/>
      <c r="D64" s="12" t="s">
        <v>13</v>
      </c>
      <c r="E64" s="13">
        <v>30</v>
      </c>
      <c r="F64" s="14">
        <v>150000</v>
      </c>
      <c r="G64" s="15">
        <v>4500000</v>
      </c>
    </row>
    <row r="65" spans="1:7" ht="30.75" customHeight="1">
      <c r="A65" s="1"/>
      <c r="B65" s="72" t="s">
        <v>129</v>
      </c>
      <c r="C65" s="67"/>
      <c r="D65" s="12" t="s">
        <v>13</v>
      </c>
      <c r="E65" s="13">
        <v>20</v>
      </c>
      <c r="F65" s="14">
        <v>130000</v>
      </c>
      <c r="G65" s="15">
        <v>2600000</v>
      </c>
    </row>
    <row r="66" spans="1:7" ht="31.5" customHeight="1">
      <c r="A66" s="1"/>
      <c r="B66" s="72" t="s">
        <v>99</v>
      </c>
      <c r="C66" s="67"/>
      <c r="D66" s="12" t="s">
        <v>13</v>
      </c>
      <c r="E66" s="11">
        <v>20</v>
      </c>
      <c r="F66" s="14">
        <v>100000</v>
      </c>
      <c r="G66" s="19">
        <v>2000000</v>
      </c>
    </row>
    <row r="67" spans="1:7" ht="15.75" customHeight="1">
      <c r="A67" s="1"/>
      <c r="B67" s="69" t="s">
        <v>35</v>
      </c>
      <c r="C67" s="66"/>
      <c r="D67" s="66"/>
      <c r="E67" s="66"/>
      <c r="F67" s="67"/>
      <c r="G67" s="16">
        <f>G63+G64+G65+G66</f>
        <v>17100000</v>
      </c>
    </row>
    <row r="68" spans="1:7" ht="33.75" customHeight="1">
      <c r="A68" s="1"/>
      <c r="B68" s="20" t="s">
        <v>100</v>
      </c>
      <c r="C68" s="21"/>
      <c r="D68" s="21"/>
      <c r="E68" s="21"/>
      <c r="F68" s="21"/>
      <c r="G68" s="21"/>
    </row>
    <row r="69" spans="1:7" ht="16.5" customHeight="1">
      <c r="A69" s="1"/>
      <c r="B69" s="70" t="s">
        <v>93</v>
      </c>
      <c r="C69" s="67"/>
      <c r="D69" s="9" t="s">
        <v>13</v>
      </c>
      <c r="E69" s="9" t="s">
        <v>17</v>
      </c>
      <c r="F69" s="10" t="s">
        <v>18</v>
      </c>
      <c r="G69" s="9" t="s">
        <v>19</v>
      </c>
    </row>
    <row r="70" spans="1:7" ht="30.75" customHeight="1">
      <c r="A70" s="1"/>
      <c r="B70" s="21" t="s">
        <v>130</v>
      </c>
      <c r="C70" s="21"/>
      <c r="D70" s="22" t="s">
        <v>13</v>
      </c>
      <c r="E70" s="21">
        <v>1</v>
      </c>
      <c r="F70" s="23">
        <v>4000000</v>
      </c>
      <c r="G70" s="24">
        <v>4000000</v>
      </c>
    </row>
    <row r="71" spans="1:7" ht="30.75" customHeight="1">
      <c r="A71" s="1"/>
      <c r="B71" s="21" t="s">
        <v>131</v>
      </c>
      <c r="C71" s="21"/>
      <c r="D71" s="22" t="s">
        <v>13</v>
      </c>
      <c r="E71" s="21">
        <v>1</v>
      </c>
      <c r="F71" s="23">
        <v>3000000</v>
      </c>
      <c r="G71" s="24">
        <v>3000000</v>
      </c>
    </row>
    <row r="72" spans="1:7" ht="30.75" customHeight="1">
      <c r="A72" s="1"/>
      <c r="B72" s="21"/>
      <c r="C72" s="21"/>
      <c r="D72" s="21"/>
      <c r="E72" s="21"/>
      <c r="F72" s="21"/>
      <c r="G72" s="22"/>
    </row>
    <row r="73" spans="1:7" ht="33" customHeight="1">
      <c r="A73" s="1"/>
      <c r="B73" s="21"/>
      <c r="C73" s="21"/>
      <c r="D73" s="21"/>
      <c r="E73" s="21"/>
      <c r="F73" s="21"/>
      <c r="G73" s="22"/>
    </row>
    <row r="74" spans="1:7" ht="15.75" customHeight="1">
      <c r="A74" s="1"/>
      <c r="B74" s="73" t="s">
        <v>35</v>
      </c>
      <c r="C74" s="66"/>
      <c r="D74" s="66"/>
      <c r="E74" s="66"/>
      <c r="F74" s="67"/>
      <c r="G74" s="24">
        <v>7000000</v>
      </c>
    </row>
    <row r="75" spans="1:7" ht="32.25" customHeight="1">
      <c r="A75" s="1"/>
      <c r="B75" s="7" t="s">
        <v>107</v>
      </c>
      <c r="C75" s="8"/>
      <c r="D75" s="8"/>
      <c r="E75" s="8"/>
      <c r="F75" s="8"/>
      <c r="G75" s="8"/>
    </row>
    <row r="76" spans="1:7" ht="15.75" customHeight="1">
      <c r="A76" s="1"/>
      <c r="B76" s="70" t="s">
        <v>10</v>
      </c>
      <c r="C76" s="67"/>
      <c r="D76" s="9" t="s">
        <v>13</v>
      </c>
      <c r="E76" s="9" t="s">
        <v>17</v>
      </c>
      <c r="F76" s="10" t="s">
        <v>18</v>
      </c>
      <c r="G76" s="9" t="s">
        <v>19</v>
      </c>
    </row>
    <row r="77" spans="1:7" ht="30" customHeight="1">
      <c r="A77" s="1"/>
      <c r="B77" s="11" t="s">
        <v>132</v>
      </c>
      <c r="C77" s="11"/>
      <c r="D77" s="11" t="s">
        <v>13</v>
      </c>
      <c r="E77" s="11">
        <v>1</v>
      </c>
      <c r="F77" s="18">
        <v>1200000</v>
      </c>
      <c r="G77" s="19">
        <v>1200000</v>
      </c>
    </row>
    <row r="78" spans="1:7" ht="30.75" customHeight="1">
      <c r="A78" s="1"/>
      <c r="B78" s="11" t="s">
        <v>109</v>
      </c>
      <c r="C78" s="11"/>
      <c r="D78" s="11" t="s">
        <v>13</v>
      </c>
      <c r="E78" s="11">
        <v>1</v>
      </c>
      <c r="F78" s="18">
        <v>2500000</v>
      </c>
      <c r="G78" s="19">
        <v>2500000</v>
      </c>
    </row>
    <row r="79" spans="1:7" ht="30.75" customHeight="1">
      <c r="A79" s="1"/>
      <c r="B79" s="11"/>
      <c r="C79" s="11"/>
      <c r="D79" s="11"/>
      <c r="E79" s="11"/>
      <c r="F79" s="11"/>
      <c r="G79" s="12"/>
    </row>
    <row r="80" spans="1:7" ht="31.5" customHeight="1">
      <c r="A80" s="1"/>
      <c r="B80" s="11"/>
      <c r="C80" s="11"/>
      <c r="D80" s="11"/>
      <c r="E80" s="11"/>
      <c r="F80" s="11"/>
      <c r="G80" s="12"/>
    </row>
    <row r="81" spans="1:7" ht="15.75" customHeight="1">
      <c r="A81" s="1"/>
      <c r="B81" s="69" t="s">
        <v>35</v>
      </c>
      <c r="C81" s="66"/>
      <c r="D81" s="66"/>
      <c r="E81" s="66"/>
      <c r="F81" s="67"/>
      <c r="G81" s="26">
        <v>3700000</v>
      </c>
    </row>
    <row r="82" spans="1:7" ht="29.25" customHeight="1">
      <c r="A82" s="1"/>
      <c r="B82" s="8"/>
      <c r="C82" s="8"/>
      <c r="D82" s="8"/>
      <c r="E82" s="8"/>
      <c r="F82" s="8"/>
      <c r="G82" s="8"/>
    </row>
    <row r="83" spans="1:7" ht="31.5" customHeight="1">
      <c r="A83" s="1"/>
      <c r="B83" s="74" t="s">
        <v>110</v>
      </c>
      <c r="C83" s="66"/>
      <c r="D83" s="66"/>
      <c r="E83" s="66"/>
      <c r="F83" s="67"/>
      <c r="G83" s="27">
        <f>G27+G54+G60+G67+G74+G81</f>
        <v>285949240</v>
      </c>
    </row>
    <row r="84" spans="1:7" ht="15.75" customHeight="1">
      <c r="A84" s="1"/>
      <c r="B84" s="28"/>
      <c r="C84" s="28"/>
      <c r="D84" s="28"/>
      <c r="E84" s="28"/>
      <c r="F84" s="28"/>
      <c r="G84" s="28"/>
    </row>
    <row r="85" spans="1:7" ht="15.75" customHeight="1">
      <c r="A85" s="1"/>
      <c r="B85" s="1"/>
      <c r="C85" s="1"/>
      <c r="D85" s="1"/>
      <c r="E85" s="1"/>
      <c r="F85" s="1"/>
      <c r="G85" s="1"/>
    </row>
    <row r="86" spans="1:7" ht="15.75" customHeight="1">
      <c r="A86" s="1"/>
      <c r="B86" s="1"/>
      <c r="C86" s="1"/>
      <c r="D86" s="1"/>
      <c r="E86" s="1"/>
      <c r="F86" s="1"/>
      <c r="G86" s="1"/>
    </row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74:F74"/>
    <mergeCell ref="B76:C76"/>
    <mergeCell ref="B81:F81"/>
    <mergeCell ref="B83:F83"/>
    <mergeCell ref="B58:C58"/>
    <mergeCell ref="B59:C59"/>
    <mergeCell ref="B60:F60"/>
    <mergeCell ref="B62:C62"/>
    <mergeCell ref="B63:C63"/>
    <mergeCell ref="B64:C64"/>
    <mergeCell ref="B65:C65"/>
    <mergeCell ref="B56:C56"/>
    <mergeCell ref="B57:C57"/>
    <mergeCell ref="B66:C66"/>
    <mergeCell ref="B67:F67"/>
    <mergeCell ref="B69:C69"/>
    <mergeCell ref="C12:G12"/>
    <mergeCell ref="C13:G13"/>
    <mergeCell ref="C14:G14"/>
    <mergeCell ref="B27:F27"/>
    <mergeCell ref="B54:F54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997"/>
  <sheetViews>
    <sheetView topLeftCell="A82" workbookViewId="0">
      <selection activeCell="G66" sqref="G66"/>
    </sheetView>
  </sheetViews>
  <sheetFormatPr baseColWidth="10" defaultColWidth="12.6328125" defaultRowHeight="15" customHeight="1"/>
  <cols>
    <col min="1" max="1" width="10.6328125" customWidth="1"/>
    <col min="2" max="2" width="41" customWidth="1"/>
    <col min="3" max="3" width="22.7265625" customWidth="1"/>
    <col min="4" max="4" width="23.08984375" customWidth="1"/>
    <col min="5" max="5" width="22.90625" customWidth="1"/>
    <col min="6" max="6" width="28.26953125" customWidth="1"/>
    <col min="7" max="7" width="33.08984375" customWidth="1"/>
    <col min="8" max="25" width="10.6328125" customWidth="1"/>
  </cols>
  <sheetData>
    <row r="2" spans="2:7" ht="15" customHeight="1">
      <c r="B2" s="42" t="s">
        <v>0</v>
      </c>
      <c r="C2" s="43"/>
      <c r="D2" s="43"/>
      <c r="E2" s="43"/>
      <c r="F2" s="43"/>
      <c r="G2" s="44"/>
    </row>
    <row r="3" spans="2:7" ht="15" customHeight="1">
      <c r="B3" s="45"/>
      <c r="C3" s="46"/>
      <c r="D3" s="46"/>
      <c r="E3" s="46"/>
      <c r="F3" s="46"/>
      <c r="G3" s="47"/>
    </row>
    <row r="4" spans="2:7" ht="15.75" customHeight="1">
      <c r="B4" s="48"/>
      <c r="C4" s="49"/>
      <c r="D4" s="49"/>
      <c r="E4" s="49"/>
      <c r="F4" s="49"/>
      <c r="G4" s="50"/>
    </row>
    <row r="5" spans="2:7" ht="14.5">
      <c r="B5" s="2"/>
      <c r="C5" s="2"/>
      <c r="D5" s="2"/>
      <c r="E5" s="2"/>
      <c r="F5" s="2"/>
      <c r="G5" s="2"/>
    </row>
    <row r="6" spans="2:7">
      <c r="B6" s="29" t="s">
        <v>1</v>
      </c>
      <c r="C6" s="51" t="s">
        <v>111</v>
      </c>
      <c r="D6" s="52"/>
      <c r="E6" s="52"/>
      <c r="F6" s="53"/>
      <c r="G6" s="54"/>
    </row>
    <row r="7" spans="2:7">
      <c r="B7" s="29" t="s">
        <v>3</v>
      </c>
      <c r="C7" s="57"/>
      <c r="D7" s="58"/>
      <c r="E7" s="58"/>
      <c r="F7" s="59"/>
      <c r="G7" s="55"/>
    </row>
    <row r="8" spans="2:7" ht="34.5" customHeight="1">
      <c r="B8" s="29" t="s">
        <v>4</v>
      </c>
      <c r="C8" s="60" t="s">
        <v>5</v>
      </c>
      <c r="D8" s="58"/>
      <c r="E8" s="58"/>
      <c r="F8" s="59"/>
      <c r="G8" s="55"/>
    </row>
    <row r="9" spans="2:7" ht="34.5" customHeight="1">
      <c r="B9" s="29" t="s">
        <v>6</v>
      </c>
      <c r="C9" s="61" t="s">
        <v>7</v>
      </c>
      <c r="D9" s="58"/>
      <c r="E9" s="58"/>
      <c r="F9" s="59"/>
      <c r="G9" s="55"/>
    </row>
    <row r="10" spans="2:7" ht="45.75" customHeight="1">
      <c r="B10" s="30" t="s">
        <v>8</v>
      </c>
      <c r="C10" s="62" t="s">
        <v>5</v>
      </c>
      <c r="D10" s="63"/>
      <c r="E10" s="63"/>
      <c r="F10" s="64"/>
      <c r="G10" s="56"/>
    </row>
    <row r="11" spans="2:7" ht="14.5">
      <c r="B11" s="1"/>
      <c r="C11" s="1"/>
      <c r="D11" s="1"/>
      <c r="E11" s="1"/>
      <c r="F11" s="1"/>
      <c r="G11" s="1"/>
    </row>
    <row r="12" spans="2:7" ht="15.5">
      <c r="B12" s="6" t="s">
        <v>10</v>
      </c>
      <c r="C12" s="65">
        <v>3</v>
      </c>
      <c r="D12" s="66"/>
      <c r="E12" s="66"/>
      <c r="F12" s="66"/>
      <c r="G12" s="67"/>
    </row>
    <row r="13" spans="2:7" ht="15.5">
      <c r="B13" s="6" t="s">
        <v>11</v>
      </c>
      <c r="C13" s="68" t="s">
        <v>133</v>
      </c>
      <c r="D13" s="66"/>
      <c r="E13" s="66"/>
      <c r="F13" s="66"/>
      <c r="G13" s="67"/>
    </row>
    <row r="14" spans="2:7" ht="15.5">
      <c r="B14" s="6" t="s">
        <v>13</v>
      </c>
      <c r="C14" s="65" t="s">
        <v>42</v>
      </c>
      <c r="D14" s="66"/>
      <c r="E14" s="66"/>
      <c r="F14" s="66"/>
      <c r="G14" s="67"/>
    </row>
    <row r="15" spans="2:7" ht="14.5">
      <c r="B15" s="7" t="s">
        <v>14</v>
      </c>
      <c r="C15" s="8"/>
      <c r="D15" s="8"/>
      <c r="E15" s="8"/>
      <c r="F15" s="8"/>
      <c r="G15" s="8"/>
    </row>
    <row r="16" spans="2:7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4.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5.2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5.2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8.25" customHeight="1">
      <c r="B20" s="11" t="s">
        <v>24</v>
      </c>
      <c r="C20" s="11" t="s">
        <v>29</v>
      </c>
      <c r="D20" s="12" t="s">
        <v>13</v>
      </c>
      <c r="E20" s="13">
        <v>1</v>
      </c>
      <c r="F20" s="14">
        <v>15000</v>
      </c>
      <c r="G20" s="15">
        <v>15000</v>
      </c>
    </row>
    <row r="21" spans="2:7" ht="33.7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9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41.25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40.5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9.7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44.25" customHeight="1">
      <c r="B26" s="11" t="s">
        <v>34</v>
      </c>
      <c r="C26" s="11" t="s">
        <v>55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6.5" customHeight="1">
      <c r="B27" s="69" t="s">
        <v>35</v>
      </c>
      <c r="C27" s="66"/>
      <c r="D27" s="66"/>
      <c r="E27" s="66"/>
      <c r="F27" s="67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51" customHeight="1">
      <c r="B30" s="11" t="s">
        <v>135</v>
      </c>
      <c r="C30" s="11" t="s">
        <v>136</v>
      </c>
      <c r="D30" s="12" t="s">
        <v>137</v>
      </c>
      <c r="E30" s="13">
        <v>0.35</v>
      </c>
      <c r="F30" s="14">
        <v>75000</v>
      </c>
      <c r="G30" s="15">
        <v>26250</v>
      </c>
    </row>
    <row r="31" spans="2:7" ht="42" customHeight="1">
      <c r="B31" s="11" t="s">
        <v>138</v>
      </c>
      <c r="C31" s="11" t="s">
        <v>139</v>
      </c>
      <c r="D31" s="12" t="s">
        <v>42</v>
      </c>
      <c r="E31" s="13">
        <v>0.35</v>
      </c>
      <c r="F31" s="14">
        <v>85000</v>
      </c>
      <c r="G31" s="15">
        <v>29750</v>
      </c>
    </row>
    <row r="32" spans="2:7" ht="35.25" customHeight="1">
      <c r="B32" s="11" t="s">
        <v>140</v>
      </c>
      <c r="C32" s="11" t="s">
        <v>141</v>
      </c>
      <c r="D32" s="12" t="s">
        <v>13</v>
      </c>
      <c r="E32" s="13">
        <v>3</v>
      </c>
      <c r="F32" s="14">
        <v>75000</v>
      </c>
      <c r="G32" s="15">
        <v>450000</v>
      </c>
    </row>
    <row r="33" spans="2:7" ht="37.5" customHeight="1">
      <c r="B33" s="11" t="s">
        <v>142</v>
      </c>
      <c r="C33" s="11" t="s">
        <v>143</v>
      </c>
      <c r="D33" s="12" t="s">
        <v>42</v>
      </c>
      <c r="E33" s="13">
        <v>1</v>
      </c>
      <c r="F33" s="14">
        <v>75000</v>
      </c>
      <c r="G33" s="15">
        <v>75000</v>
      </c>
    </row>
    <row r="34" spans="2:7" ht="30.75" customHeight="1">
      <c r="B34" s="11" t="s">
        <v>144</v>
      </c>
      <c r="C34" s="11" t="s">
        <v>57</v>
      </c>
      <c r="D34" s="12" t="s">
        <v>145</v>
      </c>
      <c r="E34" s="13">
        <v>0.28599999999999998</v>
      </c>
      <c r="F34" s="14">
        <v>150000</v>
      </c>
      <c r="G34" s="15">
        <v>42857.14</v>
      </c>
    </row>
    <row r="35" spans="2:7" ht="30" customHeight="1">
      <c r="B35" s="11" t="s">
        <v>146</v>
      </c>
      <c r="C35" s="11" t="s">
        <v>141</v>
      </c>
      <c r="D35" s="12" t="s">
        <v>145</v>
      </c>
      <c r="E35" s="13">
        <v>0.1</v>
      </c>
      <c r="F35" s="14">
        <v>350000</v>
      </c>
      <c r="G35" s="15">
        <v>35000</v>
      </c>
    </row>
    <row r="36" spans="2:7" ht="30.75" customHeight="1">
      <c r="B36" s="11" t="s">
        <v>147</v>
      </c>
      <c r="C36" s="11" t="s">
        <v>148</v>
      </c>
      <c r="D36" s="12" t="s">
        <v>145</v>
      </c>
      <c r="E36" s="13">
        <v>0.1</v>
      </c>
      <c r="F36" s="14">
        <v>1500000</v>
      </c>
      <c r="G36" s="15">
        <v>30000</v>
      </c>
    </row>
    <row r="37" spans="2:7" ht="37.5" customHeight="1">
      <c r="B37" s="11" t="s">
        <v>149</v>
      </c>
      <c r="C37" s="11" t="s">
        <v>150</v>
      </c>
      <c r="D37" s="12" t="s">
        <v>145</v>
      </c>
      <c r="E37" s="13">
        <v>0.1</v>
      </c>
      <c r="F37" s="14">
        <v>980000</v>
      </c>
      <c r="G37" s="15">
        <v>98000</v>
      </c>
    </row>
    <row r="38" spans="2:7" ht="41.25" customHeight="1">
      <c r="B38" s="11" t="s">
        <v>151</v>
      </c>
      <c r="C38" s="11" t="s">
        <v>152</v>
      </c>
      <c r="D38" s="12" t="s">
        <v>145</v>
      </c>
      <c r="E38" s="13">
        <v>0.1</v>
      </c>
      <c r="F38" s="14">
        <v>1250000</v>
      </c>
      <c r="G38" s="15">
        <v>125000</v>
      </c>
    </row>
    <row r="39" spans="2:7" ht="37.5" customHeight="1">
      <c r="B39" s="11" t="s">
        <v>153</v>
      </c>
      <c r="C39" s="11" t="s">
        <v>55</v>
      </c>
      <c r="D39" s="12" t="s">
        <v>145</v>
      </c>
      <c r="E39" s="13">
        <v>0.1</v>
      </c>
      <c r="F39" s="14">
        <v>1250000</v>
      </c>
      <c r="G39" s="15">
        <v>125000</v>
      </c>
    </row>
    <row r="40" spans="2:7" ht="30.75" customHeight="1">
      <c r="B40" s="11" t="s">
        <v>154</v>
      </c>
      <c r="C40" s="11" t="s">
        <v>64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6" customHeight="1">
      <c r="B41" s="11" t="s">
        <v>155</v>
      </c>
      <c r="C41" s="11" t="s">
        <v>64</v>
      </c>
      <c r="D41" s="12" t="s">
        <v>42</v>
      </c>
      <c r="E41" s="13">
        <v>100</v>
      </c>
      <c r="F41" s="14">
        <v>2500</v>
      </c>
      <c r="G41" s="15">
        <v>250000</v>
      </c>
    </row>
    <row r="42" spans="2:7" ht="40.5" customHeight="1">
      <c r="B42" s="11" t="s">
        <v>50</v>
      </c>
      <c r="C42" s="11" t="s">
        <v>51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29.25" customHeight="1">
      <c r="B43" s="11" t="s">
        <v>156</v>
      </c>
      <c r="C43" s="11" t="s">
        <v>64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0.75" customHeight="1">
      <c r="B44" s="11" t="s">
        <v>215</v>
      </c>
      <c r="C44" s="11" t="s">
        <v>53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32.25" customHeight="1">
      <c r="B45" s="11" t="s">
        <v>157</v>
      </c>
      <c r="C45" s="11" t="s">
        <v>158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8.25" customHeight="1">
      <c r="B46" s="11" t="s">
        <v>159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1.5" customHeight="1">
      <c r="B47" s="11" t="s">
        <v>160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30" customHeight="1">
      <c r="B48" s="11" t="s">
        <v>161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12" ht="32.25" customHeight="1">
      <c r="B49" s="11" t="s">
        <v>162</v>
      </c>
      <c r="C49" s="11" t="s">
        <v>163</v>
      </c>
      <c r="D49" s="12" t="s">
        <v>164</v>
      </c>
      <c r="E49" s="13">
        <v>0.2</v>
      </c>
      <c r="F49" s="14">
        <v>21000</v>
      </c>
      <c r="G49" s="15">
        <v>4200</v>
      </c>
    </row>
    <row r="50" spans="2:12" ht="30.75" customHeight="1">
      <c r="B50" s="11" t="s">
        <v>65</v>
      </c>
      <c r="C50" s="11" t="s">
        <v>66</v>
      </c>
      <c r="D50" s="12" t="s">
        <v>13</v>
      </c>
      <c r="E50" s="13">
        <v>1</v>
      </c>
      <c r="F50" s="14">
        <v>156000</v>
      </c>
      <c r="G50" s="15">
        <v>156000</v>
      </c>
    </row>
    <row r="51" spans="2:12" ht="30" customHeight="1">
      <c r="B51" s="11" t="s">
        <v>67</v>
      </c>
      <c r="C51" s="11" t="s">
        <v>59</v>
      </c>
      <c r="D51" s="12" t="s">
        <v>13</v>
      </c>
      <c r="E51" s="13">
        <v>0.8</v>
      </c>
      <c r="F51" s="14">
        <v>45300</v>
      </c>
      <c r="G51" s="15">
        <v>36240</v>
      </c>
      <c r="L51" s="31" t="s">
        <v>165</v>
      </c>
    </row>
    <row r="52" spans="2:12" ht="30.75" customHeight="1">
      <c r="B52" s="11" t="s">
        <v>166</v>
      </c>
      <c r="C52" s="11" t="s">
        <v>51</v>
      </c>
      <c r="D52" s="12" t="s">
        <v>13</v>
      </c>
      <c r="E52" s="13">
        <v>4</v>
      </c>
      <c r="F52" s="14">
        <v>250</v>
      </c>
      <c r="G52" s="15">
        <v>1000</v>
      </c>
    </row>
    <row r="53" spans="2:12" ht="31.5" customHeight="1">
      <c r="B53" s="11" t="s">
        <v>68</v>
      </c>
      <c r="C53" s="11" t="s">
        <v>64</v>
      </c>
      <c r="D53" s="12" t="s">
        <v>13</v>
      </c>
      <c r="E53" s="13">
        <v>2</v>
      </c>
      <c r="F53" s="14">
        <v>1500</v>
      </c>
      <c r="G53" s="15">
        <v>3000</v>
      </c>
    </row>
    <row r="54" spans="2:12" ht="33.75" customHeight="1">
      <c r="B54" s="11" t="s">
        <v>167</v>
      </c>
      <c r="C54" s="11" t="s">
        <v>55</v>
      </c>
      <c r="D54" s="12" t="s">
        <v>145</v>
      </c>
      <c r="E54" s="13">
        <v>2</v>
      </c>
      <c r="F54" s="14">
        <v>15000</v>
      </c>
      <c r="G54" s="15">
        <v>30000</v>
      </c>
    </row>
    <row r="55" spans="2:12" ht="31.5" customHeight="1">
      <c r="B55" s="11" t="s">
        <v>69</v>
      </c>
      <c r="C55" s="11" t="s">
        <v>55</v>
      </c>
      <c r="D55" s="12" t="s">
        <v>13</v>
      </c>
      <c r="E55" s="13">
        <v>2</v>
      </c>
      <c r="F55" s="14">
        <v>3500</v>
      </c>
      <c r="G55" s="15">
        <v>7000</v>
      </c>
    </row>
    <row r="56" spans="2:12" ht="15.75" customHeight="1">
      <c r="B56" s="69" t="s">
        <v>35</v>
      </c>
      <c r="C56" s="66"/>
      <c r="D56" s="66"/>
      <c r="E56" s="66"/>
      <c r="F56" s="67"/>
      <c r="G56" s="16">
        <f>SUM(G30:G55)</f>
        <v>2161352.14</v>
      </c>
    </row>
    <row r="57" spans="2:12" ht="15.75" customHeight="1">
      <c r="B57" s="7" t="s">
        <v>84</v>
      </c>
      <c r="C57" s="8"/>
      <c r="D57" s="8"/>
      <c r="E57" s="8"/>
      <c r="F57" s="8"/>
      <c r="G57" s="8"/>
    </row>
    <row r="58" spans="2:12" ht="15.75" customHeight="1">
      <c r="B58" s="70" t="s">
        <v>85</v>
      </c>
      <c r="C58" s="67"/>
      <c r="D58" s="9" t="s">
        <v>13</v>
      </c>
      <c r="E58" s="9" t="s">
        <v>17</v>
      </c>
      <c r="F58" s="10" t="s">
        <v>18</v>
      </c>
      <c r="G58" s="9" t="s">
        <v>87</v>
      </c>
    </row>
    <row r="59" spans="2:12" ht="29.25" customHeight="1">
      <c r="B59" s="71" t="s">
        <v>168</v>
      </c>
      <c r="C59" s="67"/>
      <c r="D59" s="12" t="s">
        <v>145</v>
      </c>
      <c r="E59" s="13">
        <v>1</v>
      </c>
      <c r="F59" s="14">
        <v>20000</v>
      </c>
      <c r="G59" s="15">
        <v>20000</v>
      </c>
    </row>
    <row r="60" spans="2:12" ht="30.75" customHeight="1">
      <c r="B60" s="71" t="s">
        <v>169</v>
      </c>
      <c r="C60" s="67"/>
      <c r="D60" s="12" t="s">
        <v>13</v>
      </c>
      <c r="E60" s="13">
        <v>1</v>
      </c>
      <c r="F60" s="14">
        <v>1200</v>
      </c>
      <c r="G60" s="15">
        <v>10000</v>
      </c>
    </row>
    <row r="61" spans="2:12" ht="32.25" customHeight="1">
      <c r="B61" s="72"/>
      <c r="C61" s="67"/>
      <c r="D61" s="11"/>
      <c r="E61" s="11"/>
      <c r="F61" s="11"/>
      <c r="G61" s="12"/>
    </row>
    <row r="62" spans="2:12" ht="15.75" customHeight="1">
      <c r="B62" s="69" t="s">
        <v>35</v>
      </c>
      <c r="C62" s="66"/>
      <c r="D62" s="66"/>
      <c r="E62" s="66"/>
      <c r="F62" s="67"/>
      <c r="G62" s="16">
        <v>30000</v>
      </c>
    </row>
    <row r="63" spans="2:12" ht="15.75" customHeight="1">
      <c r="B63" s="7" t="s">
        <v>92</v>
      </c>
      <c r="C63" s="8"/>
      <c r="D63" s="8"/>
      <c r="E63" s="8"/>
      <c r="F63" s="8"/>
      <c r="G63" s="8"/>
    </row>
    <row r="64" spans="2:12" ht="15.75" customHeight="1">
      <c r="B64" s="70" t="s">
        <v>93</v>
      </c>
      <c r="C64" s="67"/>
      <c r="D64" s="9" t="s">
        <v>13</v>
      </c>
      <c r="E64" s="9" t="s">
        <v>17</v>
      </c>
      <c r="F64" s="10" t="s">
        <v>94</v>
      </c>
      <c r="G64" s="9" t="s">
        <v>19</v>
      </c>
    </row>
    <row r="65" spans="2:7" ht="29.25" customHeight="1">
      <c r="B65" s="72" t="s">
        <v>170</v>
      </c>
      <c r="C65" s="67"/>
      <c r="D65" s="12" t="s">
        <v>13</v>
      </c>
      <c r="E65" s="13">
        <v>5</v>
      </c>
      <c r="F65" s="14">
        <v>50000</v>
      </c>
      <c r="G65" s="15">
        <v>250000</v>
      </c>
    </row>
    <row r="66" spans="2:7" ht="30.75" customHeight="1">
      <c r="B66" s="72" t="s">
        <v>171</v>
      </c>
      <c r="C66" s="67"/>
      <c r="D66" s="12" t="s">
        <v>13</v>
      </c>
      <c r="E66" s="13">
        <v>5</v>
      </c>
      <c r="F66" s="14">
        <v>40000</v>
      </c>
      <c r="G66" s="15">
        <v>200000</v>
      </c>
    </row>
    <row r="67" spans="2:7" ht="30" customHeight="1">
      <c r="B67" s="72" t="s">
        <v>172</v>
      </c>
      <c r="C67" s="67"/>
      <c r="D67" s="12" t="s">
        <v>13</v>
      </c>
      <c r="E67" s="13">
        <v>5</v>
      </c>
      <c r="F67" s="14">
        <v>60000</v>
      </c>
      <c r="G67" s="15">
        <v>300000</v>
      </c>
    </row>
    <row r="68" spans="2:7" ht="31.5" customHeight="1">
      <c r="B68" s="72"/>
      <c r="C68" s="67"/>
      <c r="D68" s="11"/>
      <c r="E68" s="11"/>
      <c r="F68" s="11"/>
      <c r="G68" s="12"/>
    </row>
    <row r="69" spans="2:7" ht="15.75" customHeight="1">
      <c r="B69" s="69" t="s">
        <v>35</v>
      </c>
      <c r="C69" s="66"/>
      <c r="D69" s="66"/>
      <c r="E69" s="66"/>
      <c r="F69" s="67"/>
      <c r="G69" s="16">
        <v>750000</v>
      </c>
    </row>
    <row r="70" spans="2:7" ht="16.5" customHeight="1">
      <c r="B70" s="20" t="s">
        <v>100</v>
      </c>
      <c r="C70" s="21"/>
      <c r="D70" s="21"/>
      <c r="E70" s="21"/>
      <c r="F70" s="21"/>
      <c r="G70" s="21"/>
    </row>
    <row r="71" spans="2:7" ht="15.75" customHeight="1">
      <c r="B71" s="22" t="s">
        <v>93</v>
      </c>
      <c r="C71" s="21"/>
      <c r="D71" s="22" t="s">
        <v>13</v>
      </c>
      <c r="E71" s="22" t="s">
        <v>17</v>
      </c>
      <c r="F71" s="25" t="s">
        <v>94</v>
      </c>
      <c r="G71" s="22" t="s">
        <v>19</v>
      </c>
    </row>
    <row r="72" spans="2:7" ht="30" customHeight="1">
      <c r="B72" s="21"/>
      <c r="C72" s="21"/>
      <c r="D72" s="21"/>
      <c r="E72" s="21"/>
      <c r="F72" s="21"/>
      <c r="G72" s="22"/>
    </row>
    <row r="73" spans="2:7" ht="30.75" customHeight="1">
      <c r="B73" s="21"/>
      <c r="C73" s="21"/>
      <c r="D73" s="21"/>
      <c r="E73" s="21"/>
      <c r="F73" s="21"/>
      <c r="G73" s="22"/>
    </row>
    <row r="74" spans="2:7" ht="30" customHeight="1">
      <c r="B74" s="21"/>
      <c r="C74" s="21"/>
      <c r="D74" s="21"/>
      <c r="E74" s="21"/>
      <c r="F74" s="21"/>
      <c r="G74" s="22"/>
    </row>
    <row r="75" spans="2:7" ht="31.5" customHeight="1">
      <c r="B75" s="21"/>
      <c r="C75" s="21"/>
      <c r="D75" s="21"/>
      <c r="E75" s="21"/>
      <c r="F75" s="21"/>
      <c r="G75" s="22"/>
    </row>
    <row r="76" spans="2:7" ht="15.75" customHeight="1">
      <c r="B76" s="73" t="s">
        <v>35</v>
      </c>
      <c r="C76" s="66"/>
      <c r="D76" s="66"/>
      <c r="E76" s="66"/>
      <c r="F76" s="67"/>
      <c r="G76" s="22" t="s">
        <v>173</v>
      </c>
    </row>
    <row r="77" spans="2:7" ht="15.75" customHeight="1">
      <c r="B77" s="7" t="s">
        <v>107</v>
      </c>
      <c r="C77" s="8"/>
      <c r="D77" s="8"/>
      <c r="E77" s="8"/>
      <c r="F77" s="8"/>
      <c r="G77" s="8"/>
    </row>
    <row r="78" spans="2:7" ht="15.75" customHeight="1">
      <c r="B78" s="75"/>
      <c r="C78" s="67"/>
      <c r="D78" s="9" t="s">
        <v>13</v>
      </c>
      <c r="E78" s="9" t="s">
        <v>17</v>
      </c>
      <c r="F78" s="10" t="s">
        <v>94</v>
      </c>
      <c r="G78" s="9" t="s">
        <v>19</v>
      </c>
    </row>
    <row r="79" spans="2:7" ht="30.75" customHeight="1">
      <c r="B79" s="11"/>
      <c r="C79" s="11"/>
      <c r="D79" s="11"/>
      <c r="E79" s="11"/>
      <c r="F79" s="11"/>
      <c r="G79" s="12"/>
    </row>
    <row r="80" spans="2:7" ht="30" customHeight="1">
      <c r="B80" s="11"/>
      <c r="C80" s="11"/>
      <c r="D80" s="11"/>
      <c r="E80" s="11"/>
      <c r="F80" s="11"/>
      <c r="G80" s="12"/>
    </row>
    <row r="81" spans="2:7" ht="30" customHeight="1">
      <c r="B81" s="11"/>
      <c r="C81" s="11"/>
      <c r="D81" s="11"/>
      <c r="E81" s="11"/>
      <c r="F81" s="11"/>
      <c r="G81" s="12"/>
    </row>
    <row r="82" spans="2:7" ht="30" customHeight="1">
      <c r="B82" s="11"/>
      <c r="C82" s="11"/>
      <c r="D82" s="11"/>
      <c r="E82" s="11"/>
      <c r="F82" s="11"/>
      <c r="G82" s="12"/>
    </row>
    <row r="83" spans="2:7" ht="15.75" customHeight="1">
      <c r="B83" s="69" t="s">
        <v>35</v>
      </c>
      <c r="C83" s="66"/>
      <c r="D83" s="66"/>
      <c r="E83" s="66"/>
      <c r="F83" s="67"/>
      <c r="G83" s="32" t="s">
        <v>173</v>
      </c>
    </row>
    <row r="84" spans="2:7" ht="15.75" customHeight="1">
      <c r="B84" s="8"/>
      <c r="C84" s="8"/>
      <c r="D84" s="8"/>
      <c r="E84" s="8"/>
      <c r="F84" s="8"/>
      <c r="G84" s="8"/>
    </row>
    <row r="85" spans="2:7" ht="15.75" customHeight="1">
      <c r="B85" s="74" t="s">
        <v>110</v>
      </c>
      <c r="C85" s="66"/>
      <c r="D85" s="66"/>
      <c r="E85" s="66"/>
      <c r="F85" s="67"/>
      <c r="G85" s="27">
        <f>G27+G56+G62+G69</f>
        <v>2977772.14</v>
      </c>
    </row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7">
    <mergeCell ref="B78:C78"/>
    <mergeCell ref="B83:F83"/>
    <mergeCell ref="B85:F85"/>
    <mergeCell ref="B60:C60"/>
    <mergeCell ref="B61:C61"/>
    <mergeCell ref="B62:F62"/>
    <mergeCell ref="B64:C64"/>
    <mergeCell ref="B65:C65"/>
    <mergeCell ref="B66:C66"/>
    <mergeCell ref="B67:C67"/>
    <mergeCell ref="B58:C58"/>
    <mergeCell ref="B59:C59"/>
    <mergeCell ref="B68:C68"/>
    <mergeCell ref="B69:F69"/>
    <mergeCell ref="B76:F76"/>
    <mergeCell ref="C12:G12"/>
    <mergeCell ref="C13:G13"/>
    <mergeCell ref="C14:G14"/>
    <mergeCell ref="B27:F27"/>
    <mergeCell ref="B56:F56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topLeftCell="B83" workbookViewId="0">
      <selection activeCell="F72" sqref="F72"/>
    </sheetView>
  </sheetViews>
  <sheetFormatPr baseColWidth="10" defaultColWidth="12.6328125" defaultRowHeight="15" customHeight="1"/>
  <cols>
    <col min="1" max="1" width="10.6328125" customWidth="1"/>
    <col min="2" max="2" width="34.08984375" customWidth="1"/>
    <col min="3" max="3" width="22.6328125" customWidth="1"/>
    <col min="4" max="4" width="22.90625" customWidth="1"/>
    <col min="5" max="5" width="23" customWidth="1"/>
    <col min="6" max="6" width="27.6328125" customWidth="1"/>
    <col min="7" max="7" width="28.6328125" customWidth="1"/>
    <col min="8" max="25" width="10.6328125" customWidth="1"/>
  </cols>
  <sheetData>
    <row r="2" spans="2:7" ht="14.5">
      <c r="B2" s="42" t="s">
        <v>0</v>
      </c>
      <c r="C2" s="43"/>
      <c r="D2" s="43"/>
      <c r="E2" s="43"/>
      <c r="F2" s="43"/>
      <c r="G2" s="44"/>
    </row>
    <row r="3" spans="2:7" ht="14.5">
      <c r="B3" s="45"/>
      <c r="C3" s="46"/>
      <c r="D3" s="46"/>
      <c r="E3" s="46"/>
      <c r="F3" s="46"/>
      <c r="G3" s="47"/>
    </row>
    <row r="4" spans="2:7" ht="14.5">
      <c r="B4" s="48"/>
      <c r="C4" s="49"/>
      <c r="D4" s="49"/>
      <c r="E4" s="49"/>
      <c r="F4" s="49"/>
      <c r="G4" s="50"/>
    </row>
    <row r="5" spans="2:7" ht="14.5">
      <c r="B5" s="2"/>
      <c r="C5" s="2"/>
      <c r="D5" s="2"/>
      <c r="E5" s="2"/>
      <c r="F5" s="2"/>
      <c r="G5" s="2"/>
    </row>
    <row r="6" spans="2:7">
      <c r="B6" s="29" t="s">
        <v>1</v>
      </c>
      <c r="C6" s="51" t="s">
        <v>111</v>
      </c>
      <c r="D6" s="52"/>
      <c r="E6" s="52"/>
      <c r="F6" s="53"/>
      <c r="G6" s="54"/>
    </row>
    <row r="7" spans="2:7">
      <c r="B7" s="29" t="s">
        <v>3</v>
      </c>
      <c r="C7" s="57"/>
      <c r="D7" s="58"/>
      <c r="E7" s="58"/>
      <c r="F7" s="59"/>
      <c r="G7" s="55"/>
    </row>
    <row r="8" spans="2:7" ht="34.5" customHeight="1">
      <c r="B8" s="29" t="s">
        <v>4</v>
      </c>
      <c r="C8" s="60" t="s">
        <v>5</v>
      </c>
      <c r="D8" s="58"/>
      <c r="E8" s="58"/>
      <c r="F8" s="59"/>
      <c r="G8" s="55"/>
    </row>
    <row r="9" spans="2:7">
      <c r="B9" s="29" t="s">
        <v>6</v>
      </c>
      <c r="C9" s="61" t="s">
        <v>7</v>
      </c>
      <c r="D9" s="58"/>
      <c r="E9" s="58"/>
      <c r="F9" s="59"/>
      <c r="G9" s="55"/>
    </row>
    <row r="10" spans="2:7">
      <c r="B10" s="30" t="s">
        <v>8</v>
      </c>
      <c r="C10" s="62" t="s">
        <v>5</v>
      </c>
      <c r="D10" s="63"/>
      <c r="E10" s="63"/>
      <c r="F10" s="64"/>
      <c r="G10" s="56"/>
    </row>
    <row r="11" spans="2:7" ht="14.5">
      <c r="B11" s="1"/>
      <c r="C11" s="1"/>
      <c r="D11" s="1"/>
      <c r="E11" s="1"/>
      <c r="F11" s="1"/>
      <c r="G11" s="1"/>
    </row>
    <row r="12" spans="2:7" ht="15.5">
      <c r="B12" s="6" t="s">
        <v>10</v>
      </c>
      <c r="C12" s="65">
        <v>4</v>
      </c>
      <c r="D12" s="66"/>
      <c r="E12" s="66"/>
      <c r="F12" s="66"/>
      <c r="G12" s="67"/>
    </row>
    <row r="13" spans="2:7" ht="15.5">
      <c r="B13" s="6" t="s">
        <v>11</v>
      </c>
      <c r="C13" s="68" t="s">
        <v>174</v>
      </c>
      <c r="D13" s="66"/>
      <c r="E13" s="66"/>
      <c r="F13" s="66"/>
      <c r="G13" s="67"/>
    </row>
    <row r="14" spans="2:7" ht="15.5">
      <c r="B14" s="6" t="s">
        <v>13</v>
      </c>
      <c r="C14" s="65" t="s">
        <v>42</v>
      </c>
      <c r="D14" s="66"/>
      <c r="E14" s="66"/>
      <c r="F14" s="66"/>
      <c r="G14" s="67"/>
    </row>
    <row r="15" spans="2:7" ht="14.5">
      <c r="B15" s="7" t="s">
        <v>14</v>
      </c>
      <c r="C15" s="8"/>
      <c r="D15" s="8"/>
      <c r="E15" s="8"/>
      <c r="F15" s="8"/>
      <c r="G15" s="8"/>
    </row>
    <row r="16" spans="2:7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1.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3.7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0.7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5.25" customHeight="1">
      <c r="B20" s="11" t="s">
        <v>24</v>
      </c>
      <c r="C20" s="11"/>
      <c r="D20" s="12" t="s">
        <v>13</v>
      </c>
      <c r="E20" s="13">
        <v>1</v>
      </c>
      <c r="F20" s="14">
        <v>15000</v>
      </c>
      <c r="G20" s="15">
        <v>15000</v>
      </c>
    </row>
    <row r="21" spans="2:7" ht="32.2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6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40.5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7.5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5.2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40.5" customHeight="1">
      <c r="B26" s="11" t="s">
        <v>34</v>
      </c>
      <c r="C26" s="11" t="s">
        <v>55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5.75" customHeight="1">
      <c r="B27" s="69" t="s">
        <v>35</v>
      </c>
      <c r="C27" s="66"/>
      <c r="D27" s="66"/>
      <c r="E27" s="66"/>
      <c r="F27" s="67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48.75" customHeight="1">
      <c r="B30" s="11" t="s">
        <v>135</v>
      </c>
      <c r="C30" s="11" t="s">
        <v>136</v>
      </c>
      <c r="D30" s="12" t="s">
        <v>137</v>
      </c>
      <c r="E30" s="13">
        <v>0.35</v>
      </c>
      <c r="F30" s="14">
        <v>75000</v>
      </c>
      <c r="G30" s="15">
        <v>26250</v>
      </c>
    </row>
    <row r="31" spans="2:7" ht="36" customHeight="1">
      <c r="B31" s="11" t="s">
        <v>140</v>
      </c>
      <c r="C31" s="11" t="s">
        <v>141</v>
      </c>
      <c r="D31" s="12" t="s">
        <v>13</v>
      </c>
      <c r="E31" s="13">
        <v>3</v>
      </c>
      <c r="F31" s="14">
        <v>75000</v>
      </c>
      <c r="G31" s="15">
        <v>225000</v>
      </c>
    </row>
    <row r="32" spans="2:7" ht="34.5" customHeight="1">
      <c r="B32" s="11" t="s">
        <v>175</v>
      </c>
      <c r="C32" s="11" t="s">
        <v>143</v>
      </c>
      <c r="D32" s="12" t="s">
        <v>42</v>
      </c>
      <c r="E32" s="13">
        <v>2</v>
      </c>
      <c r="F32" s="14">
        <v>45000</v>
      </c>
      <c r="G32" s="15">
        <v>90000</v>
      </c>
    </row>
    <row r="33" spans="2:7" ht="35.25" customHeight="1">
      <c r="B33" s="11" t="s">
        <v>138</v>
      </c>
      <c r="C33" s="11" t="s">
        <v>139</v>
      </c>
      <c r="D33" s="12" t="s">
        <v>42</v>
      </c>
      <c r="E33" s="13">
        <v>0.35</v>
      </c>
      <c r="F33" s="14">
        <v>85000</v>
      </c>
      <c r="G33" s="15">
        <v>29750</v>
      </c>
    </row>
    <row r="34" spans="2:7" ht="38.25" customHeight="1">
      <c r="B34" s="11" t="s">
        <v>144</v>
      </c>
      <c r="C34" s="11" t="s">
        <v>57</v>
      </c>
      <c r="D34" s="12" t="s">
        <v>145</v>
      </c>
      <c r="E34" s="13">
        <v>0.26700000000000002</v>
      </c>
      <c r="F34" s="14">
        <v>150000</v>
      </c>
      <c r="G34" s="15">
        <v>40000</v>
      </c>
    </row>
    <row r="35" spans="2:7" ht="38.25" customHeight="1">
      <c r="B35" s="11" t="s">
        <v>146</v>
      </c>
      <c r="C35" s="11" t="s">
        <v>141</v>
      </c>
      <c r="D35" s="12" t="s">
        <v>145</v>
      </c>
      <c r="E35" s="13">
        <v>0.2</v>
      </c>
      <c r="F35" s="14">
        <v>350000</v>
      </c>
      <c r="G35" s="15">
        <v>70000</v>
      </c>
    </row>
    <row r="36" spans="2:7" ht="40.5" customHeight="1">
      <c r="B36" s="11" t="s">
        <v>147</v>
      </c>
      <c r="C36" s="11" t="s">
        <v>148</v>
      </c>
      <c r="D36" s="12" t="s">
        <v>145</v>
      </c>
      <c r="E36" s="13">
        <v>0.2</v>
      </c>
      <c r="F36" s="14">
        <v>1500000</v>
      </c>
      <c r="G36" s="15">
        <v>30000</v>
      </c>
    </row>
    <row r="37" spans="2:7" ht="33.75" customHeight="1">
      <c r="B37" s="11" t="s">
        <v>149</v>
      </c>
      <c r="C37" s="11" t="s">
        <v>150</v>
      </c>
      <c r="D37" s="12" t="s">
        <v>145</v>
      </c>
      <c r="E37" s="13">
        <v>0.2</v>
      </c>
      <c r="F37" s="14">
        <v>980000</v>
      </c>
      <c r="G37" s="15">
        <v>196000</v>
      </c>
    </row>
    <row r="38" spans="2:7" ht="40.5" customHeight="1">
      <c r="B38" s="11" t="s">
        <v>151</v>
      </c>
      <c r="C38" s="11" t="s">
        <v>152</v>
      </c>
      <c r="D38" s="12" t="s">
        <v>145</v>
      </c>
      <c r="E38" s="13">
        <v>0.2</v>
      </c>
      <c r="F38" s="14">
        <v>1250000</v>
      </c>
      <c r="G38" s="15">
        <v>250000</v>
      </c>
    </row>
    <row r="39" spans="2:7" ht="33.75" customHeight="1">
      <c r="B39" s="11" t="s">
        <v>153</v>
      </c>
      <c r="C39" s="11" t="s">
        <v>55</v>
      </c>
      <c r="D39" s="12" t="s">
        <v>145</v>
      </c>
      <c r="E39" s="13">
        <v>0.2</v>
      </c>
      <c r="F39" s="14">
        <v>1250000</v>
      </c>
      <c r="G39" s="15">
        <v>250000</v>
      </c>
    </row>
    <row r="40" spans="2:7" ht="34.5" customHeight="1">
      <c r="B40" s="11" t="s">
        <v>154</v>
      </c>
      <c r="C40" s="11" t="s">
        <v>64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6" customHeight="1">
      <c r="B41" s="11" t="s">
        <v>155</v>
      </c>
      <c r="C41" s="11" t="s">
        <v>64</v>
      </c>
      <c r="D41" s="12" t="s">
        <v>42</v>
      </c>
      <c r="E41" s="13">
        <v>200</v>
      </c>
      <c r="F41" s="14">
        <v>2500</v>
      </c>
      <c r="G41" s="15">
        <v>500000</v>
      </c>
    </row>
    <row r="42" spans="2:7" ht="33.75" customHeight="1">
      <c r="B42" s="11" t="s">
        <v>50</v>
      </c>
      <c r="C42" s="11" t="s">
        <v>51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38.25" customHeight="1">
      <c r="B43" s="11" t="s">
        <v>156</v>
      </c>
      <c r="C43" s="11" t="s">
        <v>64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7.5" customHeight="1">
      <c r="B44" s="11" t="s">
        <v>218</v>
      </c>
      <c r="C44" s="11" t="s">
        <v>53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33.75" customHeight="1">
      <c r="B45" s="11" t="s">
        <v>157</v>
      </c>
      <c r="C45" s="11" t="s">
        <v>158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1.5" customHeight="1">
      <c r="B46" s="11" t="s">
        <v>159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3.75" customHeight="1">
      <c r="B47" s="11" t="s">
        <v>160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36" customHeight="1">
      <c r="B48" s="11" t="s">
        <v>161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7" ht="36.75" customHeight="1">
      <c r="B49" s="11" t="s">
        <v>162</v>
      </c>
      <c r="C49" s="11" t="s">
        <v>163</v>
      </c>
      <c r="D49" s="12" t="s">
        <v>164</v>
      </c>
      <c r="E49" s="13">
        <v>0.2</v>
      </c>
      <c r="F49" s="14">
        <v>21000</v>
      </c>
      <c r="G49" s="15">
        <v>4200</v>
      </c>
    </row>
    <row r="50" spans="2:7" ht="36.75" customHeight="1">
      <c r="B50" s="11" t="s">
        <v>65</v>
      </c>
      <c r="C50" s="11" t="s">
        <v>66</v>
      </c>
      <c r="D50" s="12" t="s">
        <v>13</v>
      </c>
      <c r="E50" s="13">
        <v>1</v>
      </c>
      <c r="F50" s="14">
        <v>156000</v>
      </c>
      <c r="G50" s="15">
        <v>156000</v>
      </c>
    </row>
    <row r="51" spans="2:7" ht="36.75" customHeight="1">
      <c r="B51" s="11" t="s">
        <v>67</v>
      </c>
      <c r="C51" s="11" t="s">
        <v>59</v>
      </c>
      <c r="D51" s="12" t="s">
        <v>13</v>
      </c>
      <c r="E51" s="13">
        <v>0.8</v>
      </c>
      <c r="F51" s="14">
        <v>45300</v>
      </c>
      <c r="G51" s="15">
        <v>36240</v>
      </c>
    </row>
    <row r="52" spans="2:7" ht="30.75" customHeight="1">
      <c r="B52" s="11" t="s">
        <v>166</v>
      </c>
      <c r="C52" s="11" t="s">
        <v>51</v>
      </c>
      <c r="D52" s="12" t="s">
        <v>13</v>
      </c>
      <c r="E52" s="13">
        <v>4</v>
      </c>
      <c r="F52" s="14">
        <v>250</v>
      </c>
      <c r="G52" s="15">
        <v>1000</v>
      </c>
    </row>
    <row r="53" spans="2:7" ht="39" customHeight="1">
      <c r="B53" s="11" t="s">
        <v>68</v>
      </c>
      <c r="C53" s="11" t="s">
        <v>64</v>
      </c>
      <c r="D53" s="12" t="s">
        <v>13</v>
      </c>
      <c r="E53" s="13">
        <v>2</v>
      </c>
      <c r="F53" s="14">
        <v>1500</v>
      </c>
      <c r="G53" s="15">
        <v>3000</v>
      </c>
    </row>
    <row r="54" spans="2:7" ht="30.75" customHeight="1">
      <c r="B54" s="11" t="s">
        <v>167</v>
      </c>
      <c r="C54" s="11" t="s">
        <v>55</v>
      </c>
      <c r="D54" s="12" t="s">
        <v>145</v>
      </c>
      <c r="E54" s="13">
        <v>2</v>
      </c>
      <c r="F54" s="14">
        <v>15000</v>
      </c>
      <c r="G54" s="15">
        <v>30000</v>
      </c>
    </row>
    <row r="55" spans="2:7" ht="29.25" customHeight="1">
      <c r="B55" s="11" t="s">
        <v>69</v>
      </c>
      <c r="C55" s="11" t="s">
        <v>55</v>
      </c>
      <c r="D55" s="12" t="s">
        <v>13</v>
      </c>
      <c r="E55" s="13">
        <v>2</v>
      </c>
      <c r="F55" s="14">
        <v>3500</v>
      </c>
      <c r="G55" s="15">
        <v>7000</v>
      </c>
    </row>
    <row r="56" spans="2:7" ht="15.75" customHeight="1">
      <c r="B56" s="69" t="s">
        <v>35</v>
      </c>
      <c r="C56" s="66"/>
      <c r="D56" s="66"/>
      <c r="E56" s="66"/>
      <c r="F56" s="67"/>
      <c r="G56" s="16">
        <f>G30+G32+G33+G34+G35+G36+G37+G38+G39+G40+G41+G42+G43+G45+G44+G31+G45+G46+G47+G48+G49+G50+G51+G52+G53+G54+G55</f>
        <v>2582895</v>
      </c>
    </row>
    <row r="57" spans="2:7" ht="15.75" customHeight="1">
      <c r="B57" s="7" t="s">
        <v>84</v>
      </c>
      <c r="C57" s="8"/>
      <c r="D57" s="8"/>
      <c r="E57" s="8"/>
      <c r="F57" s="8"/>
      <c r="G57" s="8"/>
    </row>
    <row r="58" spans="2:7" ht="15.75" customHeight="1">
      <c r="B58" s="70" t="s">
        <v>85</v>
      </c>
      <c r="C58" s="67"/>
      <c r="D58" s="9" t="s">
        <v>13</v>
      </c>
      <c r="E58" s="9" t="s">
        <v>17</v>
      </c>
      <c r="F58" s="10" t="s">
        <v>18</v>
      </c>
      <c r="G58" s="9" t="s">
        <v>87</v>
      </c>
    </row>
    <row r="59" spans="2:7" ht="30" customHeight="1">
      <c r="B59" s="71" t="s">
        <v>168</v>
      </c>
      <c r="C59" s="67"/>
      <c r="D59" s="12" t="s">
        <v>145</v>
      </c>
      <c r="E59" s="13">
        <v>1</v>
      </c>
      <c r="F59" s="14">
        <v>30000</v>
      </c>
      <c r="G59" s="15">
        <v>30000</v>
      </c>
    </row>
    <row r="60" spans="2:7" ht="30.75" customHeight="1">
      <c r="B60" s="71" t="s">
        <v>169</v>
      </c>
      <c r="C60" s="67"/>
      <c r="D60" s="12" t="s">
        <v>13</v>
      </c>
      <c r="E60" s="13">
        <v>1</v>
      </c>
      <c r="F60" s="14">
        <v>5000</v>
      </c>
      <c r="G60" s="15">
        <v>5000</v>
      </c>
    </row>
    <row r="61" spans="2:7" ht="15.75" customHeight="1">
      <c r="B61" s="72"/>
      <c r="C61" s="67"/>
      <c r="D61" s="11"/>
      <c r="E61" s="11"/>
      <c r="F61" s="11"/>
      <c r="G61" s="12"/>
    </row>
    <row r="62" spans="2:7" ht="15.75" customHeight="1">
      <c r="B62" s="69" t="s">
        <v>35</v>
      </c>
      <c r="C62" s="66"/>
      <c r="D62" s="66"/>
      <c r="E62" s="66"/>
      <c r="F62" s="67"/>
      <c r="G62" s="16">
        <v>35000</v>
      </c>
    </row>
    <row r="63" spans="2:7" ht="15.75" customHeight="1">
      <c r="B63" s="7" t="s">
        <v>92</v>
      </c>
      <c r="C63" s="8"/>
      <c r="D63" s="8"/>
      <c r="E63" s="8"/>
      <c r="F63" s="8"/>
      <c r="G63" s="8"/>
    </row>
    <row r="64" spans="2:7" ht="15.75" customHeight="1">
      <c r="B64" s="70" t="s">
        <v>93</v>
      </c>
      <c r="C64" s="67"/>
      <c r="D64" s="9" t="s">
        <v>13</v>
      </c>
      <c r="E64" s="9" t="s">
        <v>17</v>
      </c>
      <c r="F64" s="10" t="s">
        <v>94</v>
      </c>
      <c r="G64" s="9" t="s">
        <v>19</v>
      </c>
    </row>
    <row r="65" spans="2:7" ht="30" customHeight="1">
      <c r="B65" s="72" t="s">
        <v>171</v>
      </c>
      <c r="C65" s="67"/>
      <c r="D65" s="12" t="s">
        <v>13</v>
      </c>
      <c r="E65" s="13">
        <v>2</v>
      </c>
      <c r="F65" s="14">
        <v>40000</v>
      </c>
      <c r="G65" s="15">
        <v>80000</v>
      </c>
    </row>
    <row r="66" spans="2:7" ht="30" customHeight="1">
      <c r="B66" s="72" t="s">
        <v>172</v>
      </c>
      <c r="C66" s="67"/>
      <c r="D66" s="12" t="s">
        <v>13</v>
      </c>
      <c r="E66" s="13">
        <v>2</v>
      </c>
      <c r="F66" s="14">
        <v>60000</v>
      </c>
      <c r="G66" s="15">
        <v>120000</v>
      </c>
    </row>
    <row r="67" spans="2:7" ht="15.75" customHeight="1">
      <c r="B67" s="72"/>
      <c r="C67" s="67"/>
      <c r="D67" s="11"/>
      <c r="E67" s="11"/>
      <c r="F67" s="11"/>
      <c r="G67" s="12"/>
    </row>
    <row r="68" spans="2:7" ht="15.75" customHeight="1">
      <c r="B68" s="69" t="s">
        <v>35</v>
      </c>
      <c r="C68" s="66"/>
      <c r="D68" s="66"/>
      <c r="E68" s="66"/>
      <c r="F68" s="67"/>
      <c r="G68" s="16">
        <v>200000</v>
      </c>
    </row>
    <row r="69" spans="2:7" ht="15.75" customHeight="1">
      <c r="B69" s="20" t="s">
        <v>100</v>
      </c>
      <c r="C69" s="21"/>
      <c r="D69" s="21"/>
      <c r="E69" s="21"/>
      <c r="F69" s="21"/>
      <c r="G69" s="21"/>
    </row>
    <row r="70" spans="2:7" ht="15.75" customHeight="1">
      <c r="B70" s="22" t="s">
        <v>93</v>
      </c>
      <c r="C70" s="21"/>
      <c r="D70" s="22" t="s">
        <v>13</v>
      </c>
      <c r="E70" s="22" t="s">
        <v>17</v>
      </c>
      <c r="F70" s="25" t="s">
        <v>94</v>
      </c>
      <c r="G70" s="22" t="s">
        <v>19</v>
      </c>
    </row>
    <row r="71" spans="2:7" ht="15.75" customHeight="1">
      <c r="B71" s="21"/>
      <c r="C71" s="21"/>
      <c r="D71" s="21"/>
      <c r="E71" s="21"/>
      <c r="F71" s="21"/>
      <c r="G71" s="22"/>
    </row>
    <row r="72" spans="2:7" ht="15.75" customHeight="1">
      <c r="B72" s="21"/>
      <c r="C72" s="21"/>
      <c r="D72" s="21"/>
      <c r="E72" s="21"/>
      <c r="F72" s="21"/>
      <c r="G72" s="22"/>
    </row>
    <row r="73" spans="2:7" ht="15.75" customHeight="1">
      <c r="B73" s="21"/>
      <c r="C73" s="21"/>
      <c r="D73" s="21"/>
      <c r="E73" s="21"/>
      <c r="F73" s="21"/>
      <c r="G73" s="22"/>
    </row>
    <row r="74" spans="2:7" ht="15.75" customHeight="1">
      <c r="B74" s="21"/>
      <c r="C74" s="21"/>
      <c r="D74" s="21"/>
      <c r="E74" s="21"/>
      <c r="F74" s="21"/>
      <c r="G74" s="22"/>
    </row>
    <row r="75" spans="2:7" ht="15.75" customHeight="1">
      <c r="B75" s="73" t="s">
        <v>35</v>
      </c>
      <c r="C75" s="66"/>
      <c r="D75" s="66"/>
      <c r="E75" s="66"/>
      <c r="F75" s="67"/>
      <c r="G75" s="22" t="s">
        <v>173</v>
      </c>
    </row>
    <row r="76" spans="2:7" ht="15.75" customHeight="1">
      <c r="B76" s="7" t="s">
        <v>107</v>
      </c>
      <c r="C76" s="8"/>
      <c r="D76" s="8"/>
      <c r="E76" s="8"/>
      <c r="F76" s="8"/>
      <c r="G76" s="8"/>
    </row>
    <row r="77" spans="2:7" ht="15.75" customHeight="1">
      <c r="B77" s="75"/>
      <c r="C77" s="67"/>
      <c r="D77" s="9" t="s">
        <v>13</v>
      </c>
      <c r="E77" s="9" t="s">
        <v>17</v>
      </c>
      <c r="F77" s="10" t="s">
        <v>94</v>
      </c>
      <c r="G77" s="9" t="s">
        <v>19</v>
      </c>
    </row>
    <row r="78" spans="2:7" ht="15.75" customHeight="1">
      <c r="B78" s="11"/>
      <c r="C78" s="11"/>
      <c r="D78" s="11"/>
      <c r="E78" s="11"/>
      <c r="F78" s="11"/>
      <c r="G78" s="12"/>
    </row>
    <row r="79" spans="2:7" ht="15.75" customHeight="1">
      <c r="B79" s="11"/>
      <c r="C79" s="11"/>
      <c r="D79" s="11"/>
      <c r="E79" s="11"/>
      <c r="F79" s="11"/>
      <c r="G79" s="12"/>
    </row>
    <row r="80" spans="2:7" ht="15.75" customHeight="1">
      <c r="B80" s="11"/>
      <c r="C80" s="11"/>
      <c r="D80" s="11"/>
      <c r="E80" s="11"/>
      <c r="F80" s="11"/>
      <c r="G80" s="12"/>
    </row>
    <row r="81" spans="2:7" ht="15.75" customHeight="1">
      <c r="B81" s="11"/>
      <c r="C81" s="11"/>
      <c r="D81" s="11"/>
      <c r="E81" s="11"/>
      <c r="F81" s="11"/>
      <c r="G81" s="12"/>
    </row>
    <row r="82" spans="2:7" ht="15.75" customHeight="1">
      <c r="B82" s="69" t="s">
        <v>35</v>
      </c>
      <c r="C82" s="66"/>
      <c r="D82" s="66"/>
      <c r="E82" s="66"/>
      <c r="F82" s="67"/>
      <c r="G82" s="32" t="s">
        <v>173</v>
      </c>
    </row>
    <row r="83" spans="2:7" ht="15.75" customHeight="1">
      <c r="B83" s="8"/>
      <c r="C83" s="8"/>
      <c r="D83" s="8"/>
      <c r="E83" s="8"/>
      <c r="F83" s="8"/>
      <c r="G83" s="8"/>
    </row>
    <row r="84" spans="2:7" ht="15.75" customHeight="1">
      <c r="B84" s="74" t="s">
        <v>110</v>
      </c>
      <c r="C84" s="66"/>
      <c r="D84" s="66"/>
      <c r="E84" s="66"/>
      <c r="F84" s="67"/>
      <c r="G84" s="27">
        <f>G27+G56+G62+G68</f>
        <v>2854315</v>
      </c>
    </row>
    <row r="85" spans="2:7" ht="15.75" customHeight="1"/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82:F82"/>
    <mergeCell ref="B84:F84"/>
    <mergeCell ref="B60:C60"/>
    <mergeCell ref="B61:C61"/>
    <mergeCell ref="B62:F62"/>
    <mergeCell ref="B64:C64"/>
    <mergeCell ref="B65:C65"/>
    <mergeCell ref="B66:C66"/>
    <mergeCell ref="B67:C67"/>
    <mergeCell ref="B58:C58"/>
    <mergeCell ref="B59:C59"/>
    <mergeCell ref="B68:F68"/>
    <mergeCell ref="B75:F75"/>
    <mergeCell ref="B77:C77"/>
    <mergeCell ref="C12:G12"/>
    <mergeCell ref="C13:G13"/>
    <mergeCell ref="C14:G14"/>
    <mergeCell ref="B27:F27"/>
    <mergeCell ref="B56:F56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997"/>
  <sheetViews>
    <sheetView topLeftCell="B81" workbookViewId="0">
      <selection activeCell="E58" sqref="E58"/>
    </sheetView>
  </sheetViews>
  <sheetFormatPr baseColWidth="10" defaultColWidth="12.6328125" defaultRowHeight="15" customHeight="1"/>
  <cols>
    <col min="1" max="1" width="10.6328125" customWidth="1"/>
    <col min="2" max="2" width="41" customWidth="1"/>
    <col min="3" max="3" width="22.7265625" customWidth="1"/>
    <col min="4" max="4" width="23.08984375" customWidth="1"/>
    <col min="5" max="5" width="22.90625" customWidth="1"/>
    <col min="6" max="6" width="28.26953125" customWidth="1"/>
    <col min="7" max="7" width="33.08984375" customWidth="1"/>
    <col min="8" max="25" width="10.6328125" customWidth="1"/>
  </cols>
  <sheetData>
    <row r="2" spans="2:7" ht="15" customHeight="1">
      <c r="B2" s="42" t="s">
        <v>0</v>
      </c>
      <c r="C2" s="43"/>
      <c r="D2" s="43"/>
      <c r="E2" s="43"/>
      <c r="F2" s="43"/>
      <c r="G2" s="44"/>
    </row>
    <row r="3" spans="2:7" ht="15" customHeight="1">
      <c r="B3" s="45"/>
      <c r="C3" s="46"/>
      <c r="D3" s="46"/>
      <c r="E3" s="46"/>
      <c r="F3" s="46"/>
      <c r="G3" s="47"/>
    </row>
    <row r="4" spans="2:7" ht="15.75" customHeight="1">
      <c r="B4" s="48"/>
      <c r="C4" s="49"/>
      <c r="D4" s="49"/>
      <c r="E4" s="49"/>
      <c r="F4" s="49"/>
      <c r="G4" s="50"/>
    </row>
    <row r="5" spans="2:7" ht="14.5">
      <c r="B5" s="2"/>
      <c r="C5" s="2"/>
      <c r="D5" s="2"/>
      <c r="E5" s="2"/>
      <c r="F5" s="2"/>
      <c r="G5" s="2"/>
    </row>
    <row r="6" spans="2:7">
      <c r="B6" s="29" t="s">
        <v>1</v>
      </c>
      <c r="C6" s="51" t="s">
        <v>111</v>
      </c>
      <c r="D6" s="52"/>
      <c r="E6" s="52"/>
      <c r="F6" s="53"/>
      <c r="G6" s="54"/>
    </row>
    <row r="7" spans="2:7">
      <c r="B7" s="29" t="s">
        <v>3</v>
      </c>
      <c r="C7" s="57"/>
      <c r="D7" s="58"/>
      <c r="E7" s="58"/>
      <c r="F7" s="59"/>
      <c r="G7" s="55"/>
    </row>
    <row r="8" spans="2:7" ht="34.5" customHeight="1">
      <c r="B8" s="29" t="s">
        <v>4</v>
      </c>
      <c r="C8" s="60" t="s">
        <v>5</v>
      </c>
      <c r="D8" s="58"/>
      <c r="E8" s="58"/>
      <c r="F8" s="59"/>
      <c r="G8" s="55"/>
    </row>
    <row r="9" spans="2:7" ht="34.5" customHeight="1">
      <c r="B9" s="29" t="s">
        <v>6</v>
      </c>
      <c r="C9" s="61" t="s">
        <v>7</v>
      </c>
      <c r="D9" s="58"/>
      <c r="E9" s="58"/>
      <c r="F9" s="59"/>
      <c r="G9" s="55"/>
    </row>
    <row r="10" spans="2:7" ht="45.75" customHeight="1">
      <c r="B10" s="30" t="s">
        <v>8</v>
      </c>
      <c r="C10" s="62" t="s">
        <v>5</v>
      </c>
      <c r="D10" s="63"/>
      <c r="E10" s="63"/>
      <c r="F10" s="64"/>
      <c r="G10" s="56"/>
    </row>
    <row r="11" spans="2:7" ht="14.5">
      <c r="B11" s="1"/>
      <c r="C11" s="1"/>
      <c r="D11" s="1"/>
      <c r="E11" s="1"/>
      <c r="F11" s="1"/>
      <c r="G11" s="1"/>
    </row>
    <row r="12" spans="2:7" ht="15.5">
      <c r="B12" s="6" t="s">
        <v>10</v>
      </c>
      <c r="C12" s="65">
        <v>5</v>
      </c>
      <c r="D12" s="66"/>
      <c r="E12" s="66"/>
      <c r="F12" s="66"/>
      <c r="G12" s="67"/>
    </row>
    <row r="13" spans="2:7" ht="15.5">
      <c r="B13" s="6" t="s">
        <v>11</v>
      </c>
      <c r="C13" s="68" t="s">
        <v>176</v>
      </c>
      <c r="D13" s="66"/>
      <c r="E13" s="66"/>
      <c r="F13" s="66"/>
      <c r="G13" s="67"/>
    </row>
    <row r="14" spans="2:7" ht="15.5">
      <c r="B14" s="6" t="s">
        <v>13</v>
      </c>
      <c r="C14" s="65" t="s">
        <v>42</v>
      </c>
      <c r="D14" s="66"/>
      <c r="E14" s="66"/>
      <c r="F14" s="66"/>
      <c r="G14" s="67"/>
    </row>
    <row r="15" spans="2:7" ht="14.5">
      <c r="B15" s="7" t="s">
        <v>14</v>
      </c>
      <c r="C15" s="8"/>
      <c r="D15" s="8"/>
      <c r="E15" s="8"/>
      <c r="F15" s="8"/>
      <c r="G15" s="8"/>
    </row>
    <row r="16" spans="2:7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4.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5.2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5.2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8.25" customHeight="1">
      <c r="B20" s="11" t="s">
        <v>24</v>
      </c>
      <c r="C20" s="11" t="s">
        <v>29</v>
      </c>
      <c r="D20" s="12" t="s">
        <v>13</v>
      </c>
      <c r="E20" s="13">
        <v>1</v>
      </c>
      <c r="F20" s="14">
        <v>15000</v>
      </c>
      <c r="G20" s="15">
        <v>15000</v>
      </c>
    </row>
    <row r="21" spans="2:7" ht="33.7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9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41.25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40.5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9.7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44.25" customHeight="1">
      <c r="B26" s="11" t="s">
        <v>34</v>
      </c>
      <c r="C26" s="11" t="s">
        <v>55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6.5" customHeight="1">
      <c r="B27" s="69" t="s">
        <v>35</v>
      </c>
      <c r="C27" s="66"/>
      <c r="D27" s="66"/>
      <c r="E27" s="66"/>
      <c r="F27" s="67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51" customHeight="1">
      <c r="B30" s="11" t="s">
        <v>135</v>
      </c>
      <c r="C30" s="11" t="s">
        <v>136</v>
      </c>
      <c r="D30" s="12" t="s">
        <v>137</v>
      </c>
      <c r="E30" s="13">
        <v>0.7</v>
      </c>
      <c r="F30" s="14">
        <v>75000</v>
      </c>
      <c r="G30" s="15">
        <v>52500</v>
      </c>
    </row>
    <row r="31" spans="2:7" ht="42" customHeight="1">
      <c r="B31" s="11" t="s">
        <v>138</v>
      </c>
      <c r="C31" s="11" t="s">
        <v>139</v>
      </c>
      <c r="D31" s="12" t="s">
        <v>42</v>
      </c>
      <c r="E31" s="13">
        <v>0.7</v>
      </c>
      <c r="F31" s="14">
        <v>85000</v>
      </c>
      <c r="G31" s="15">
        <v>59500</v>
      </c>
    </row>
    <row r="32" spans="2:7" ht="35.25" customHeight="1">
      <c r="B32" s="11" t="s">
        <v>140</v>
      </c>
      <c r="C32" s="11" t="s">
        <v>141</v>
      </c>
      <c r="D32" s="12" t="s">
        <v>13</v>
      </c>
      <c r="E32" s="13">
        <v>6</v>
      </c>
      <c r="F32" s="14">
        <v>75000</v>
      </c>
      <c r="G32" s="15">
        <v>450000</v>
      </c>
    </row>
    <row r="33" spans="2:7" ht="37.5" customHeight="1">
      <c r="B33" s="11" t="s">
        <v>142</v>
      </c>
      <c r="C33" s="11" t="s">
        <v>143</v>
      </c>
      <c r="D33" s="12" t="s">
        <v>42</v>
      </c>
      <c r="E33" s="13">
        <v>3</v>
      </c>
      <c r="F33" s="14">
        <v>75000</v>
      </c>
      <c r="G33" s="15">
        <v>225000</v>
      </c>
    </row>
    <row r="34" spans="2:7" ht="30.75" customHeight="1">
      <c r="B34" s="11" t="s">
        <v>144</v>
      </c>
      <c r="C34" s="11" t="s">
        <v>57</v>
      </c>
      <c r="D34" s="12" t="s">
        <v>145</v>
      </c>
      <c r="E34" s="13">
        <v>0.28599999999999998</v>
      </c>
      <c r="F34" s="14">
        <v>150000</v>
      </c>
      <c r="G34" s="15">
        <v>42857.14</v>
      </c>
    </row>
    <row r="35" spans="2:7" ht="30" customHeight="1">
      <c r="B35" s="11" t="s">
        <v>146</v>
      </c>
      <c r="C35" s="11" t="s">
        <v>141</v>
      </c>
      <c r="D35" s="12" t="s">
        <v>145</v>
      </c>
      <c r="E35" s="13">
        <v>0.1</v>
      </c>
      <c r="F35" s="14">
        <v>350000</v>
      </c>
      <c r="G35" s="15">
        <v>35000</v>
      </c>
    </row>
    <row r="36" spans="2:7" ht="30.75" customHeight="1">
      <c r="B36" s="11" t="s">
        <v>147</v>
      </c>
      <c r="C36" s="11" t="s">
        <v>148</v>
      </c>
      <c r="D36" s="12" t="s">
        <v>145</v>
      </c>
      <c r="E36" s="13">
        <v>0.1</v>
      </c>
      <c r="F36" s="14">
        <v>1500000</v>
      </c>
      <c r="G36" s="15">
        <v>150000</v>
      </c>
    </row>
    <row r="37" spans="2:7" ht="37.5" customHeight="1">
      <c r="B37" s="11" t="s">
        <v>149</v>
      </c>
      <c r="C37" s="11" t="s">
        <v>150</v>
      </c>
      <c r="D37" s="12" t="s">
        <v>145</v>
      </c>
      <c r="E37" s="13">
        <v>0.1</v>
      </c>
      <c r="F37" s="14">
        <v>980000</v>
      </c>
      <c r="G37" s="15">
        <v>98000</v>
      </c>
    </row>
    <row r="38" spans="2:7" ht="41.25" customHeight="1">
      <c r="B38" s="11" t="s">
        <v>151</v>
      </c>
      <c r="C38" s="11" t="s">
        <v>152</v>
      </c>
      <c r="D38" s="12" t="s">
        <v>145</v>
      </c>
      <c r="E38" s="13">
        <v>0.1</v>
      </c>
      <c r="F38" s="14">
        <v>1250000</v>
      </c>
      <c r="G38" s="15">
        <v>125000</v>
      </c>
    </row>
    <row r="39" spans="2:7" ht="37.5" customHeight="1">
      <c r="B39" s="11" t="s">
        <v>153</v>
      </c>
      <c r="C39" s="11" t="s">
        <v>55</v>
      </c>
      <c r="D39" s="12" t="s">
        <v>145</v>
      </c>
      <c r="E39" s="13">
        <v>0.1</v>
      </c>
      <c r="F39" s="14">
        <v>1250000</v>
      </c>
      <c r="G39" s="15">
        <v>125000</v>
      </c>
    </row>
    <row r="40" spans="2:7" ht="30.75" customHeight="1">
      <c r="B40" s="11" t="s">
        <v>154</v>
      </c>
      <c r="C40" s="11" t="s">
        <v>64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6" customHeight="1">
      <c r="B41" s="11" t="s">
        <v>155</v>
      </c>
      <c r="C41" s="11" t="s">
        <v>64</v>
      </c>
      <c r="D41" s="12" t="s">
        <v>42</v>
      </c>
      <c r="E41" s="13">
        <v>100</v>
      </c>
      <c r="F41" s="14">
        <v>2500</v>
      </c>
      <c r="G41" s="15">
        <v>250000</v>
      </c>
    </row>
    <row r="42" spans="2:7" ht="40.5" customHeight="1">
      <c r="B42" s="11" t="s">
        <v>50</v>
      </c>
      <c r="C42" s="11" t="s">
        <v>51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29.25" customHeight="1">
      <c r="B43" s="11" t="s">
        <v>156</v>
      </c>
      <c r="C43" s="11" t="s">
        <v>64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0.75" customHeight="1">
      <c r="B44" s="11" t="s">
        <v>217</v>
      </c>
      <c r="C44" s="11" t="s">
        <v>53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32.25" customHeight="1">
      <c r="B45" s="11" t="s">
        <v>157</v>
      </c>
      <c r="C45" s="11" t="s">
        <v>158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8.25" customHeight="1">
      <c r="B46" s="11" t="s">
        <v>159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1.5" customHeight="1">
      <c r="B47" s="11" t="s">
        <v>160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30" customHeight="1">
      <c r="B48" s="11" t="s">
        <v>161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12" ht="32.25" customHeight="1">
      <c r="B49" s="11" t="s">
        <v>162</v>
      </c>
      <c r="C49" s="11" t="s">
        <v>163</v>
      </c>
      <c r="D49" s="12" t="s">
        <v>164</v>
      </c>
      <c r="E49" s="13">
        <v>0.4</v>
      </c>
      <c r="F49" s="14">
        <v>21000</v>
      </c>
      <c r="G49" s="15">
        <v>8400</v>
      </c>
    </row>
    <row r="50" spans="2:12" ht="30.75" customHeight="1">
      <c r="B50" s="11" t="s">
        <v>65</v>
      </c>
      <c r="C50" s="11" t="s">
        <v>66</v>
      </c>
      <c r="D50" s="12" t="s">
        <v>13</v>
      </c>
      <c r="E50" s="13">
        <v>2</v>
      </c>
      <c r="F50" s="14">
        <v>156000</v>
      </c>
      <c r="G50" s="15">
        <v>312000</v>
      </c>
    </row>
    <row r="51" spans="2:12" ht="30" customHeight="1">
      <c r="B51" s="11" t="s">
        <v>67</v>
      </c>
      <c r="C51" s="11" t="s">
        <v>59</v>
      </c>
      <c r="D51" s="12" t="s">
        <v>13</v>
      </c>
      <c r="E51" s="13">
        <v>1.6</v>
      </c>
      <c r="F51" s="14">
        <v>45300</v>
      </c>
      <c r="G51" s="15">
        <v>72480</v>
      </c>
      <c r="L51" s="31" t="s">
        <v>165</v>
      </c>
    </row>
    <row r="52" spans="2:12" ht="30.75" customHeight="1">
      <c r="B52" s="11" t="s">
        <v>166</v>
      </c>
      <c r="C52" s="11" t="s">
        <v>51</v>
      </c>
      <c r="D52" s="12" t="s">
        <v>13</v>
      </c>
      <c r="E52" s="13">
        <v>8</v>
      </c>
      <c r="F52" s="14">
        <v>250</v>
      </c>
      <c r="G52" s="15">
        <v>2000</v>
      </c>
    </row>
    <row r="53" spans="2:12" ht="31.5" customHeight="1">
      <c r="B53" s="11" t="s">
        <v>68</v>
      </c>
      <c r="C53" s="11" t="s">
        <v>64</v>
      </c>
      <c r="D53" s="12" t="s">
        <v>13</v>
      </c>
      <c r="E53" s="13">
        <v>4</v>
      </c>
      <c r="F53" s="14">
        <v>1500</v>
      </c>
      <c r="G53" s="15">
        <v>6000</v>
      </c>
    </row>
    <row r="54" spans="2:12" ht="33.75" customHeight="1">
      <c r="B54" s="11" t="s">
        <v>167</v>
      </c>
      <c r="C54" s="11" t="s">
        <v>55</v>
      </c>
      <c r="D54" s="12" t="s">
        <v>145</v>
      </c>
      <c r="E54" s="13">
        <v>2</v>
      </c>
      <c r="F54" s="14">
        <v>15000</v>
      </c>
      <c r="G54" s="15">
        <v>30000</v>
      </c>
    </row>
    <row r="55" spans="2:12" ht="31.5" customHeight="1">
      <c r="B55" s="11" t="s">
        <v>69</v>
      </c>
      <c r="C55" s="11" t="s">
        <v>55</v>
      </c>
      <c r="D55" s="12" t="s">
        <v>13</v>
      </c>
      <c r="E55" s="13">
        <v>4</v>
      </c>
      <c r="F55" s="14">
        <v>3500</v>
      </c>
      <c r="G55" s="15">
        <v>14000</v>
      </c>
    </row>
    <row r="56" spans="2:12" ht="15.75" customHeight="1">
      <c r="B56" s="69" t="s">
        <v>35</v>
      </c>
      <c r="C56" s="66"/>
      <c r="D56" s="66"/>
      <c r="E56" s="66"/>
      <c r="F56" s="67"/>
      <c r="G56" s="16">
        <f>SUM(G30:G55)</f>
        <v>2694792.14</v>
      </c>
    </row>
    <row r="57" spans="2:12" ht="15.75" customHeight="1">
      <c r="B57" s="7" t="s">
        <v>84</v>
      </c>
      <c r="C57" s="8"/>
      <c r="D57" s="8"/>
      <c r="E57" s="8"/>
      <c r="F57" s="8"/>
      <c r="G57" s="8"/>
    </row>
    <row r="58" spans="2:12" ht="15.75" customHeight="1">
      <c r="B58" s="70" t="s">
        <v>85</v>
      </c>
      <c r="C58" s="67"/>
      <c r="D58" s="9" t="s">
        <v>13</v>
      </c>
      <c r="E58" s="9" t="s">
        <v>17</v>
      </c>
      <c r="F58" s="10" t="s">
        <v>18</v>
      </c>
      <c r="G58" s="9" t="s">
        <v>87</v>
      </c>
    </row>
    <row r="59" spans="2:12" ht="29.25" customHeight="1">
      <c r="B59" s="71" t="s">
        <v>168</v>
      </c>
      <c r="C59" s="67"/>
      <c r="D59" s="12" t="s">
        <v>145</v>
      </c>
      <c r="E59" s="13">
        <v>1</v>
      </c>
      <c r="F59" s="14">
        <v>20000</v>
      </c>
      <c r="G59" s="15">
        <v>20000</v>
      </c>
    </row>
    <row r="60" spans="2:12" ht="30.75" customHeight="1">
      <c r="B60" s="71" t="s">
        <v>169</v>
      </c>
      <c r="C60" s="67"/>
      <c r="D60" s="12" t="s">
        <v>13</v>
      </c>
      <c r="E60" s="13">
        <v>1</v>
      </c>
      <c r="F60" s="14">
        <v>1200</v>
      </c>
      <c r="G60" s="15">
        <v>10000</v>
      </c>
    </row>
    <row r="61" spans="2:12" ht="32.25" customHeight="1">
      <c r="B61" s="72"/>
      <c r="C61" s="67"/>
      <c r="D61" s="11"/>
      <c r="E61" s="11"/>
      <c r="F61" s="11"/>
      <c r="G61" s="12"/>
    </row>
    <row r="62" spans="2:12" ht="15.75" customHeight="1">
      <c r="B62" s="69" t="s">
        <v>35</v>
      </c>
      <c r="C62" s="66"/>
      <c r="D62" s="66"/>
      <c r="E62" s="66"/>
      <c r="F62" s="67"/>
      <c r="G62" s="16">
        <v>30000</v>
      </c>
    </row>
    <row r="63" spans="2:12" ht="15.75" customHeight="1">
      <c r="B63" s="7" t="s">
        <v>92</v>
      </c>
      <c r="C63" s="8"/>
      <c r="D63" s="8"/>
      <c r="E63" s="8"/>
      <c r="F63" s="8"/>
      <c r="G63" s="8"/>
    </row>
    <row r="64" spans="2:12" ht="15.75" customHeight="1">
      <c r="B64" s="70" t="s">
        <v>93</v>
      </c>
      <c r="C64" s="67"/>
      <c r="D64" s="9" t="s">
        <v>13</v>
      </c>
      <c r="E64" s="9" t="s">
        <v>17</v>
      </c>
      <c r="F64" s="10" t="s">
        <v>94</v>
      </c>
      <c r="G64" s="9" t="s">
        <v>19</v>
      </c>
    </row>
    <row r="65" spans="2:7" ht="29.25" customHeight="1">
      <c r="B65" s="72" t="s">
        <v>170</v>
      </c>
      <c r="C65" s="67"/>
      <c r="D65" s="12" t="s">
        <v>13</v>
      </c>
      <c r="E65" s="13">
        <v>5</v>
      </c>
      <c r="F65" s="14">
        <v>50000</v>
      </c>
      <c r="G65" s="15">
        <v>250000</v>
      </c>
    </row>
    <row r="66" spans="2:7" ht="30.75" customHeight="1">
      <c r="B66" s="72" t="s">
        <v>171</v>
      </c>
      <c r="C66" s="67"/>
      <c r="D66" s="12" t="s">
        <v>13</v>
      </c>
      <c r="E66" s="13">
        <v>5</v>
      </c>
      <c r="F66" s="14">
        <v>40000</v>
      </c>
      <c r="G66" s="15">
        <v>200000</v>
      </c>
    </row>
    <row r="67" spans="2:7" ht="30" customHeight="1">
      <c r="B67" s="72" t="s">
        <v>172</v>
      </c>
      <c r="C67" s="67"/>
      <c r="D67" s="12" t="s">
        <v>13</v>
      </c>
      <c r="E67" s="13">
        <v>5</v>
      </c>
      <c r="F67" s="14">
        <v>60000</v>
      </c>
      <c r="G67" s="15">
        <v>300000</v>
      </c>
    </row>
    <row r="68" spans="2:7" ht="31.5" customHeight="1">
      <c r="B68" s="72"/>
      <c r="C68" s="67"/>
      <c r="D68" s="11"/>
      <c r="E68" s="11"/>
      <c r="F68" s="11"/>
      <c r="G68" s="12"/>
    </row>
    <row r="69" spans="2:7" ht="15.75" customHeight="1">
      <c r="B69" s="69" t="s">
        <v>35</v>
      </c>
      <c r="C69" s="66"/>
      <c r="D69" s="66"/>
      <c r="E69" s="66"/>
      <c r="F69" s="67"/>
      <c r="G69" s="16">
        <v>750000</v>
      </c>
    </row>
    <row r="70" spans="2:7" ht="16.5" customHeight="1">
      <c r="B70" s="20" t="s">
        <v>100</v>
      </c>
      <c r="C70" s="21"/>
      <c r="D70" s="21"/>
      <c r="E70" s="21"/>
      <c r="F70" s="21"/>
      <c r="G70" s="21"/>
    </row>
    <row r="71" spans="2:7" ht="15.75" customHeight="1">
      <c r="B71" s="22" t="s">
        <v>93</v>
      </c>
      <c r="C71" s="21"/>
      <c r="D71" s="22" t="s">
        <v>13</v>
      </c>
      <c r="E71" s="22" t="s">
        <v>17</v>
      </c>
      <c r="F71" s="25" t="s">
        <v>94</v>
      </c>
      <c r="G71" s="22" t="s">
        <v>19</v>
      </c>
    </row>
    <row r="72" spans="2:7" ht="30" customHeight="1">
      <c r="B72" s="21"/>
      <c r="C72" s="21"/>
      <c r="D72" s="21"/>
      <c r="E72" s="21"/>
      <c r="F72" s="21"/>
      <c r="G72" s="22"/>
    </row>
    <row r="73" spans="2:7" ht="30.75" customHeight="1">
      <c r="B73" s="21"/>
      <c r="C73" s="21"/>
      <c r="D73" s="21"/>
      <c r="E73" s="21"/>
      <c r="F73" s="21"/>
      <c r="G73" s="22"/>
    </row>
    <row r="74" spans="2:7" ht="30" customHeight="1">
      <c r="B74" s="21"/>
      <c r="C74" s="21"/>
      <c r="D74" s="21"/>
      <c r="E74" s="21"/>
      <c r="F74" s="21"/>
      <c r="G74" s="22"/>
    </row>
    <row r="75" spans="2:7" ht="31.5" customHeight="1">
      <c r="B75" s="21"/>
      <c r="C75" s="21"/>
      <c r="D75" s="21"/>
      <c r="E75" s="21"/>
      <c r="F75" s="21"/>
      <c r="G75" s="22"/>
    </row>
    <row r="76" spans="2:7" ht="15.75" customHeight="1">
      <c r="B76" s="73" t="s">
        <v>35</v>
      </c>
      <c r="C76" s="66"/>
      <c r="D76" s="66"/>
      <c r="E76" s="66"/>
      <c r="F76" s="67"/>
      <c r="G76" s="22" t="s">
        <v>173</v>
      </c>
    </row>
    <row r="77" spans="2:7" ht="15.75" customHeight="1">
      <c r="B77" s="7" t="s">
        <v>107</v>
      </c>
      <c r="C77" s="8"/>
      <c r="D77" s="8"/>
      <c r="E77" s="8"/>
      <c r="F77" s="8"/>
      <c r="G77" s="8"/>
    </row>
    <row r="78" spans="2:7" ht="15.75" customHeight="1">
      <c r="B78" s="75"/>
      <c r="C78" s="67"/>
      <c r="D78" s="9" t="s">
        <v>13</v>
      </c>
      <c r="E78" s="9" t="s">
        <v>17</v>
      </c>
      <c r="F78" s="10" t="s">
        <v>94</v>
      </c>
      <c r="G78" s="9" t="s">
        <v>19</v>
      </c>
    </row>
    <row r="79" spans="2:7" ht="30.75" customHeight="1">
      <c r="B79" s="11"/>
      <c r="C79" s="11"/>
      <c r="D79" s="11"/>
      <c r="E79" s="11"/>
      <c r="F79" s="11"/>
      <c r="G79" s="12"/>
    </row>
    <row r="80" spans="2:7" ht="30" customHeight="1">
      <c r="B80" s="11"/>
      <c r="C80" s="11"/>
      <c r="D80" s="11"/>
      <c r="E80" s="11"/>
      <c r="F80" s="11"/>
      <c r="G80" s="12"/>
    </row>
    <row r="81" spans="2:7" ht="30" customHeight="1">
      <c r="B81" s="11"/>
      <c r="C81" s="11"/>
      <c r="D81" s="11"/>
      <c r="E81" s="11"/>
      <c r="F81" s="11"/>
      <c r="G81" s="12"/>
    </row>
    <row r="82" spans="2:7" ht="30" customHeight="1">
      <c r="B82" s="11"/>
      <c r="C82" s="11"/>
      <c r="D82" s="11"/>
      <c r="E82" s="11"/>
      <c r="F82" s="11"/>
      <c r="G82" s="12"/>
    </row>
    <row r="83" spans="2:7" ht="15.75" customHeight="1">
      <c r="B83" s="69" t="s">
        <v>35</v>
      </c>
      <c r="C83" s="66"/>
      <c r="D83" s="66"/>
      <c r="E83" s="66"/>
      <c r="F83" s="67"/>
      <c r="G83" s="32" t="s">
        <v>173</v>
      </c>
    </row>
    <row r="84" spans="2:7" ht="15.75" customHeight="1">
      <c r="B84" s="8"/>
      <c r="C84" s="8"/>
      <c r="D84" s="8"/>
      <c r="E84" s="8"/>
      <c r="F84" s="8"/>
      <c r="G84" s="8"/>
    </row>
    <row r="85" spans="2:7" ht="15.75" customHeight="1">
      <c r="B85" s="74" t="s">
        <v>110</v>
      </c>
      <c r="C85" s="66"/>
      <c r="D85" s="66"/>
      <c r="E85" s="66"/>
      <c r="F85" s="67"/>
      <c r="G85" s="27">
        <f>G27+G56+G62+G69</f>
        <v>3511212.14</v>
      </c>
    </row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7">
    <mergeCell ref="B78:C78"/>
    <mergeCell ref="B83:F83"/>
    <mergeCell ref="B85:F85"/>
    <mergeCell ref="B60:C60"/>
    <mergeCell ref="B61:C61"/>
    <mergeCell ref="B62:F62"/>
    <mergeCell ref="B64:C64"/>
    <mergeCell ref="B65:C65"/>
    <mergeCell ref="B66:C66"/>
    <mergeCell ref="B67:C67"/>
    <mergeCell ref="B58:C58"/>
    <mergeCell ref="B59:C59"/>
    <mergeCell ref="B68:C68"/>
    <mergeCell ref="B69:F69"/>
    <mergeCell ref="B76:F76"/>
    <mergeCell ref="C12:G12"/>
    <mergeCell ref="C13:G13"/>
    <mergeCell ref="C14:G14"/>
    <mergeCell ref="B27:F27"/>
    <mergeCell ref="B56:F56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00"/>
  <sheetViews>
    <sheetView topLeftCell="B74" workbookViewId="0">
      <selection activeCell="G56" sqref="G56"/>
    </sheetView>
  </sheetViews>
  <sheetFormatPr baseColWidth="10" defaultColWidth="12.6328125" defaultRowHeight="15" customHeight="1"/>
  <cols>
    <col min="1" max="1" width="10.6328125" customWidth="1"/>
    <col min="2" max="2" width="34.6328125" customWidth="1"/>
    <col min="3" max="3" width="23.36328125" customWidth="1"/>
    <col min="4" max="4" width="23" customWidth="1"/>
    <col min="5" max="5" width="23.26953125" customWidth="1"/>
    <col min="6" max="6" width="27.26953125" customWidth="1"/>
    <col min="7" max="7" width="29.453125" customWidth="1"/>
    <col min="8" max="25" width="10.6328125" customWidth="1"/>
  </cols>
  <sheetData>
    <row r="2" spans="2:7" ht="14.5">
      <c r="B2" s="42" t="s">
        <v>0</v>
      </c>
      <c r="C2" s="43"/>
      <c r="D2" s="43"/>
      <c r="E2" s="43"/>
      <c r="F2" s="43"/>
      <c r="G2" s="44"/>
    </row>
    <row r="3" spans="2:7" ht="14.5">
      <c r="B3" s="45"/>
      <c r="C3" s="46"/>
      <c r="D3" s="46"/>
      <c r="E3" s="46"/>
      <c r="F3" s="46"/>
      <c r="G3" s="47"/>
    </row>
    <row r="4" spans="2:7" ht="14.5">
      <c r="B4" s="48"/>
      <c r="C4" s="49"/>
      <c r="D4" s="49"/>
      <c r="E4" s="49"/>
      <c r="F4" s="49"/>
      <c r="G4" s="50"/>
    </row>
    <row r="5" spans="2:7" ht="14.5">
      <c r="B5" s="2"/>
      <c r="C5" s="2"/>
      <c r="D5" s="2"/>
      <c r="E5" s="2"/>
      <c r="F5" s="2"/>
      <c r="G5" s="2"/>
    </row>
    <row r="6" spans="2:7">
      <c r="B6" s="29" t="s">
        <v>1</v>
      </c>
      <c r="C6" s="51" t="s">
        <v>2</v>
      </c>
      <c r="D6" s="52"/>
      <c r="E6" s="52"/>
      <c r="F6" s="53"/>
      <c r="G6" s="54"/>
    </row>
    <row r="7" spans="2:7">
      <c r="B7" s="29" t="s">
        <v>3</v>
      </c>
      <c r="C7" s="57"/>
      <c r="D7" s="58"/>
      <c r="E7" s="58"/>
      <c r="F7" s="59"/>
      <c r="G7" s="55"/>
    </row>
    <row r="8" spans="2:7">
      <c r="B8" s="29" t="s">
        <v>4</v>
      </c>
      <c r="C8" s="60" t="s">
        <v>5</v>
      </c>
      <c r="D8" s="58"/>
      <c r="E8" s="58"/>
      <c r="F8" s="59"/>
      <c r="G8" s="55"/>
    </row>
    <row r="9" spans="2:7">
      <c r="B9" s="29" t="s">
        <v>6</v>
      </c>
      <c r="C9" s="61" t="s">
        <v>7</v>
      </c>
      <c r="D9" s="58"/>
      <c r="E9" s="58"/>
      <c r="F9" s="59"/>
      <c r="G9" s="55"/>
    </row>
    <row r="10" spans="2:7">
      <c r="B10" s="30" t="s">
        <v>8</v>
      </c>
      <c r="C10" s="62" t="s">
        <v>5</v>
      </c>
      <c r="D10" s="63"/>
      <c r="E10" s="63"/>
      <c r="F10" s="64"/>
      <c r="G10" s="56"/>
    </row>
    <row r="11" spans="2:7" ht="14.5">
      <c r="B11" s="1"/>
      <c r="C11" s="1"/>
      <c r="D11" s="1"/>
      <c r="E11" s="1"/>
      <c r="F11" s="1"/>
      <c r="G11" s="1"/>
    </row>
    <row r="12" spans="2:7" ht="15.5">
      <c r="B12" s="6" t="s">
        <v>10</v>
      </c>
      <c r="C12" s="65">
        <v>6</v>
      </c>
      <c r="D12" s="66"/>
      <c r="E12" s="66"/>
      <c r="F12" s="66"/>
      <c r="G12" s="67"/>
    </row>
    <row r="13" spans="2:7" ht="15.5">
      <c r="B13" s="6" t="s">
        <v>11</v>
      </c>
      <c r="C13" s="68" t="s">
        <v>177</v>
      </c>
      <c r="D13" s="66"/>
      <c r="E13" s="66"/>
      <c r="F13" s="66"/>
      <c r="G13" s="67"/>
    </row>
    <row r="14" spans="2:7" ht="15.5">
      <c r="B14" s="6" t="s">
        <v>13</v>
      </c>
      <c r="C14" s="65" t="s">
        <v>42</v>
      </c>
      <c r="D14" s="66"/>
      <c r="E14" s="66"/>
      <c r="F14" s="66"/>
      <c r="G14" s="67"/>
    </row>
    <row r="15" spans="2:7" ht="14.5">
      <c r="B15" s="7" t="s">
        <v>14</v>
      </c>
      <c r="C15" s="8"/>
      <c r="D15" s="8"/>
      <c r="E15" s="8"/>
      <c r="F15" s="8"/>
      <c r="G15" s="8"/>
    </row>
    <row r="16" spans="2:7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0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5.2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5.2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4.5" customHeight="1">
      <c r="B20" s="11" t="s">
        <v>24</v>
      </c>
      <c r="C20" s="11"/>
      <c r="D20" s="12" t="s">
        <v>13</v>
      </c>
      <c r="E20" s="13">
        <v>1</v>
      </c>
      <c r="F20" s="14">
        <v>15000</v>
      </c>
      <c r="G20" s="15">
        <v>15000</v>
      </c>
    </row>
    <row r="21" spans="2:7" ht="28.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3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33.75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4.5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28.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32.25" customHeight="1">
      <c r="B26" s="11" t="s">
        <v>34</v>
      </c>
      <c r="C26" s="11" t="s">
        <v>55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5.75" customHeight="1">
      <c r="B27" s="69" t="s">
        <v>35</v>
      </c>
      <c r="C27" s="66"/>
      <c r="D27" s="66"/>
      <c r="E27" s="66"/>
      <c r="F27" s="67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48" customHeight="1">
      <c r="B30" s="11" t="s">
        <v>135</v>
      </c>
      <c r="C30" s="11" t="s">
        <v>136</v>
      </c>
      <c r="D30" s="12" t="s">
        <v>137</v>
      </c>
      <c r="E30" s="13">
        <v>0.35</v>
      </c>
      <c r="F30" s="14">
        <v>75000</v>
      </c>
      <c r="G30" s="15">
        <v>26250</v>
      </c>
    </row>
    <row r="31" spans="2:7" ht="33" customHeight="1">
      <c r="B31" s="11" t="s">
        <v>140</v>
      </c>
      <c r="C31" s="11" t="s">
        <v>141</v>
      </c>
      <c r="D31" s="12" t="s">
        <v>13</v>
      </c>
      <c r="E31" s="13">
        <v>3</v>
      </c>
      <c r="F31" s="14">
        <v>75000</v>
      </c>
      <c r="G31" s="15">
        <v>225000</v>
      </c>
    </row>
    <row r="32" spans="2:7" ht="35.25" customHeight="1">
      <c r="B32" s="11" t="s">
        <v>175</v>
      </c>
      <c r="C32" s="11" t="s">
        <v>143</v>
      </c>
      <c r="D32" s="12" t="s">
        <v>42</v>
      </c>
      <c r="E32" s="13">
        <v>1</v>
      </c>
      <c r="F32" s="14">
        <v>45000</v>
      </c>
      <c r="G32" s="15">
        <v>45000</v>
      </c>
    </row>
    <row r="33" spans="2:7" ht="32.25" customHeight="1">
      <c r="B33" s="11" t="s">
        <v>138</v>
      </c>
      <c r="C33" s="11" t="s">
        <v>139</v>
      </c>
      <c r="D33" s="12" t="s">
        <v>42</v>
      </c>
      <c r="E33" s="13">
        <v>0.35</v>
      </c>
      <c r="F33" s="14">
        <v>85000</v>
      </c>
      <c r="G33" s="15">
        <v>29750</v>
      </c>
    </row>
    <row r="34" spans="2:7" ht="36" customHeight="1">
      <c r="B34" s="11" t="s">
        <v>144</v>
      </c>
      <c r="C34" s="11" t="s">
        <v>57</v>
      </c>
      <c r="D34" s="12" t="s">
        <v>145</v>
      </c>
      <c r="E34" s="13">
        <v>0.26700000000000002</v>
      </c>
      <c r="F34" s="14">
        <v>150000</v>
      </c>
      <c r="G34" s="15">
        <v>40000</v>
      </c>
    </row>
    <row r="35" spans="2:7" ht="30.75" customHeight="1">
      <c r="B35" s="11" t="s">
        <v>146</v>
      </c>
      <c r="C35" s="11" t="s">
        <v>141</v>
      </c>
      <c r="D35" s="12" t="s">
        <v>145</v>
      </c>
      <c r="E35" s="13">
        <v>0.1</v>
      </c>
      <c r="F35" s="14">
        <v>350000</v>
      </c>
      <c r="G35" s="15">
        <v>35000</v>
      </c>
    </row>
    <row r="36" spans="2:7" ht="30" customHeight="1">
      <c r="B36" s="11" t="s">
        <v>147</v>
      </c>
      <c r="C36" s="11" t="s">
        <v>148</v>
      </c>
      <c r="D36" s="12" t="s">
        <v>145</v>
      </c>
      <c r="E36" s="13">
        <v>0.1</v>
      </c>
      <c r="F36" s="14">
        <v>1500000</v>
      </c>
      <c r="G36" s="15">
        <v>150000</v>
      </c>
    </row>
    <row r="37" spans="2:7" ht="30.75" customHeight="1">
      <c r="B37" s="11" t="s">
        <v>149</v>
      </c>
      <c r="C37" s="11" t="s">
        <v>150</v>
      </c>
      <c r="D37" s="12" t="s">
        <v>145</v>
      </c>
      <c r="E37" s="13">
        <v>0.1</v>
      </c>
      <c r="F37" s="14">
        <v>980000</v>
      </c>
      <c r="G37" s="15">
        <v>98000</v>
      </c>
    </row>
    <row r="38" spans="2:7" ht="33.75" customHeight="1">
      <c r="B38" s="11" t="s">
        <v>151</v>
      </c>
      <c r="C38" s="11" t="s">
        <v>152</v>
      </c>
      <c r="D38" s="12" t="s">
        <v>145</v>
      </c>
      <c r="E38" s="13">
        <v>0.1</v>
      </c>
      <c r="F38" s="14">
        <v>1250000</v>
      </c>
      <c r="G38" s="15">
        <v>125000</v>
      </c>
    </row>
    <row r="39" spans="2:7" ht="30" customHeight="1">
      <c r="B39" s="11" t="s">
        <v>153</v>
      </c>
      <c r="C39" s="11" t="s">
        <v>55</v>
      </c>
      <c r="D39" s="12" t="s">
        <v>145</v>
      </c>
      <c r="E39" s="13">
        <v>0.1</v>
      </c>
      <c r="F39" s="14">
        <v>1250000</v>
      </c>
      <c r="G39" s="15">
        <v>125000</v>
      </c>
    </row>
    <row r="40" spans="2:7" ht="27.75" customHeight="1">
      <c r="B40" s="11" t="s">
        <v>154</v>
      </c>
      <c r="C40" s="11" t="s">
        <v>64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2.25" customHeight="1">
      <c r="B41" s="11" t="s">
        <v>155</v>
      </c>
      <c r="C41" s="11" t="s">
        <v>64</v>
      </c>
      <c r="D41" s="12" t="s">
        <v>42</v>
      </c>
      <c r="E41" s="13">
        <v>200</v>
      </c>
      <c r="F41" s="14">
        <v>2500</v>
      </c>
      <c r="G41" s="15">
        <v>500000</v>
      </c>
    </row>
    <row r="42" spans="2:7" ht="31.5" customHeight="1">
      <c r="B42" s="11" t="s">
        <v>50</v>
      </c>
      <c r="C42" s="11" t="s">
        <v>51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30.75" customHeight="1">
      <c r="B43" s="11" t="s">
        <v>156</v>
      </c>
      <c r="C43" s="11" t="s">
        <v>64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0.75" customHeight="1">
      <c r="B44" s="11" t="s">
        <v>219</v>
      </c>
      <c r="C44" s="11" t="s">
        <v>53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24.75" customHeight="1">
      <c r="B45" s="11" t="s">
        <v>157</v>
      </c>
      <c r="C45" s="11" t="s">
        <v>158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4.5" customHeight="1">
      <c r="B46" s="11" t="s">
        <v>159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1.5" customHeight="1">
      <c r="B47" s="11" t="s">
        <v>160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28.5" customHeight="1">
      <c r="B48" s="11" t="s">
        <v>161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7" ht="34.5" customHeight="1">
      <c r="B49" s="11" t="s">
        <v>162</v>
      </c>
      <c r="C49" s="11" t="s">
        <v>163</v>
      </c>
      <c r="D49" s="12" t="s">
        <v>164</v>
      </c>
      <c r="E49" s="13">
        <v>0.2</v>
      </c>
      <c r="F49" s="14">
        <v>21000</v>
      </c>
      <c r="G49" s="15">
        <v>4200</v>
      </c>
    </row>
    <row r="50" spans="2:7" ht="33.75" customHeight="1">
      <c r="B50" s="11" t="s">
        <v>65</v>
      </c>
      <c r="C50" s="11" t="s">
        <v>66</v>
      </c>
      <c r="D50" s="12" t="s">
        <v>13</v>
      </c>
      <c r="E50" s="13">
        <v>1</v>
      </c>
      <c r="F50" s="14">
        <v>156000</v>
      </c>
      <c r="G50" s="15">
        <v>156000</v>
      </c>
    </row>
    <row r="51" spans="2:7" ht="35.25" customHeight="1">
      <c r="B51" s="11" t="s">
        <v>67</v>
      </c>
      <c r="C51" s="11" t="s">
        <v>59</v>
      </c>
      <c r="D51" s="12" t="s">
        <v>13</v>
      </c>
      <c r="E51" s="13">
        <v>0.8</v>
      </c>
      <c r="F51" s="14">
        <v>45300</v>
      </c>
      <c r="G51" s="15">
        <v>36240</v>
      </c>
    </row>
    <row r="52" spans="2:7" ht="25.5" customHeight="1">
      <c r="B52" s="11" t="s">
        <v>166</v>
      </c>
      <c r="C52" s="11" t="s">
        <v>51</v>
      </c>
      <c r="D52" s="12" t="s">
        <v>13</v>
      </c>
      <c r="E52" s="13">
        <v>4</v>
      </c>
      <c r="F52" s="14">
        <v>250</v>
      </c>
      <c r="G52" s="15">
        <v>1000</v>
      </c>
    </row>
    <row r="53" spans="2:7" ht="36" customHeight="1">
      <c r="B53" s="11" t="s">
        <v>68</v>
      </c>
      <c r="C53" s="11" t="s">
        <v>64</v>
      </c>
      <c r="D53" s="12" t="s">
        <v>13</v>
      </c>
      <c r="E53" s="13">
        <v>2</v>
      </c>
      <c r="F53" s="14">
        <v>1500</v>
      </c>
      <c r="G53" s="15">
        <v>3000</v>
      </c>
    </row>
    <row r="54" spans="2:7" ht="30" customHeight="1">
      <c r="B54" s="11" t="s">
        <v>167</v>
      </c>
      <c r="C54" s="11" t="s">
        <v>55</v>
      </c>
      <c r="D54" s="12" t="s">
        <v>145</v>
      </c>
      <c r="E54" s="13">
        <v>2</v>
      </c>
      <c r="F54" s="14">
        <v>15000</v>
      </c>
      <c r="G54" s="15">
        <v>30000</v>
      </c>
    </row>
    <row r="55" spans="2:7" ht="31.5" customHeight="1">
      <c r="B55" s="11" t="s">
        <v>69</v>
      </c>
      <c r="C55" s="11" t="s">
        <v>55</v>
      </c>
      <c r="D55" s="12" t="s">
        <v>13</v>
      </c>
      <c r="E55" s="13">
        <v>2</v>
      </c>
      <c r="F55" s="14">
        <v>3500</v>
      </c>
      <c r="G55" s="15">
        <v>7000</v>
      </c>
    </row>
    <row r="56" spans="2:7" ht="15.75" customHeight="1">
      <c r="B56" s="69" t="s">
        <v>35</v>
      </c>
      <c r="C56" s="66"/>
      <c r="D56" s="66"/>
      <c r="E56" s="66"/>
      <c r="F56" s="67"/>
      <c r="G56" s="16">
        <f>G30+G32+G33+G34+G35+G36+G37+G38+G39+G40+G41+G42+G43+G45+G44+G31+G45+G46+G47+G48+G49+G50+G51+G52+G53+G54+G55</f>
        <v>2274895</v>
      </c>
    </row>
    <row r="57" spans="2:7" ht="15.75" customHeight="1">
      <c r="B57" s="7" t="s">
        <v>84</v>
      </c>
      <c r="C57" s="8"/>
      <c r="D57" s="8"/>
      <c r="E57" s="8"/>
      <c r="F57" s="8"/>
      <c r="G57" s="8"/>
    </row>
    <row r="58" spans="2:7" ht="15.75" customHeight="1">
      <c r="B58" s="70" t="s">
        <v>85</v>
      </c>
      <c r="C58" s="67"/>
      <c r="D58" s="9" t="s">
        <v>13</v>
      </c>
      <c r="E58" s="9" t="s">
        <v>17</v>
      </c>
      <c r="F58" s="10" t="s">
        <v>18</v>
      </c>
      <c r="G58" s="9" t="s">
        <v>87</v>
      </c>
    </row>
    <row r="59" spans="2:7" ht="30" customHeight="1">
      <c r="B59" s="71" t="s">
        <v>168</v>
      </c>
      <c r="C59" s="67"/>
      <c r="D59" s="12" t="s">
        <v>145</v>
      </c>
      <c r="E59" s="13">
        <v>1</v>
      </c>
      <c r="F59" s="14">
        <v>30000</v>
      </c>
      <c r="G59" s="15">
        <v>30000</v>
      </c>
    </row>
    <row r="60" spans="2:7" ht="30" customHeight="1">
      <c r="B60" s="71" t="s">
        <v>169</v>
      </c>
      <c r="C60" s="67"/>
      <c r="D60" s="12" t="s">
        <v>13</v>
      </c>
      <c r="E60" s="13">
        <v>1</v>
      </c>
      <c r="F60" s="14">
        <v>5000</v>
      </c>
      <c r="G60" s="15">
        <v>5000</v>
      </c>
    </row>
    <row r="61" spans="2:7" ht="31.5" customHeight="1">
      <c r="B61" s="72"/>
      <c r="C61" s="67"/>
      <c r="D61" s="11"/>
      <c r="E61" s="11"/>
      <c r="F61" s="11"/>
      <c r="G61" s="12"/>
    </row>
    <row r="62" spans="2:7" ht="15.75" customHeight="1">
      <c r="B62" s="69" t="s">
        <v>35</v>
      </c>
      <c r="C62" s="66"/>
      <c r="D62" s="66"/>
      <c r="E62" s="66"/>
      <c r="F62" s="67"/>
      <c r="G62" s="16">
        <v>35000</v>
      </c>
    </row>
    <row r="63" spans="2:7" ht="15.75" customHeight="1">
      <c r="B63" s="7" t="s">
        <v>92</v>
      </c>
      <c r="C63" s="8"/>
      <c r="D63" s="8"/>
      <c r="E63" s="8"/>
      <c r="F63" s="8"/>
      <c r="G63" s="8"/>
    </row>
    <row r="64" spans="2:7" ht="15.75" customHeight="1">
      <c r="B64" s="70" t="s">
        <v>93</v>
      </c>
      <c r="C64" s="67"/>
      <c r="D64" s="9" t="s">
        <v>13</v>
      </c>
      <c r="E64" s="9" t="s">
        <v>17</v>
      </c>
      <c r="F64" s="10" t="s">
        <v>94</v>
      </c>
      <c r="G64" s="9" t="s">
        <v>19</v>
      </c>
    </row>
    <row r="65" spans="2:7" ht="29.25" customHeight="1">
      <c r="B65" s="72" t="s">
        <v>171</v>
      </c>
      <c r="C65" s="67"/>
      <c r="D65" s="12" t="s">
        <v>13</v>
      </c>
      <c r="E65" s="13">
        <v>2.5</v>
      </c>
      <c r="F65" s="14">
        <v>40000</v>
      </c>
      <c r="G65" s="15">
        <v>100000</v>
      </c>
    </row>
    <row r="66" spans="2:7" ht="30" customHeight="1">
      <c r="B66" s="72" t="s">
        <v>172</v>
      </c>
      <c r="C66" s="67"/>
      <c r="D66" s="12" t="s">
        <v>13</v>
      </c>
      <c r="E66" s="13">
        <v>2.5</v>
      </c>
      <c r="F66" s="14">
        <v>60000</v>
      </c>
      <c r="G66" s="15">
        <v>150000</v>
      </c>
    </row>
    <row r="67" spans="2:7" ht="35.25" customHeight="1">
      <c r="B67" s="72"/>
      <c r="C67" s="67"/>
      <c r="D67" s="11"/>
      <c r="E67" s="11"/>
      <c r="F67" s="11"/>
      <c r="G67" s="12"/>
    </row>
    <row r="68" spans="2:7" ht="15.75" customHeight="1">
      <c r="B68" s="69" t="s">
        <v>35</v>
      </c>
      <c r="C68" s="66"/>
      <c r="D68" s="66"/>
      <c r="E68" s="66"/>
      <c r="F68" s="67"/>
      <c r="G68" s="16">
        <v>250000</v>
      </c>
    </row>
    <row r="69" spans="2:7" ht="15.75" customHeight="1">
      <c r="B69" s="20" t="s">
        <v>100</v>
      </c>
      <c r="C69" s="21"/>
      <c r="D69" s="21"/>
      <c r="E69" s="21"/>
      <c r="F69" s="21"/>
      <c r="G69" s="21"/>
    </row>
    <row r="70" spans="2:7" ht="15.75" customHeight="1">
      <c r="B70" s="22" t="s">
        <v>93</v>
      </c>
      <c r="C70" s="21"/>
      <c r="D70" s="22" t="s">
        <v>13</v>
      </c>
      <c r="E70" s="22" t="s">
        <v>17</v>
      </c>
      <c r="F70" s="25" t="s">
        <v>94</v>
      </c>
      <c r="G70" s="22" t="s">
        <v>19</v>
      </c>
    </row>
    <row r="71" spans="2:7" ht="15.75" customHeight="1">
      <c r="B71" s="21"/>
      <c r="C71" s="21"/>
      <c r="D71" s="21"/>
      <c r="E71" s="21"/>
      <c r="F71" s="21"/>
      <c r="G71" s="22"/>
    </row>
    <row r="72" spans="2:7" ht="15.75" customHeight="1">
      <c r="B72" s="21"/>
      <c r="C72" s="21"/>
      <c r="D72" s="21"/>
      <c r="E72" s="21"/>
      <c r="F72" s="21"/>
      <c r="G72" s="22"/>
    </row>
    <row r="73" spans="2:7" ht="15.75" customHeight="1">
      <c r="B73" s="21"/>
      <c r="C73" s="21"/>
      <c r="D73" s="21"/>
      <c r="E73" s="21"/>
      <c r="F73" s="21"/>
      <c r="G73" s="22"/>
    </row>
    <row r="74" spans="2:7" ht="15.75" customHeight="1">
      <c r="B74" s="21"/>
      <c r="C74" s="21"/>
      <c r="D74" s="21"/>
      <c r="E74" s="21"/>
      <c r="F74" s="21"/>
      <c r="G74" s="22"/>
    </row>
    <row r="75" spans="2:7" ht="15.75" customHeight="1">
      <c r="B75" s="73" t="s">
        <v>35</v>
      </c>
      <c r="C75" s="66"/>
      <c r="D75" s="66"/>
      <c r="E75" s="66"/>
      <c r="F75" s="67"/>
      <c r="G75" s="22" t="s">
        <v>173</v>
      </c>
    </row>
    <row r="76" spans="2:7" ht="15.75" customHeight="1">
      <c r="B76" s="7" t="s">
        <v>107</v>
      </c>
      <c r="C76" s="8"/>
      <c r="D76" s="8"/>
      <c r="E76" s="8"/>
      <c r="F76" s="8"/>
      <c r="G76" s="8"/>
    </row>
    <row r="77" spans="2:7" ht="15.75" customHeight="1">
      <c r="B77" s="75"/>
      <c r="C77" s="67"/>
      <c r="D77" s="9" t="s">
        <v>13</v>
      </c>
      <c r="E77" s="9" t="s">
        <v>17</v>
      </c>
      <c r="F77" s="10" t="s">
        <v>94</v>
      </c>
      <c r="G77" s="9" t="s">
        <v>19</v>
      </c>
    </row>
    <row r="78" spans="2:7" ht="15.75" customHeight="1">
      <c r="B78" s="11"/>
      <c r="C78" s="11"/>
      <c r="D78" s="11"/>
      <c r="E78" s="11"/>
      <c r="F78" s="11"/>
      <c r="G78" s="12"/>
    </row>
    <row r="79" spans="2:7" ht="15.75" customHeight="1">
      <c r="B79" s="11"/>
      <c r="C79" s="11"/>
      <c r="D79" s="11"/>
      <c r="E79" s="11"/>
      <c r="F79" s="11"/>
      <c r="G79" s="12"/>
    </row>
    <row r="80" spans="2:7" ht="15.75" customHeight="1">
      <c r="B80" s="11"/>
      <c r="C80" s="11"/>
      <c r="D80" s="11"/>
      <c r="E80" s="11"/>
      <c r="F80" s="11"/>
      <c r="G80" s="12"/>
    </row>
    <row r="81" spans="2:7" ht="15.75" customHeight="1">
      <c r="B81" s="11"/>
      <c r="C81" s="11"/>
      <c r="D81" s="11"/>
      <c r="E81" s="11"/>
      <c r="F81" s="11"/>
      <c r="G81" s="12"/>
    </row>
    <row r="82" spans="2:7" ht="15.75" customHeight="1">
      <c r="B82" s="69" t="s">
        <v>35</v>
      </c>
      <c r="C82" s="66"/>
      <c r="D82" s="66"/>
      <c r="E82" s="66"/>
      <c r="F82" s="67"/>
      <c r="G82" s="32" t="s">
        <v>173</v>
      </c>
    </row>
    <row r="83" spans="2:7" ht="15.75" customHeight="1">
      <c r="B83" s="8"/>
      <c r="C83" s="8"/>
      <c r="D83" s="8"/>
      <c r="E83" s="8"/>
      <c r="F83" s="8"/>
      <c r="G83" s="8"/>
    </row>
    <row r="84" spans="2:7" ht="15.75" customHeight="1">
      <c r="B84" s="74" t="s">
        <v>110</v>
      </c>
      <c r="C84" s="66"/>
      <c r="D84" s="66"/>
      <c r="E84" s="66"/>
      <c r="F84" s="67"/>
      <c r="G84" s="27">
        <f>G27+G56+G62+G68</f>
        <v>2596315</v>
      </c>
    </row>
    <row r="85" spans="2:7" ht="15.75" customHeight="1"/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82:F82"/>
    <mergeCell ref="B84:F84"/>
    <mergeCell ref="B60:C60"/>
    <mergeCell ref="B61:C61"/>
    <mergeCell ref="B62:F62"/>
    <mergeCell ref="B64:C64"/>
    <mergeCell ref="B65:C65"/>
    <mergeCell ref="B66:C66"/>
    <mergeCell ref="B67:C67"/>
    <mergeCell ref="B58:C58"/>
    <mergeCell ref="B59:C59"/>
    <mergeCell ref="B68:F68"/>
    <mergeCell ref="B75:F75"/>
    <mergeCell ref="B77:C77"/>
    <mergeCell ref="C12:G12"/>
    <mergeCell ref="C13:G13"/>
    <mergeCell ref="C14:G14"/>
    <mergeCell ref="B27:F27"/>
    <mergeCell ref="B56:F56"/>
    <mergeCell ref="B2:G4"/>
    <mergeCell ref="C6:F6"/>
    <mergeCell ref="G6:G10"/>
    <mergeCell ref="C7:F7"/>
    <mergeCell ref="C8:F8"/>
    <mergeCell ref="C9:F9"/>
    <mergeCell ref="C10:F1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000"/>
  <sheetViews>
    <sheetView topLeftCell="B70" workbookViewId="0">
      <selection activeCell="G56" sqref="G56:H56"/>
    </sheetView>
  </sheetViews>
  <sheetFormatPr baseColWidth="10" defaultColWidth="12.6328125" defaultRowHeight="15" customHeight="1"/>
  <cols>
    <col min="1" max="1" width="10.6328125" customWidth="1"/>
    <col min="2" max="2" width="34.6328125" customWidth="1"/>
    <col min="3" max="3" width="22.6328125" customWidth="1"/>
    <col min="4" max="4" width="22.90625" customWidth="1"/>
    <col min="5" max="5" width="22.7265625" customWidth="1"/>
    <col min="6" max="6" width="22.90625" customWidth="1"/>
    <col min="7" max="7" width="23.08984375" customWidth="1"/>
    <col min="8" max="8" width="22.90625" customWidth="1"/>
    <col min="9" max="26" width="10.6328125" customWidth="1"/>
  </cols>
  <sheetData>
    <row r="2" spans="2:8" ht="14.5">
      <c r="B2" s="42" t="s">
        <v>0</v>
      </c>
      <c r="C2" s="43"/>
      <c r="D2" s="43"/>
      <c r="E2" s="43"/>
      <c r="F2" s="43"/>
      <c r="G2" s="43"/>
      <c r="H2" s="44"/>
    </row>
    <row r="3" spans="2:8" ht="14.5">
      <c r="B3" s="45"/>
      <c r="C3" s="46"/>
      <c r="D3" s="46"/>
      <c r="E3" s="46"/>
      <c r="F3" s="46"/>
      <c r="G3" s="46"/>
      <c r="H3" s="47"/>
    </row>
    <row r="4" spans="2:8" ht="14.5">
      <c r="B4" s="48"/>
      <c r="C4" s="49"/>
      <c r="D4" s="49"/>
      <c r="E4" s="49"/>
      <c r="F4" s="49"/>
      <c r="G4" s="49"/>
      <c r="H4" s="50"/>
    </row>
    <row r="5" spans="2:8" ht="14.5">
      <c r="B5" s="1"/>
      <c r="C5" s="1"/>
      <c r="D5" s="1"/>
      <c r="E5" s="1"/>
      <c r="F5" s="1"/>
      <c r="G5" s="1"/>
      <c r="H5" s="1"/>
    </row>
    <row r="6" spans="2:8">
      <c r="B6" s="33" t="s">
        <v>1</v>
      </c>
      <c r="C6" s="82" t="s">
        <v>2</v>
      </c>
      <c r="D6" s="83"/>
      <c r="E6" s="83"/>
      <c r="F6" s="84"/>
      <c r="G6" s="85"/>
      <c r="H6" s="86"/>
    </row>
    <row r="7" spans="2:8">
      <c r="B7" s="33" t="s">
        <v>3</v>
      </c>
      <c r="C7" s="91"/>
      <c r="D7" s="83"/>
      <c r="E7" s="83"/>
      <c r="F7" s="84"/>
      <c r="G7" s="87"/>
      <c r="H7" s="88"/>
    </row>
    <row r="8" spans="2:8">
      <c r="B8" s="33" t="s">
        <v>4</v>
      </c>
      <c r="C8" s="92" t="s">
        <v>5</v>
      </c>
      <c r="D8" s="83"/>
      <c r="E8" s="83"/>
      <c r="F8" s="84"/>
      <c r="G8" s="87"/>
      <c r="H8" s="88"/>
    </row>
    <row r="9" spans="2:8">
      <c r="B9" s="33" t="s">
        <v>6</v>
      </c>
      <c r="C9" s="82" t="s">
        <v>7</v>
      </c>
      <c r="D9" s="83"/>
      <c r="E9" s="83"/>
      <c r="F9" s="84"/>
      <c r="G9" s="87"/>
      <c r="H9" s="88"/>
    </row>
    <row r="10" spans="2:8">
      <c r="B10" s="33" t="s">
        <v>8</v>
      </c>
      <c r="C10" s="92" t="s">
        <v>5</v>
      </c>
      <c r="D10" s="83"/>
      <c r="E10" s="83"/>
      <c r="F10" s="84"/>
      <c r="G10" s="89"/>
      <c r="H10" s="90"/>
    </row>
    <row r="11" spans="2:8" ht="14.5">
      <c r="B11" s="34"/>
      <c r="C11" s="34"/>
      <c r="D11" s="34"/>
      <c r="E11" s="34"/>
      <c r="F11" s="34"/>
      <c r="G11" s="34"/>
      <c r="H11" s="34"/>
    </row>
    <row r="12" spans="2:8" ht="15.5">
      <c r="B12" s="35" t="s">
        <v>10</v>
      </c>
      <c r="C12" s="93">
        <v>7</v>
      </c>
      <c r="D12" s="94"/>
      <c r="E12" s="94"/>
      <c r="F12" s="94"/>
      <c r="G12" s="94"/>
      <c r="H12" s="95"/>
    </row>
    <row r="13" spans="2:8" ht="15.5">
      <c r="B13" s="6" t="s">
        <v>11</v>
      </c>
      <c r="C13" s="68" t="s">
        <v>178</v>
      </c>
      <c r="D13" s="66"/>
      <c r="E13" s="66"/>
      <c r="F13" s="66"/>
      <c r="G13" s="66"/>
      <c r="H13" s="67"/>
    </row>
    <row r="14" spans="2:8" ht="15.5">
      <c r="B14" s="6" t="s">
        <v>13</v>
      </c>
      <c r="C14" s="65" t="s">
        <v>42</v>
      </c>
      <c r="D14" s="66"/>
      <c r="E14" s="66"/>
      <c r="F14" s="66"/>
      <c r="G14" s="66"/>
      <c r="H14" s="67"/>
    </row>
    <row r="15" spans="2:8" ht="14.5">
      <c r="B15" s="7" t="s">
        <v>14</v>
      </c>
      <c r="C15" s="8"/>
      <c r="D15" s="8"/>
      <c r="E15" s="8"/>
      <c r="F15" s="8"/>
      <c r="G15" s="8"/>
      <c r="H15" s="8"/>
    </row>
    <row r="16" spans="2:8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70" t="s">
        <v>19</v>
      </c>
      <c r="H16" s="67"/>
    </row>
    <row r="17" spans="2:8" ht="34.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76">
        <v>3255</v>
      </c>
      <c r="H17" s="67"/>
    </row>
    <row r="18" spans="2:8" ht="32.25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76">
        <v>3720</v>
      </c>
      <c r="H18" s="67"/>
    </row>
    <row r="19" spans="2:8" ht="28.5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76">
        <v>3480</v>
      </c>
      <c r="H19" s="67"/>
    </row>
    <row r="20" spans="2:8" ht="28.5" customHeight="1">
      <c r="B20" s="11" t="s">
        <v>24</v>
      </c>
      <c r="C20" s="11"/>
      <c r="D20" s="12" t="s">
        <v>13</v>
      </c>
      <c r="E20" s="13">
        <v>1</v>
      </c>
      <c r="F20" s="14">
        <v>15000</v>
      </c>
      <c r="G20" s="76">
        <v>15000</v>
      </c>
      <c r="H20" s="67"/>
    </row>
    <row r="21" spans="2:8" ht="30.7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76">
        <v>2520</v>
      </c>
      <c r="H21" s="67"/>
    </row>
    <row r="22" spans="2:8" ht="30.75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76">
        <v>3255</v>
      </c>
      <c r="H22" s="67"/>
    </row>
    <row r="23" spans="2:8" ht="33" customHeight="1">
      <c r="B23" s="11" t="s">
        <v>134</v>
      </c>
      <c r="C23" s="11" t="s">
        <v>23</v>
      </c>
      <c r="D23" s="12" t="s">
        <v>13</v>
      </c>
      <c r="E23" s="13">
        <v>0.7</v>
      </c>
      <c r="F23" s="14">
        <v>3800</v>
      </c>
      <c r="G23" s="76">
        <v>2660</v>
      </c>
      <c r="H23" s="67"/>
    </row>
    <row r="24" spans="2:8" ht="29.25" customHeight="1">
      <c r="B24" s="11" t="s">
        <v>30</v>
      </c>
      <c r="C24" s="11" t="s">
        <v>31</v>
      </c>
      <c r="D24" s="12" t="s">
        <v>13</v>
      </c>
      <c r="E24" s="13">
        <v>0.5</v>
      </c>
      <c r="F24" s="14">
        <v>2500</v>
      </c>
      <c r="G24" s="76">
        <v>1250</v>
      </c>
      <c r="H24" s="67"/>
    </row>
    <row r="25" spans="2:8" ht="30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76">
        <v>880</v>
      </c>
      <c r="H25" s="67"/>
    </row>
    <row r="26" spans="2:8" ht="33" customHeight="1">
      <c r="B26" s="11" t="s">
        <v>34</v>
      </c>
      <c r="C26" s="11" t="s">
        <v>55</v>
      </c>
      <c r="D26" s="12" t="s">
        <v>13</v>
      </c>
      <c r="E26" s="13">
        <v>0.8</v>
      </c>
      <c r="F26" s="14">
        <v>500</v>
      </c>
      <c r="G26" s="76">
        <v>400</v>
      </c>
      <c r="H26" s="67"/>
    </row>
    <row r="27" spans="2:8" ht="15.75" customHeight="1">
      <c r="B27" s="69" t="s">
        <v>35</v>
      </c>
      <c r="C27" s="66"/>
      <c r="D27" s="66"/>
      <c r="E27" s="66"/>
      <c r="F27" s="67"/>
      <c r="G27" s="77">
        <f>G17+G18+G19+G20+G21+G22+G23+G24+G25+G26</f>
        <v>36420</v>
      </c>
      <c r="H27" s="67"/>
    </row>
    <row r="28" spans="2:8" ht="15.75" customHeight="1">
      <c r="B28" s="7" t="s">
        <v>36</v>
      </c>
      <c r="C28" s="8"/>
      <c r="D28" s="8"/>
      <c r="E28" s="8"/>
      <c r="F28" s="8"/>
      <c r="G28" s="8"/>
      <c r="H28" s="8"/>
    </row>
    <row r="29" spans="2:8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70" t="s">
        <v>19</v>
      </c>
      <c r="H29" s="67"/>
    </row>
    <row r="30" spans="2:8" ht="39.75" customHeight="1">
      <c r="B30" s="11" t="s">
        <v>135</v>
      </c>
      <c r="C30" s="11" t="s">
        <v>136</v>
      </c>
      <c r="D30" s="12" t="s">
        <v>137</v>
      </c>
      <c r="E30" s="13">
        <v>0.35</v>
      </c>
      <c r="F30" s="14">
        <v>75000</v>
      </c>
      <c r="G30" s="76">
        <v>26250</v>
      </c>
      <c r="H30" s="67"/>
    </row>
    <row r="31" spans="2:8" ht="34.5" customHeight="1">
      <c r="B31" s="11" t="s">
        <v>140</v>
      </c>
      <c r="C31" s="11" t="s">
        <v>141</v>
      </c>
      <c r="D31" s="12" t="s">
        <v>13</v>
      </c>
      <c r="E31" s="13">
        <v>4</v>
      </c>
      <c r="F31" s="14">
        <v>75000</v>
      </c>
      <c r="G31" s="76">
        <v>300000</v>
      </c>
      <c r="H31" s="67"/>
    </row>
    <row r="32" spans="2:8" ht="43.5" customHeight="1">
      <c r="B32" s="11" t="s">
        <v>175</v>
      </c>
      <c r="C32" s="11" t="s">
        <v>143</v>
      </c>
      <c r="D32" s="12" t="s">
        <v>42</v>
      </c>
      <c r="E32" s="13">
        <v>1</v>
      </c>
      <c r="F32" s="14">
        <v>45000</v>
      </c>
      <c r="G32" s="76">
        <v>45000</v>
      </c>
      <c r="H32" s="67"/>
    </row>
    <row r="33" spans="2:8" ht="34.5" customHeight="1">
      <c r="B33" s="11" t="s">
        <v>138</v>
      </c>
      <c r="C33" s="11" t="s">
        <v>139</v>
      </c>
      <c r="D33" s="12" t="s">
        <v>42</v>
      </c>
      <c r="E33" s="13">
        <v>0.35</v>
      </c>
      <c r="F33" s="14">
        <v>85000</v>
      </c>
      <c r="G33" s="76">
        <v>29750</v>
      </c>
      <c r="H33" s="67"/>
    </row>
    <row r="34" spans="2:8" ht="33.75" customHeight="1">
      <c r="B34" s="11" t="s">
        <v>144</v>
      </c>
      <c r="C34" s="11" t="s">
        <v>57</v>
      </c>
      <c r="D34" s="12" t="s">
        <v>145</v>
      </c>
      <c r="E34" s="13">
        <v>0.26700000000000002</v>
      </c>
      <c r="F34" s="14">
        <v>150000</v>
      </c>
      <c r="G34" s="76">
        <v>40000</v>
      </c>
      <c r="H34" s="67"/>
    </row>
    <row r="35" spans="2:8" ht="29.25" customHeight="1">
      <c r="B35" s="11" t="s">
        <v>146</v>
      </c>
      <c r="C35" s="11" t="s">
        <v>141</v>
      </c>
      <c r="D35" s="12" t="s">
        <v>145</v>
      </c>
      <c r="E35" s="13">
        <v>0.1</v>
      </c>
      <c r="F35" s="14">
        <v>350000</v>
      </c>
      <c r="G35" s="76">
        <v>35000</v>
      </c>
      <c r="H35" s="67"/>
    </row>
    <row r="36" spans="2:8" ht="31.5" customHeight="1">
      <c r="B36" s="11" t="s">
        <v>147</v>
      </c>
      <c r="C36" s="11" t="s">
        <v>148</v>
      </c>
      <c r="D36" s="12" t="s">
        <v>145</v>
      </c>
      <c r="E36" s="13">
        <v>0.1</v>
      </c>
      <c r="F36" s="14">
        <v>1500000</v>
      </c>
      <c r="G36" s="76">
        <v>150000</v>
      </c>
      <c r="H36" s="67"/>
    </row>
    <row r="37" spans="2:8" ht="28.5" customHeight="1">
      <c r="B37" s="11" t="s">
        <v>149</v>
      </c>
      <c r="C37" s="11" t="s">
        <v>150</v>
      </c>
      <c r="D37" s="12" t="s">
        <v>145</v>
      </c>
      <c r="E37" s="13">
        <v>0.1</v>
      </c>
      <c r="F37" s="14">
        <v>980000</v>
      </c>
      <c r="G37" s="76">
        <v>98000</v>
      </c>
      <c r="H37" s="67"/>
    </row>
    <row r="38" spans="2:8" ht="28.5" customHeight="1">
      <c r="B38" s="11" t="s">
        <v>151</v>
      </c>
      <c r="C38" s="11" t="s">
        <v>152</v>
      </c>
      <c r="D38" s="12" t="s">
        <v>145</v>
      </c>
      <c r="E38" s="13">
        <v>0.1</v>
      </c>
      <c r="F38" s="14">
        <v>1250000</v>
      </c>
      <c r="G38" s="76">
        <v>125000</v>
      </c>
      <c r="H38" s="67"/>
    </row>
    <row r="39" spans="2:8" ht="29.25" customHeight="1">
      <c r="B39" s="11" t="s">
        <v>153</v>
      </c>
      <c r="C39" s="11" t="s">
        <v>55</v>
      </c>
      <c r="D39" s="12" t="s">
        <v>145</v>
      </c>
      <c r="E39" s="13">
        <v>0.1</v>
      </c>
      <c r="F39" s="14">
        <v>1250000</v>
      </c>
      <c r="G39" s="76">
        <v>125000</v>
      </c>
      <c r="H39" s="67"/>
    </row>
    <row r="40" spans="2:8" ht="30" customHeight="1">
      <c r="B40" s="11" t="s">
        <v>154</v>
      </c>
      <c r="C40" s="11" t="s">
        <v>64</v>
      </c>
      <c r="D40" s="12" t="s">
        <v>42</v>
      </c>
      <c r="E40" s="13">
        <v>100</v>
      </c>
      <c r="F40" s="14">
        <v>1700</v>
      </c>
      <c r="G40" s="76">
        <v>170000</v>
      </c>
      <c r="H40" s="67"/>
    </row>
    <row r="41" spans="2:8" ht="30" customHeight="1">
      <c r="B41" s="11" t="s">
        <v>155</v>
      </c>
      <c r="C41" s="11" t="s">
        <v>64</v>
      </c>
      <c r="D41" s="12" t="s">
        <v>42</v>
      </c>
      <c r="E41" s="13">
        <v>200</v>
      </c>
      <c r="F41" s="14">
        <v>2500</v>
      </c>
      <c r="G41" s="76">
        <v>500000</v>
      </c>
      <c r="H41" s="67"/>
    </row>
    <row r="42" spans="2:8" ht="30.75" customHeight="1">
      <c r="B42" s="11" t="s">
        <v>50</v>
      </c>
      <c r="C42" s="11" t="s">
        <v>51</v>
      </c>
      <c r="D42" s="12" t="s">
        <v>13</v>
      </c>
      <c r="E42" s="13">
        <v>150</v>
      </c>
      <c r="F42" s="14">
        <v>1350</v>
      </c>
      <c r="G42" s="76">
        <v>202500</v>
      </c>
      <c r="H42" s="67"/>
    </row>
    <row r="43" spans="2:8" ht="34.5" customHeight="1">
      <c r="B43" s="11" t="s">
        <v>156</v>
      </c>
      <c r="C43" s="11" t="s">
        <v>64</v>
      </c>
      <c r="D43" s="12" t="s">
        <v>13</v>
      </c>
      <c r="E43" s="13">
        <v>0.05</v>
      </c>
      <c r="F43" s="14">
        <v>3500000</v>
      </c>
      <c r="G43" s="76">
        <v>175000</v>
      </c>
      <c r="H43" s="67"/>
    </row>
    <row r="44" spans="2:8" ht="33" customHeight="1">
      <c r="B44" s="11" t="s">
        <v>218</v>
      </c>
      <c r="C44" s="11" t="s">
        <v>53</v>
      </c>
      <c r="D44" s="12" t="s">
        <v>13</v>
      </c>
      <c r="E44" s="13">
        <v>0.05</v>
      </c>
      <c r="F44" s="14">
        <v>1350000</v>
      </c>
      <c r="G44" s="76">
        <v>67500</v>
      </c>
      <c r="H44" s="67"/>
    </row>
    <row r="45" spans="2:8" ht="27.75" customHeight="1">
      <c r="B45" s="11" t="s">
        <v>157</v>
      </c>
      <c r="C45" s="11" t="s">
        <v>158</v>
      </c>
      <c r="D45" s="12" t="s">
        <v>42</v>
      </c>
      <c r="E45" s="13">
        <v>0.2</v>
      </c>
      <c r="F45" s="14">
        <v>7000</v>
      </c>
      <c r="G45" s="76">
        <v>1400</v>
      </c>
      <c r="H45" s="67"/>
    </row>
    <row r="46" spans="2:8" ht="31.5" customHeight="1">
      <c r="B46" s="11" t="s">
        <v>159</v>
      </c>
      <c r="C46" s="11" t="s">
        <v>23</v>
      </c>
      <c r="D46" s="12" t="s">
        <v>13</v>
      </c>
      <c r="E46" s="13">
        <v>0.45</v>
      </c>
      <c r="F46" s="14">
        <v>9500</v>
      </c>
      <c r="G46" s="76">
        <v>4275</v>
      </c>
      <c r="H46" s="67"/>
    </row>
    <row r="47" spans="2:8" ht="34.5" customHeight="1">
      <c r="B47" s="11" t="s">
        <v>160</v>
      </c>
      <c r="C47" s="11" t="s">
        <v>23</v>
      </c>
      <c r="D47" s="12" t="s">
        <v>13</v>
      </c>
      <c r="E47" s="13">
        <v>0.45</v>
      </c>
      <c r="F47" s="14">
        <v>9500</v>
      </c>
      <c r="G47" s="76">
        <v>4275</v>
      </c>
      <c r="H47" s="67"/>
    </row>
    <row r="48" spans="2:8" ht="29.25" customHeight="1">
      <c r="B48" s="11" t="s">
        <v>161</v>
      </c>
      <c r="C48" s="11" t="s">
        <v>23</v>
      </c>
      <c r="D48" s="12" t="s">
        <v>13</v>
      </c>
      <c r="E48" s="13">
        <v>0.45</v>
      </c>
      <c r="F48" s="14">
        <v>26900</v>
      </c>
      <c r="G48" s="76">
        <v>12105</v>
      </c>
      <c r="H48" s="67"/>
    </row>
    <row r="49" spans="2:8" ht="30.75" customHeight="1">
      <c r="B49" s="11" t="s">
        <v>162</v>
      </c>
      <c r="C49" s="11" t="s">
        <v>163</v>
      </c>
      <c r="D49" s="12" t="s">
        <v>164</v>
      </c>
      <c r="E49" s="13">
        <v>0.2</v>
      </c>
      <c r="F49" s="14">
        <v>21000</v>
      </c>
      <c r="G49" s="76">
        <v>4200</v>
      </c>
      <c r="H49" s="67"/>
    </row>
    <row r="50" spans="2:8" ht="30.75" customHeight="1">
      <c r="B50" s="11" t="s">
        <v>65</v>
      </c>
      <c r="C50" s="11" t="s">
        <v>66</v>
      </c>
      <c r="D50" s="12" t="s">
        <v>13</v>
      </c>
      <c r="E50" s="13">
        <v>1</v>
      </c>
      <c r="F50" s="14">
        <v>156000</v>
      </c>
      <c r="G50" s="76">
        <v>156000</v>
      </c>
      <c r="H50" s="67"/>
    </row>
    <row r="51" spans="2:8" ht="36.75" customHeight="1">
      <c r="B51" s="11" t="s">
        <v>67</v>
      </c>
      <c r="C51" s="11" t="s">
        <v>59</v>
      </c>
      <c r="D51" s="12" t="s">
        <v>13</v>
      </c>
      <c r="E51" s="13">
        <v>0.8</v>
      </c>
      <c r="F51" s="14">
        <v>45300</v>
      </c>
      <c r="G51" s="76">
        <v>36240</v>
      </c>
      <c r="H51" s="67"/>
    </row>
    <row r="52" spans="2:8" ht="26.25" customHeight="1">
      <c r="B52" s="11" t="s">
        <v>166</v>
      </c>
      <c r="C52" s="11" t="s">
        <v>51</v>
      </c>
      <c r="D52" s="12" t="s">
        <v>13</v>
      </c>
      <c r="E52" s="13">
        <v>4</v>
      </c>
      <c r="F52" s="14">
        <v>250</v>
      </c>
      <c r="G52" s="76">
        <v>1000</v>
      </c>
      <c r="H52" s="67"/>
    </row>
    <row r="53" spans="2:8" ht="29.25" customHeight="1">
      <c r="B53" s="11" t="s">
        <v>68</v>
      </c>
      <c r="C53" s="11" t="s">
        <v>64</v>
      </c>
      <c r="D53" s="12" t="s">
        <v>13</v>
      </c>
      <c r="E53" s="13">
        <v>2</v>
      </c>
      <c r="F53" s="14">
        <v>1500</v>
      </c>
      <c r="G53" s="76">
        <v>3000</v>
      </c>
      <c r="H53" s="67"/>
    </row>
    <row r="54" spans="2:8" ht="30.75" customHeight="1">
      <c r="B54" s="11" t="s">
        <v>167</v>
      </c>
      <c r="C54" s="11" t="s">
        <v>55</v>
      </c>
      <c r="D54" s="12" t="s">
        <v>145</v>
      </c>
      <c r="E54" s="13">
        <v>2</v>
      </c>
      <c r="F54" s="14">
        <v>15000</v>
      </c>
      <c r="G54" s="76">
        <v>30000</v>
      </c>
      <c r="H54" s="67"/>
    </row>
    <row r="55" spans="2:8" ht="30" customHeight="1">
      <c r="B55" s="11" t="s">
        <v>69</v>
      </c>
      <c r="C55" s="11" t="s">
        <v>55</v>
      </c>
      <c r="D55" s="12" t="s">
        <v>13</v>
      </c>
      <c r="E55" s="13">
        <v>2</v>
      </c>
      <c r="F55" s="14">
        <v>3500</v>
      </c>
      <c r="G55" s="76">
        <v>7000</v>
      </c>
      <c r="H55" s="67"/>
    </row>
    <row r="56" spans="2:8" ht="15.75" customHeight="1">
      <c r="B56" s="69" t="s">
        <v>35</v>
      </c>
      <c r="C56" s="66"/>
      <c r="D56" s="66"/>
      <c r="E56" s="66"/>
      <c r="F56" s="67"/>
      <c r="G56" s="77">
        <f>G30+G32+G33+G34+G35+G36+G37+G38+G39+G40+G41+G42+G43+G45+G44+G31+G45+G46+G47+G48+G49+G50+G51+G52+G53+G54+G55</f>
        <v>2349895</v>
      </c>
      <c r="H56" s="67"/>
    </row>
    <row r="57" spans="2:8" ht="15.75" customHeight="1">
      <c r="B57" s="7" t="s">
        <v>84</v>
      </c>
      <c r="C57" s="8"/>
      <c r="D57" s="8"/>
      <c r="E57" s="8"/>
      <c r="F57" s="8"/>
      <c r="G57" s="8"/>
      <c r="H57" s="8"/>
    </row>
    <row r="58" spans="2:8" ht="15.75" customHeight="1">
      <c r="B58" s="70" t="s">
        <v>85</v>
      </c>
      <c r="C58" s="67"/>
      <c r="D58" s="9" t="s">
        <v>13</v>
      </c>
      <c r="E58" s="9" t="s">
        <v>17</v>
      </c>
      <c r="F58" s="10" t="s">
        <v>18</v>
      </c>
      <c r="G58" s="70" t="s">
        <v>87</v>
      </c>
      <c r="H58" s="67"/>
    </row>
    <row r="59" spans="2:8" ht="33" customHeight="1">
      <c r="B59" s="71" t="s">
        <v>168</v>
      </c>
      <c r="C59" s="67"/>
      <c r="D59" s="12" t="s">
        <v>145</v>
      </c>
      <c r="E59" s="13">
        <v>1</v>
      </c>
      <c r="F59" s="14">
        <v>30000</v>
      </c>
      <c r="G59" s="76">
        <v>30000</v>
      </c>
      <c r="H59" s="67"/>
    </row>
    <row r="60" spans="2:8" ht="29.25" customHeight="1">
      <c r="B60" s="71" t="s">
        <v>169</v>
      </c>
      <c r="C60" s="67"/>
      <c r="D60" s="12" t="s">
        <v>13</v>
      </c>
      <c r="E60" s="13">
        <v>1</v>
      </c>
      <c r="F60" s="14">
        <v>5000</v>
      </c>
      <c r="G60" s="76">
        <v>5000</v>
      </c>
      <c r="H60" s="67"/>
    </row>
    <row r="61" spans="2:8" ht="15.75" customHeight="1">
      <c r="B61" s="72"/>
      <c r="C61" s="67"/>
      <c r="D61" s="11"/>
      <c r="E61" s="11"/>
      <c r="F61" s="11"/>
      <c r="G61" s="78"/>
      <c r="H61" s="67"/>
    </row>
    <row r="62" spans="2:8" ht="15.75" customHeight="1">
      <c r="B62" s="69" t="s">
        <v>35</v>
      </c>
      <c r="C62" s="66"/>
      <c r="D62" s="66"/>
      <c r="E62" s="66"/>
      <c r="F62" s="67"/>
      <c r="G62" s="77">
        <v>35000</v>
      </c>
      <c r="H62" s="67"/>
    </row>
    <row r="63" spans="2:8" ht="15.75" customHeight="1">
      <c r="B63" s="7" t="s">
        <v>92</v>
      </c>
      <c r="C63" s="8"/>
      <c r="D63" s="8"/>
      <c r="E63" s="8"/>
      <c r="F63" s="8"/>
      <c r="G63" s="8"/>
      <c r="H63" s="8"/>
    </row>
    <row r="64" spans="2:8" ht="15.75" customHeight="1">
      <c r="B64" s="70" t="s">
        <v>93</v>
      </c>
      <c r="C64" s="67"/>
      <c r="D64" s="9" t="s">
        <v>13</v>
      </c>
      <c r="E64" s="9" t="s">
        <v>17</v>
      </c>
      <c r="F64" s="10" t="s">
        <v>94</v>
      </c>
      <c r="G64" s="70" t="s">
        <v>19</v>
      </c>
      <c r="H64" s="67"/>
    </row>
    <row r="65" spans="2:8" ht="31.5" customHeight="1">
      <c r="B65" s="72" t="s">
        <v>171</v>
      </c>
      <c r="C65" s="67"/>
      <c r="D65" s="12" t="s">
        <v>13</v>
      </c>
      <c r="E65" s="13">
        <v>2</v>
      </c>
      <c r="F65" s="14">
        <v>40000</v>
      </c>
      <c r="G65" s="76">
        <v>80000</v>
      </c>
      <c r="H65" s="67"/>
    </row>
    <row r="66" spans="2:8" ht="32.25" customHeight="1">
      <c r="B66" s="72" t="s">
        <v>172</v>
      </c>
      <c r="C66" s="67"/>
      <c r="D66" s="12" t="s">
        <v>13</v>
      </c>
      <c r="E66" s="13">
        <v>2</v>
      </c>
      <c r="F66" s="14">
        <v>60000</v>
      </c>
      <c r="G66" s="76">
        <v>120000</v>
      </c>
      <c r="H66" s="67"/>
    </row>
    <row r="67" spans="2:8" ht="15.75" customHeight="1">
      <c r="B67" s="72"/>
      <c r="C67" s="67"/>
      <c r="D67" s="11"/>
      <c r="E67" s="11"/>
      <c r="F67" s="11"/>
      <c r="G67" s="78"/>
      <c r="H67" s="67"/>
    </row>
    <row r="68" spans="2:8" ht="15.75" customHeight="1">
      <c r="B68" s="69" t="s">
        <v>35</v>
      </c>
      <c r="C68" s="66"/>
      <c r="D68" s="66"/>
      <c r="E68" s="66"/>
      <c r="F68" s="67"/>
      <c r="G68" s="77">
        <v>200000</v>
      </c>
      <c r="H68" s="67"/>
    </row>
    <row r="69" spans="2:8" ht="15.75" customHeight="1">
      <c r="B69" s="20" t="s">
        <v>100</v>
      </c>
      <c r="C69" s="21"/>
      <c r="D69" s="21"/>
      <c r="E69" s="21"/>
      <c r="F69" s="21"/>
      <c r="G69" s="21"/>
      <c r="H69" s="21"/>
    </row>
    <row r="70" spans="2:8" ht="15.75" customHeight="1">
      <c r="B70" s="22" t="s">
        <v>93</v>
      </c>
      <c r="C70" s="21"/>
      <c r="D70" s="22" t="s">
        <v>13</v>
      </c>
      <c r="E70" s="22" t="s">
        <v>17</v>
      </c>
      <c r="F70" s="25" t="s">
        <v>94</v>
      </c>
      <c r="G70" s="79" t="s">
        <v>19</v>
      </c>
      <c r="H70" s="67"/>
    </row>
    <row r="71" spans="2:8" ht="15.75" customHeight="1">
      <c r="B71" s="21"/>
      <c r="C71" s="21"/>
      <c r="D71" s="21"/>
      <c r="E71" s="21"/>
      <c r="F71" s="21"/>
      <c r="G71" s="79"/>
      <c r="H71" s="67"/>
    </row>
    <row r="72" spans="2:8" ht="15.75" customHeight="1">
      <c r="B72" s="21"/>
      <c r="C72" s="21"/>
      <c r="D72" s="21"/>
      <c r="E72" s="21"/>
      <c r="F72" s="21"/>
      <c r="G72" s="79"/>
      <c r="H72" s="67"/>
    </row>
    <row r="73" spans="2:8" ht="15.75" customHeight="1">
      <c r="B73" s="21"/>
      <c r="C73" s="21"/>
      <c r="D73" s="21"/>
      <c r="E73" s="21"/>
      <c r="F73" s="21"/>
      <c r="G73" s="79"/>
      <c r="H73" s="67"/>
    </row>
    <row r="74" spans="2:8" ht="15.75" customHeight="1">
      <c r="B74" s="21"/>
      <c r="C74" s="21"/>
      <c r="D74" s="21"/>
      <c r="E74" s="21"/>
      <c r="F74" s="21"/>
      <c r="G74" s="79"/>
      <c r="H74" s="67"/>
    </row>
    <row r="75" spans="2:8" ht="15.75" customHeight="1">
      <c r="B75" s="73" t="s">
        <v>35</v>
      </c>
      <c r="C75" s="66"/>
      <c r="D75" s="66"/>
      <c r="E75" s="66"/>
      <c r="F75" s="67"/>
      <c r="G75" s="79" t="s">
        <v>173</v>
      </c>
      <c r="H75" s="67"/>
    </row>
    <row r="76" spans="2:8" ht="15.75" customHeight="1">
      <c r="B76" s="7" t="s">
        <v>107</v>
      </c>
      <c r="C76" s="8"/>
      <c r="D76" s="8"/>
      <c r="E76" s="8"/>
      <c r="F76" s="8"/>
      <c r="G76" s="8"/>
      <c r="H76" s="8"/>
    </row>
    <row r="77" spans="2:8" ht="15.75" customHeight="1">
      <c r="B77" s="75"/>
      <c r="C77" s="67"/>
      <c r="D77" s="9" t="s">
        <v>13</v>
      </c>
      <c r="E77" s="9" t="s">
        <v>17</v>
      </c>
      <c r="F77" s="10" t="s">
        <v>94</v>
      </c>
      <c r="G77" s="70" t="s">
        <v>19</v>
      </c>
      <c r="H77" s="67"/>
    </row>
    <row r="78" spans="2:8" ht="15.75" customHeight="1">
      <c r="B78" s="11"/>
      <c r="C78" s="11"/>
      <c r="D78" s="11"/>
      <c r="E78" s="11"/>
      <c r="F78" s="11"/>
      <c r="G78" s="78"/>
      <c r="H78" s="67"/>
    </row>
    <row r="79" spans="2:8" ht="15.75" customHeight="1">
      <c r="B79" s="11"/>
      <c r="C79" s="11"/>
      <c r="D79" s="11"/>
      <c r="E79" s="11"/>
      <c r="F79" s="11"/>
      <c r="G79" s="78"/>
      <c r="H79" s="67"/>
    </row>
    <row r="80" spans="2:8" ht="15.75" customHeight="1">
      <c r="B80" s="11"/>
      <c r="C80" s="11"/>
      <c r="D80" s="11"/>
      <c r="E80" s="11"/>
      <c r="F80" s="11"/>
      <c r="G80" s="78"/>
      <c r="H80" s="67"/>
    </row>
    <row r="81" spans="2:8" ht="15.75" customHeight="1">
      <c r="B81" s="11"/>
      <c r="C81" s="11"/>
      <c r="D81" s="11"/>
      <c r="E81" s="11"/>
      <c r="F81" s="11"/>
      <c r="G81" s="78"/>
      <c r="H81" s="67"/>
    </row>
    <row r="82" spans="2:8" ht="15.75" customHeight="1">
      <c r="B82" s="69" t="s">
        <v>35</v>
      </c>
      <c r="C82" s="66"/>
      <c r="D82" s="66"/>
      <c r="E82" s="66"/>
      <c r="F82" s="67"/>
      <c r="G82" s="80" t="s">
        <v>173</v>
      </c>
      <c r="H82" s="67"/>
    </row>
    <row r="83" spans="2:8" ht="15.75" customHeight="1">
      <c r="B83" s="8"/>
      <c r="C83" s="8"/>
      <c r="D83" s="8"/>
      <c r="E83" s="8"/>
      <c r="F83" s="8"/>
      <c r="G83" s="8"/>
      <c r="H83" s="8"/>
    </row>
    <row r="84" spans="2:8" ht="15.75" customHeight="1">
      <c r="B84" s="74" t="s">
        <v>110</v>
      </c>
      <c r="C84" s="66"/>
      <c r="D84" s="66"/>
      <c r="E84" s="66"/>
      <c r="F84" s="67"/>
      <c r="G84" s="81">
        <f>G27+G56+G62+G68</f>
        <v>2621315</v>
      </c>
      <c r="H84" s="67"/>
    </row>
    <row r="85" spans="2:8" ht="15.75" customHeight="1"/>
    <row r="86" spans="2:8" ht="15.75" customHeight="1"/>
    <row r="87" spans="2:8" ht="15.75" customHeight="1"/>
    <row r="88" spans="2:8" ht="15.75" customHeight="1"/>
    <row r="89" spans="2:8" ht="15.75" customHeight="1"/>
    <row r="90" spans="2:8" ht="15.75" customHeight="1"/>
    <row r="91" spans="2:8" ht="15.75" customHeight="1"/>
    <row r="92" spans="2:8" ht="15.75" customHeight="1"/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G39:H39"/>
    <mergeCell ref="G40:H40"/>
    <mergeCell ref="G41:H41"/>
    <mergeCell ref="G42:H42"/>
    <mergeCell ref="B66:C66"/>
    <mergeCell ref="G66:H66"/>
    <mergeCell ref="B62:F62"/>
    <mergeCell ref="G62:H62"/>
    <mergeCell ref="B64:C64"/>
    <mergeCell ref="G64:H64"/>
    <mergeCell ref="B65:C65"/>
    <mergeCell ref="G65:H65"/>
    <mergeCell ref="G61:H61"/>
    <mergeCell ref="B56:F56"/>
    <mergeCell ref="B58:C58"/>
    <mergeCell ref="G58:H58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18:H18"/>
    <mergeCell ref="G19:H19"/>
    <mergeCell ref="B27:F27"/>
    <mergeCell ref="G27:H27"/>
    <mergeCell ref="G20:H20"/>
    <mergeCell ref="G21:H21"/>
    <mergeCell ref="G22:H22"/>
    <mergeCell ref="G23:H23"/>
    <mergeCell ref="G24:H24"/>
    <mergeCell ref="G25:H25"/>
    <mergeCell ref="G26:H26"/>
    <mergeCell ref="C12:H12"/>
    <mergeCell ref="C13:H13"/>
    <mergeCell ref="C14:H14"/>
    <mergeCell ref="G16:H16"/>
    <mergeCell ref="G17:H17"/>
    <mergeCell ref="B2:H4"/>
    <mergeCell ref="C6:F6"/>
    <mergeCell ref="G6:H10"/>
    <mergeCell ref="C7:F7"/>
    <mergeCell ref="C8:F8"/>
    <mergeCell ref="C9:F9"/>
    <mergeCell ref="C10:F10"/>
    <mergeCell ref="B82:F82"/>
    <mergeCell ref="G82:H82"/>
    <mergeCell ref="B84:F84"/>
    <mergeCell ref="G84:H84"/>
    <mergeCell ref="G74:H74"/>
    <mergeCell ref="B75:F75"/>
    <mergeCell ref="G75:H75"/>
    <mergeCell ref="B77:C77"/>
    <mergeCell ref="G77:H77"/>
    <mergeCell ref="G78:H78"/>
    <mergeCell ref="G79:H79"/>
    <mergeCell ref="G71:H71"/>
    <mergeCell ref="G72:H72"/>
    <mergeCell ref="G73:H73"/>
    <mergeCell ref="G80:H80"/>
    <mergeCell ref="G81:H81"/>
    <mergeCell ref="G67:H67"/>
    <mergeCell ref="B68:F68"/>
    <mergeCell ref="G68:H68"/>
    <mergeCell ref="G70:H70"/>
    <mergeCell ref="B67:C67"/>
    <mergeCell ref="B59:C59"/>
    <mergeCell ref="G59:H59"/>
    <mergeCell ref="B60:C60"/>
    <mergeCell ref="B61:C61"/>
    <mergeCell ref="G53:H53"/>
    <mergeCell ref="G54:H54"/>
    <mergeCell ref="G55:H55"/>
    <mergeCell ref="G56:H56"/>
    <mergeCell ref="G60:H60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000"/>
  <sheetViews>
    <sheetView topLeftCell="A71" workbookViewId="0">
      <selection activeCell="J32" sqref="J32"/>
    </sheetView>
  </sheetViews>
  <sheetFormatPr baseColWidth="10" defaultColWidth="12.6328125" defaultRowHeight="15" customHeight="1"/>
  <cols>
    <col min="1" max="1" width="10.6328125" customWidth="1"/>
    <col min="2" max="2" width="34.08984375" customWidth="1"/>
    <col min="3" max="3" width="23.26953125" customWidth="1"/>
    <col min="4" max="4" width="22.7265625" customWidth="1"/>
    <col min="5" max="6" width="23.08984375" customWidth="1"/>
    <col min="7" max="7" width="22.7265625" customWidth="1"/>
    <col min="8" max="8" width="22.90625" customWidth="1"/>
    <col min="9" max="26" width="10.6328125" customWidth="1"/>
  </cols>
  <sheetData>
    <row r="2" spans="2:8" ht="14.5">
      <c r="B2" s="42" t="s">
        <v>0</v>
      </c>
      <c r="C2" s="43"/>
      <c r="D2" s="43"/>
      <c r="E2" s="43"/>
      <c r="F2" s="43"/>
      <c r="G2" s="43"/>
      <c r="H2" s="44"/>
    </row>
    <row r="3" spans="2:8" ht="14.5">
      <c r="B3" s="45"/>
      <c r="C3" s="46"/>
      <c r="D3" s="46"/>
      <c r="E3" s="46"/>
      <c r="F3" s="46"/>
      <c r="G3" s="46"/>
      <c r="H3" s="47"/>
    </row>
    <row r="4" spans="2:8" ht="14.5">
      <c r="B4" s="48"/>
      <c r="C4" s="49"/>
      <c r="D4" s="49"/>
      <c r="E4" s="49"/>
      <c r="F4" s="49"/>
      <c r="G4" s="49"/>
      <c r="H4" s="50"/>
    </row>
    <row r="5" spans="2:8" ht="14.5">
      <c r="B5" s="2"/>
      <c r="C5" s="2"/>
      <c r="D5" s="2"/>
      <c r="E5" s="2"/>
      <c r="F5" s="2"/>
      <c r="G5" s="2"/>
      <c r="H5" s="2"/>
    </row>
    <row r="6" spans="2:8">
      <c r="B6" s="29" t="s">
        <v>1</v>
      </c>
      <c r="C6" s="51" t="s">
        <v>2</v>
      </c>
      <c r="D6" s="52"/>
      <c r="E6" s="52"/>
      <c r="F6" s="53"/>
      <c r="G6" s="96"/>
      <c r="H6" s="97"/>
    </row>
    <row r="7" spans="2:8">
      <c r="B7" s="29" t="s">
        <v>3</v>
      </c>
      <c r="C7" s="57"/>
      <c r="D7" s="58"/>
      <c r="E7" s="58"/>
      <c r="F7" s="59"/>
      <c r="G7" s="98"/>
      <c r="H7" s="99"/>
    </row>
    <row r="8" spans="2:8" ht="24.75" customHeight="1">
      <c r="B8" s="29" t="s">
        <v>4</v>
      </c>
      <c r="C8" s="60" t="s">
        <v>5</v>
      </c>
      <c r="D8" s="58"/>
      <c r="E8" s="58"/>
      <c r="F8" s="59"/>
      <c r="G8" s="98"/>
      <c r="H8" s="99"/>
    </row>
    <row r="9" spans="2:8" ht="23.25" customHeight="1">
      <c r="B9" s="29" t="s">
        <v>6</v>
      </c>
      <c r="C9" s="61" t="s">
        <v>7</v>
      </c>
      <c r="D9" s="58"/>
      <c r="E9" s="58"/>
      <c r="F9" s="59"/>
      <c r="G9" s="98"/>
      <c r="H9" s="99"/>
    </row>
    <row r="10" spans="2:8">
      <c r="B10" s="30" t="s">
        <v>8</v>
      </c>
      <c r="C10" s="62" t="s">
        <v>5</v>
      </c>
      <c r="D10" s="63"/>
      <c r="E10" s="63"/>
      <c r="F10" s="64"/>
      <c r="G10" s="100"/>
      <c r="H10" s="101"/>
    </row>
    <row r="11" spans="2:8" ht="14.5">
      <c r="B11" s="1"/>
      <c r="C11" s="1"/>
      <c r="D11" s="1"/>
      <c r="E11" s="1"/>
      <c r="F11" s="1"/>
      <c r="G11" s="1"/>
      <c r="H11" s="1"/>
    </row>
    <row r="12" spans="2:8" ht="15.5">
      <c r="B12" s="6" t="s">
        <v>10</v>
      </c>
      <c r="C12" s="65">
        <v>8</v>
      </c>
      <c r="D12" s="66"/>
      <c r="E12" s="66"/>
      <c r="F12" s="66"/>
      <c r="G12" s="66"/>
      <c r="H12" s="67"/>
    </row>
    <row r="13" spans="2:8" ht="15.5">
      <c r="B13" s="6" t="s">
        <v>11</v>
      </c>
      <c r="C13" s="68" t="s">
        <v>179</v>
      </c>
      <c r="D13" s="66"/>
      <c r="E13" s="66"/>
      <c r="F13" s="66"/>
      <c r="G13" s="66"/>
      <c r="H13" s="67"/>
    </row>
    <row r="14" spans="2:8" ht="15.5">
      <c r="B14" s="6" t="s">
        <v>13</v>
      </c>
      <c r="C14" s="65" t="s">
        <v>42</v>
      </c>
      <c r="D14" s="66"/>
      <c r="E14" s="66"/>
      <c r="F14" s="66"/>
      <c r="G14" s="66"/>
      <c r="H14" s="67"/>
    </row>
    <row r="15" spans="2:8" ht="14.5">
      <c r="B15" s="7" t="s">
        <v>14</v>
      </c>
      <c r="C15" s="8"/>
      <c r="D15" s="8"/>
      <c r="E15" s="8"/>
      <c r="F15" s="8"/>
      <c r="G15" s="8"/>
      <c r="H15" s="8"/>
    </row>
    <row r="16" spans="2:8" ht="14.5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70" t="s">
        <v>19</v>
      </c>
      <c r="H16" s="67"/>
    </row>
    <row r="17" spans="2:8" ht="30.75" customHeight="1">
      <c r="B17" s="11" t="s">
        <v>20</v>
      </c>
      <c r="C17" s="11" t="s">
        <v>23</v>
      </c>
      <c r="D17" s="12" t="s">
        <v>13</v>
      </c>
      <c r="E17" s="13">
        <v>0.7</v>
      </c>
      <c r="F17" s="14">
        <v>4650</v>
      </c>
      <c r="G17" s="76">
        <v>3255</v>
      </c>
      <c r="H17" s="67"/>
    </row>
    <row r="18" spans="2:8" ht="33" customHeight="1">
      <c r="B18" s="11" t="s">
        <v>22</v>
      </c>
      <c r="C18" s="11" t="s">
        <v>23</v>
      </c>
      <c r="D18" s="12" t="s">
        <v>13</v>
      </c>
      <c r="E18" s="13">
        <v>0.8</v>
      </c>
      <c r="F18" s="14">
        <v>4650</v>
      </c>
      <c r="G18" s="76">
        <v>3720</v>
      </c>
      <c r="H18" s="67"/>
    </row>
    <row r="19" spans="2:8" ht="30" customHeight="1">
      <c r="B19" s="11" t="s">
        <v>26</v>
      </c>
      <c r="C19" s="11" t="s">
        <v>23</v>
      </c>
      <c r="D19" s="12" t="s">
        <v>13</v>
      </c>
      <c r="E19" s="13">
        <v>0.8</v>
      </c>
      <c r="F19" s="14">
        <v>4350</v>
      </c>
      <c r="G19" s="76">
        <v>3480</v>
      </c>
      <c r="H19" s="67"/>
    </row>
    <row r="20" spans="2:8" ht="35.25" customHeight="1">
      <c r="B20" s="11" t="s">
        <v>24</v>
      </c>
      <c r="C20" s="11"/>
      <c r="D20" s="12" t="s">
        <v>13</v>
      </c>
      <c r="E20" s="13">
        <v>1</v>
      </c>
      <c r="F20" s="14">
        <v>15000</v>
      </c>
      <c r="G20" s="76">
        <v>15000</v>
      </c>
      <c r="H20" s="67"/>
    </row>
    <row r="21" spans="2:8" ht="31.5" customHeight="1">
      <c r="B21" s="11" t="s">
        <v>27</v>
      </c>
      <c r="C21" s="11" t="s">
        <v>23</v>
      </c>
      <c r="D21" s="12" t="s">
        <v>13</v>
      </c>
      <c r="E21" s="13">
        <v>0.6</v>
      </c>
      <c r="F21" s="14">
        <v>4200</v>
      </c>
      <c r="G21" s="76">
        <v>2520</v>
      </c>
      <c r="H21" s="67"/>
    </row>
    <row r="22" spans="2:8" ht="35.25" customHeight="1">
      <c r="B22" s="11" t="s">
        <v>28</v>
      </c>
      <c r="C22" s="11" t="s">
        <v>29</v>
      </c>
      <c r="D22" s="12" t="s">
        <v>13</v>
      </c>
      <c r="E22" s="13">
        <v>0.7</v>
      </c>
      <c r="F22" s="14">
        <v>4650</v>
      </c>
      <c r="G22" s="76">
        <v>3255</v>
      </c>
      <c r="H22" s="67"/>
    </row>
    <row r="23" spans="2:8" ht="28.5" customHeight="1">
      <c r="B23" s="11" t="s">
        <v>30</v>
      </c>
      <c r="C23" s="11" t="s">
        <v>31</v>
      </c>
      <c r="D23" s="12" t="s">
        <v>13</v>
      </c>
      <c r="E23" s="13">
        <v>0.5</v>
      </c>
      <c r="F23" s="14">
        <v>2500</v>
      </c>
      <c r="G23" s="76">
        <v>1250</v>
      </c>
      <c r="H23" s="67"/>
    </row>
    <row r="24" spans="2:8" ht="28.5" customHeight="1">
      <c r="B24" s="11" t="s">
        <v>32</v>
      </c>
      <c r="C24" s="11" t="s">
        <v>33</v>
      </c>
      <c r="D24" s="12" t="s">
        <v>13</v>
      </c>
      <c r="E24" s="13">
        <v>0.8</v>
      </c>
      <c r="F24" s="14">
        <v>1100</v>
      </c>
      <c r="G24" s="76">
        <v>880</v>
      </c>
      <c r="H24" s="67"/>
    </row>
    <row r="25" spans="2:8" ht="33" customHeight="1">
      <c r="B25" s="11" t="s">
        <v>34</v>
      </c>
      <c r="C25" s="11" t="s">
        <v>55</v>
      </c>
      <c r="D25" s="12" t="s">
        <v>13</v>
      </c>
      <c r="E25" s="13">
        <v>0.8</v>
      </c>
      <c r="F25" s="14">
        <v>500</v>
      </c>
      <c r="G25" s="76">
        <v>400</v>
      </c>
      <c r="H25" s="67"/>
    </row>
    <row r="26" spans="2:8" ht="15.75" customHeight="1">
      <c r="B26" s="69" t="s">
        <v>35</v>
      </c>
      <c r="C26" s="66"/>
      <c r="D26" s="66"/>
      <c r="E26" s="66"/>
      <c r="F26" s="67"/>
      <c r="G26" s="77">
        <f>G17+G18+G19+G20+G21+G22+G23+G24+G25</f>
        <v>33760</v>
      </c>
      <c r="H26" s="67"/>
    </row>
    <row r="27" spans="2:8" ht="15.75" customHeight="1">
      <c r="B27" s="7" t="s">
        <v>36</v>
      </c>
      <c r="C27" s="8"/>
      <c r="D27" s="8"/>
      <c r="E27" s="8"/>
      <c r="F27" s="8"/>
      <c r="G27" s="8"/>
      <c r="H27" s="8"/>
    </row>
    <row r="28" spans="2:8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70" t="s">
        <v>19</v>
      </c>
      <c r="H28" s="67"/>
    </row>
    <row r="29" spans="2:8" ht="39" customHeight="1">
      <c r="B29" s="11" t="s">
        <v>135</v>
      </c>
      <c r="C29" s="11" t="s">
        <v>136</v>
      </c>
      <c r="D29" s="12" t="s">
        <v>137</v>
      </c>
      <c r="E29" s="13">
        <v>0.35</v>
      </c>
      <c r="F29" s="14">
        <v>75000</v>
      </c>
      <c r="G29" s="76">
        <v>26250</v>
      </c>
      <c r="H29" s="67"/>
    </row>
    <row r="30" spans="2:8" ht="36.75" customHeight="1">
      <c r="B30" s="11" t="s">
        <v>140</v>
      </c>
      <c r="C30" s="11" t="s">
        <v>141</v>
      </c>
      <c r="D30" s="12" t="s">
        <v>13</v>
      </c>
      <c r="E30" s="13">
        <v>3</v>
      </c>
      <c r="F30" s="14">
        <v>75000</v>
      </c>
      <c r="G30" s="76">
        <v>225000</v>
      </c>
      <c r="H30" s="67"/>
    </row>
    <row r="31" spans="2:8" ht="36.75" customHeight="1">
      <c r="B31" s="11" t="s">
        <v>175</v>
      </c>
      <c r="C31" s="11" t="s">
        <v>143</v>
      </c>
      <c r="D31" s="12" t="s">
        <v>42</v>
      </c>
      <c r="E31" s="13">
        <v>1</v>
      </c>
      <c r="F31" s="14">
        <v>45000</v>
      </c>
      <c r="G31" s="76">
        <v>45000</v>
      </c>
      <c r="H31" s="67"/>
    </row>
    <row r="32" spans="2:8" ht="33.75" customHeight="1">
      <c r="B32" s="11" t="s">
        <v>138</v>
      </c>
      <c r="C32" s="11" t="s">
        <v>139</v>
      </c>
      <c r="D32" s="12" t="s">
        <v>42</v>
      </c>
      <c r="E32" s="13">
        <v>0.35</v>
      </c>
      <c r="F32" s="14">
        <v>85000</v>
      </c>
      <c r="G32" s="76">
        <v>29750</v>
      </c>
      <c r="H32" s="67"/>
    </row>
    <row r="33" spans="2:8" ht="35.25" customHeight="1">
      <c r="B33" s="11" t="s">
        <v>144</v>
      </c>
      <c r="C33" s="11" t="s">
        <v>57</v>
      </c>
      <c r="D33" s="12" t="s">
        <v>145</v>
      </c>
      <c r="E33" s="13">
        <v>0.26700000000000002</v>
      </c>
      <c r="F33" s="14">
        <v>150000</v>
      </c>
      <c r="G33" s="76">
        <v>40000</v>
      </c>
      <c r="H33" s="67"/>
    </row>
    <row r="34" spans="2:8" ht="31.5" customHeight="1">
      <c r="B34" s="11" t="s">
        <v>146</v>
      </c>
      <c r="C34" s="11" t="s">
        <v>141</v>
      </c>
      <c r="D34" s="12" t="s">
        <v>145</v>
      </c>
      <c r="E34" s="13">
        <v>0.1</v>
      </c>
      <c r="F34" s="14">
        <v>350000</v>
      </c>
      <c r="G34" s="76">
        <v>35000</v>
      </c>
      <c r="H34" s="67"/>
    </row>
    <row r="35" spans="2:8" ht="31.5" customHeight="1">
      <c r="B35" s="11" t="s">
        <v>147</v>
      </c>
      <c r="C35" s="11" t="s">
        <v>148</v>
      </c>
      <c r="D35" s="12" t="s">
        <v>145</v>
      </c>
      <c r="E35" s="13">
        <v>0.1</v>
      </c>
      <c r="F35" s="14">
        <v>1500000</v>
      </c>
      <c r="G35" s="76">
        <v>150000</v>
      </c>
      <c r="H35" s="67"/>
    </row>
    <row r="36" spans="2:8" ht="33" customHeight="1">
      <c r="B36" s="11" t="s">
        <v>149</v>
      </c>
      <c r="C36" s="11" t="s">
        <v>150</v>
      </c>
      <c r="D36" s="12" t="s">
        <v>145</v>
      </c>
      <c r="E36" s="13">
        <v>0.1</v>
      </c>
      <c r="F36" s="14">
        <v>980000</v>
      </c>
      <c r="G36" s="76">
        <v>98000</v>
      </c>
      <c r="H36" s="67"/>
    </row>
    <row r="37" spans="2:8" ht="34.5" customHeight="1">
      <c r="B37" s="11" t="s">
        <v>151</v>
      </c>
      <c r="C37" s="11" t="s">
        <v>152</v>
      </c>
      <c r="D37" s="12" t="s">
        <v>145</v>
      </c>
      <c r="E37" s="13">
        <v>0.1</v>
      </c>
      <c r="F37" s="14">
        <v>1250000</v>
      </c>
      <c r="G37" s="76">
        <v>125000</v>
      </c>
      <c r="H37" s="67"/>
    </row>
    <row r="38" spans="2:8" ht="30.75" customHeight="1">
      <c r="B38" s="11" t="s">
        <v>153</v>
      </c>
      <c r="C38" s="11" t="s">
        <v>55</v>
      </c>
      <c r="D38" s="12" t="s">
        <v>145</v>
      </c>
      <c r="E38" s="13">
        <v>0.1</v>
      </c>
      <c r="F38" s="14">
        <v>1250000</v>
      </c>
      <c r="G38" s="76">
        <v>125000</v>
      </c>
      <c r="H38" s="67"/>
    </row>
    <row r="39" spans="2:8" ht="33" customHeight="1">
      <c r="B39" s="11" t="s">
        <v>154</v>
      </c>
      <c r="C39" s="11" t="s">
        <v>64</v>
      </c>
      <c r="D39" s="12" t="s">
        <v>42</v>
      </c>
      <c r="E39" s="13">
        <v>100</v>
      </c>
      <c r="F39" s="14">
        <v>1700</v>
      </c>
      <c r="G39" s="76">
        <v>170000</v>
      </c>
      <c r="H39" s="67"/>
    </row>
    <row r="40" spans="2:8" ht="31.5" customHeight="1">
      <c r="B40" s="11" t="s">
        <v>155</v>
      </c>
      <c r="C40" s="11" t="s">
        <v>64</v>
      </c>
      <c r="D40" s="12" t="s">
        <v>42</v>
      </c>
      <c r="E40" s="13">
        <v>200</v>
      </c>
      <c r="F40" s="14">
        <v>2500</v>
      </c>
      <c r="G40" s="76">
        <v>500000</v>
      </c>
      <c r="H40" s="67"/>
    </row>
    <row r="41" spans="2:8" ht="36" customHeight="1">
      <c r="B41" s="11" t="s">
        <v>50</v>
      </c>
      <c r="C41" s="11" t="s">
        <v>51</v>
      </c>
      <c r="D41" s="12" t="s">
        <v>13</v>
      </c>
      <c r="E41" s="13">
        <v>150</v>
      </c>
      <c r="F41" s="14">
        <v>1350</v>
      </c>
      <c r="G41" s="76">
        <v>202500</v>
      </c>
      <c r="H41" s="67"/>
    </row>
    <row r="42" spans="2:8" ht="32.25" customHeight="1">
      <c r="B42" s="11" t="s">
        <v>156</v>
      </c>
      <c r="C42" s="11" t="s">
        <v>64</v>
      </c>
      <c r="D42" s="12" t="s">
        <v>13</v>
      </c>
      <c r="E42" s="13">
        <v>0.05</v>
      </c>
      <c r="F42" s="14">
        <v>3500000</v>
      </c>
      <c r="G42" s="76">
        <v>175000</v>
      </c>
      <c r="H42" s="67"/>
    </row>
    <row r="43" spans="2:8" ht="34.5" customHeight="1">
      <c r="B43" s="11" t="s">
        <v>218</v>
      </c>
      <c r="C43" s="11" t="s">
        <v>53</v>
      </c>
      <c r="D43" s="12" t="s">
        <v>13</v>
      </c>
      <c r="E43" s="13">
        <v>0.05</v>
      </c>
      <c r="F43" s="14">
        <v>1350000</v>
      </c>
      <c r="G43" s="76">
        <v>67500</v>
      </c>
      <c r="H43" s="67"/>
    </row>
    <row r="44" spans="2:8" ht="33" customHeight="1">
      <c r="B44" s="11" t="s">
        <v>157</v>
      </c>
      <c r="C44" s="11" t="s">
        <v>158</v>
      </c>
      <c r="D44" s="12" t="s">
        <v>42</v>
      </c>
      <c r="E44" s="13">
        <v>0.2</v>
      </c>
      <c r="F44" s="14">
        <v>7000</v>
      </c>
      <c r="G44" s="76">
        <v>1400</v>
      </c>
      <c r="H44" s="67"/>
    </row>
    <row r="45" spans="2:8" ht="29.25" customHeight="1">
      <c r="B45" s="11" t="s">
        <v>159</v>
      </c>
      <c r="C45" s="11" t="s">
        <v>23</v>
      </c>
      <c r="D45" s="12" t="s">
        <v>13</v>
      </c>
      <c r="E45" s="13">
        <v>0.45</v>
      </c>
      <c r="F45" s="14">
        <v>9500</v>
      </c>
      <c r="G45" s="76">
        <v>4275</v>
      </c>
      <c r="H45" s="67"/>
    </row>
    <row r="46" spans="2:8" ht="30.75" customHeight="1">
      <c r="B46" s="11" t="s">
        <v>160</v>
      </c>
      <c r="C46" s="11" t="s">
        <v>23</v>
      </c>
      <c r="D46" s="12" t="s">
        <v>13</v>
      </c>
      <c r="E46" s="13">
        <v>0.45</v>
      </c>
      <c r="F46" s="14">
        <v>9500</v>
      </c>
      <c r="G46" s="76">
        <v>4275</v>
      </c>
      <c r="H46" s="67"/>
    </row>
    <row r="47" spans="2:8" ht="28.5" customHeight="1">
      <c r="B47" s="11" t="s">
        <v>161</v>
      </c>
      <c r="C47" s="11" t="s">
        <v>23</v>
      </c>
      <c r="D47" s="12" t="s">
        <v>13</v>
      </c>
      <c r="E47" s="13">
        <v>0.45</v>
      </c>
      <c r="F47" s="14">
        <v>26900</v>
      </c>
      <c r="G47" s="76">
        <v>12105</v>
      </c>
      <c r="H47" s="67"/>
    </row>
    <row r="48" spans="2:8" ht="36.75" customHeight="1">
      <c r="B48" s="11" t="s">
        <v>162</v>
      </c>
      <c r="C48" s="11" t="s">
        <v>163</v>
      </c>
      <c r="D48" s="12" t="s">
        <v>164</v>
      </c>
      <c r="E48" s="13">
        <v>0.2</v>
      </c>
      <c r="F48" s="14">
        <v>21000</v>
      </c>
      <c r="G48" s="76">
        <v>4200</v>
      </c>
      <c r="H48" s="67"/>
    </row>
    <row r="49" spans="2:8" ht="33.75" customHeight="1">
      <c r="B49" s="11" t="s">
        <v>65</v>
      </c>
      <c r="C49" s="11" t="s">
        <v>66</v>
      </c>
      <c r="D49" s="12" t="s">
        <v>13</v>
      </c>
      <c r="E49" s="13">
        <v>1</v>
      </c>
      <c r="F49" s="14">
        <v>156000</v>
      </c>
      <c r="G49" s="76">
        <v>156000</v>
      </c>
      <c r="H49" s="67"/>
    </row>
    <row r="50" spans="2:8" ht="35.25" customHeight="1">
      <c r="B50" s="11" t="s">
        <v>67</v>
      </c>
      <c r="C50" s="11" t="s">
        <v>59</v>
      </c>
      <c r="D50" s="12" t="s">
        <v>13</v>
      </c>
      <c r="E50" s="13">
        <v>0.8</v>
      </c>
      <c r="F50" s="14">
        <v>45300</v>
      </c>
      <c r="G50" s="76">
        <v>36240</v>
      </c>
      <c r="H50" s="67"/>
    </row>
    <row r="51" spans="2:8" ht="33" customHeight="1">
      <c r="B51" s="11" t="s">
        <v>166</v>
      </c>
      <c r="C51" s="11" t="s">
        <v>51</v>
      </c>
      <c r="D51" s="12" t="s">
        <v>13</v>
      </c>
      <c r="E51" s="13">
        <v>4</v>
      </c>
      <c r="F51" s="14">
        <v>250</v>
      </c>
      <c r="G51" s="76">
        <v>1000</v>
      </c>
      <c r="H51" s="67"/>
    </row>
    <row r="52" spans="2:8" ht="30.75" customHeight="1">
      <c r="B52" s="11" t="s">
        <v>68</v>
      </c>
      <c r="C52" s="11" t="s">
        <v>64</v>
      </c>
      <c r="D52" s="12" t="s">
        <v>13</v>
      </c>
      <c r="E52" s="13">
        <v>2</v>
      </c>
      <c r="F52" s="14">
        <v>1500</v>
      </c>
      <c r="G52" s="76">
        <v>3000</v>
      </c>
      <c r="H52" s="67"/>
    </row>
    <row r="53" spans="2:8" ht="29.25" customHeight="1">
      <c r="B53" s="11" t="s">
        <v>167</v>
      </c>
      <c r="C53" s="11" t="s">
        <v>55</v>
      </c>
      <c r="D53" s="12" t="s">
        <v>145</v>
      </c>
      <c r="E53" s="13">
        <v>2</v>
      </c>
      <c r="F53" s="14">
        <v>15000</v>
      </c>
      <c r="G53" s="76">
        <v>30000</v>
      </c>
      <c r="H53" s="67"/>
    </row>
    <row r="54" spans="2:8" ht="34.5" customHeight="1">
      <c r="B54" s="11" t="s">
        <v>69</v>
      </c>
      <c r="C54" s="11" t="s">
        <v>55</v>
      </c>
      <c r="D54" s="12" t="s">
        <v>13</v>
      </c>
      <c r="E54" s="13">
        <v>2</v>
      </c>
      <c r="F54" s="14">
        <v>3500</v>
      </c>
      <c r="G54" s="76">
        <v>7000</v>
      </c>
      <c r="H54" s="67"/>
    </row>
    <row r="55" spans="2:8" ht="15.75" customHeight="1">
      <c r="B55" s="69" t="s">
        <v>35</v>
      </c>
      <c r="C55" s="66"/>
      <c r="D55" s="66"/>
      <c r="E55" s="66"/>
      <c r="F55" s="67"/>
      <c r="G55" s="77">
        <f>G29+G31+G32+G33+G34+G35+G36+G37+G38+G39+G40+G41+G42+G44+G43+G30+G44+G45+G46+G47+G48+G49+G50+G51+G52+G53+G54</f>
        <v>2274895</v>
      </c>
      <c r="H55" s="67"/>
    </row>
    <row r="56" spans="2:8" ht="15.75" customHeight="1">
      <c r="B56" s="7" t="s">
        <v>84</v>
      </c>
      <c r="C56" s="8"/>
      <c r="D56" s="8"/>
      <c r="E56" s="8"/>
      <c r="F56" s="8"/>
      <c r="G56" s="8"/>
      <c r="H56" s="8"/>
    </row>
    <row r="57" spans="2:8" ht="15.75" customHeight="1">
      <c r="B57" s="70" t="s">
        <v>85</v>
      </c>
      <c r="C57" s="67"/>
      <c r="D57" s="9" t="s">
        <v>13</v>
      </c>
      <c r="E57" s="9" t="s">
        <v>17</v>
      </c>
      <c r="F57" s="10" t="s">
        <v>18</v>
      </c>
      <c r="G57" s="70" t="s">
        <v>87</v>
      </c>
      <c r="H57" s="67"/>
    </row>
    <row r="58" spans="2:8" ht="28.5" customHeight="1">
      <c r="B58" s="78" t="s">
        <v>168</v>
      </c>
      <c r="C58" s="67"/>
      <c r="D58" s="12" t="s">
        <v>145</v>
      </c>
      <c r="E58" s="13">
        <v>1</v>
      </c>
      <c r="F58" s="14">
        <v>30000</v>
      </c>
      <c r="G58" s="76">
        <v>30000</v>
      </c>
      <c r="H58" s="67"/>
    </row>
    <row r="59" spans="2:8" ht="29.25" customHeight="1">
      <c r="B59" s="78" t="s">
        <v>169</v>
      </c>
      <c r="C59" s="67"/>
      <c r="D59" s="12" t="s">
        <v>13</v>
      </c>
      <c r="E59" s="13">
        <v>1</v>
      </c>
      <c r="F59" s="14">
        <v>5000</v>
      </c>
      <c r="G59" s="76">
        <v>5000</v>
      </c>
      <c r="H59" s="67"/>
    </row>
    <row r="60" spans="2:8" ht="15.75" customHeight="1">
      <c r="B60" s="72"/>
      <c r="C60" s="67"/>
      <c r="D60" s="11"/>
      <c r="E60" s="11"/>
      <c r="F60" s="11"/>
      <c r="G60" s="78"/>
      <c r="H60" s="67"/>
    </row>
    <row r="61" spans="2:8" ht="15.75" customHeight="1">
      <c r="B61" s="69" t="s">
        <v>35</v>
      </c>
      <c r="C61" s="66"/>
      <c r="D61" s="66"/>
      <c r="E61" s="66"/>
      <c r="F61" s="67"/>
      <c r="G61" s="77">
        <v>35000</v>
      </c>
      <c r="H61" s="67"/>
    </row>
    <row r="62" spans="2:8" ht="15.75" customHeight="1">
      <c r="B62" s="7" t="s">
        <v>92</v>
      </c>
      <c r="C62" s="8"/>
      <c r="D62" s="8"/>
      <c r="E62" s="8"/>
      <c r="F62" s="8"/>
      <c r="G62" s="8"/>
      <c r="H62" s="8"/>
    </row>
    <row r="63" spans="2:8" ht="15.75" customHeight="1">
      <c r="B63" s="70" t="s">
        <v>93</v>
      </c>
      <c r="C63" s="67"/>
      <c r="D63" s="9" t="s">
        <v>13</v>
      </c>
      <c r="E63" s="9" t="s">
        <v>17</v>
      </c>
      <c r="F63" s="10" t="s">
        <v>94</v>
      </c>
      <c r="G63" s="70" t="s">
        <v>19</v>
      </c>
      <c r="H63" s="67"/>
    </row>
    <row r="64" spans="2:8" ht="30.75" customHeight="1">
      <c r="B64" s="72" t="s">
        <v>171</v>
      </c>
      <c r="C64" s="67"/>
      <c r="D64" s="12" t="s">
        <v>13</v>
      </c>
      <c r="E64" s="13">
        <v>2</v>
      </c>
      <c r="F64" s="14">
        <v>40000</v>
      </c>
      <c r="G64" s="76">
        <v>80000</v>
      </c>
      <c r="H64" s="67"/>
    </row>
    <row r="65" spans="2:8" ht="30.75" customHeight="1">
      <c r="B65" s="72" t="s">
        <v>172</v>
      </c>
      <c r="C65" s="67"/>
      <c r="D65" s="12" t="s">
        <v>13</v>
      </c>
      <c r="E65" s="13">
        <v>2</v>
      </c>
      <c r="F65" s="14">
        <v>60000</v>
      </c>
      <c r="G65" s="76">
        <v>120000</v>
      </c>
      <c r="H65" s="67"/>
    </row>
    <row r="66" spans="2:8" ht="15.75" customHeight="1">
      <c r="B66" s="72"/>
      <c r="C66" s="67"/>
      <c r="D66" s="11"/>
      <c r="E66" s="11"/>
      <c r="F66" s="11"/>
      <c r="G66" s="78"/>
      <c r="H66" s="67"/>
    </row>
    <row r="67" spans="2:8" ht="15.75" customHeight="1">
      <c r="B67" s="69" t="s">
        <v>35</v>
      </c>
      <c r="C67" s="66"/>
      <c r="D67" s="66"/>
      <c r="E67" s="66"/>
      <c r="F67" s="67"/>
      <c r="G67" s="77">
        <v>200000</v>
      </c>
      <c r="H67" s="67"/>
    </row>
    <row r="68" spans="2:8" ht="15.75" customHeight="1">
      <c r="B68" s="20" t="s">
        <v>100</v>
      </c>
      <c r="C68" s="21"/>
      <c r="D68" s="21"/>
      <c r="E68" s="21"/>
      <c r="F68" s="21"/>
      <c r="G68" s="21"/>
      <c r="H68" s="21"/>
    </row>
    <row r="69" spans="2:8" ht="15.75" customHeight="1">
      <c r="B69" s="22" t="s">
        <v>93</v>
      </c>
      <c r="C69" s="21"/>
      <c r="D69" s="22" t="s">
        <v>13</v>
      </c>
      <c r="E69" s="22" t="s">
        <v>17</v>
      </c>
      <c r="F69" s="25" t="s">
        <v>94</v>
      </c>
      <c r="G69" s="79" t="s">
        <v>19</v>
      </c>
      <c r="H69" s="67"/>
    </row>
    <row r="70" spans="2:8" ht="15.75" customHeight="1">
      <c r="B70" s="21"/>
      <c r="C70" s="21"/>
      <c r="D70" s="21"/>
      <c r="E70" s="21"/>
      <c r="F70" s="21"/>
      <c r="G70" s="79"/>
      <c r="H70" s="67"/>
    </row>
    <row r="71" spans="2:8" ht="15.75" customHeight="1">
      <c r="B71" s="21"/>
      <c r="C71" s="21"/>
      <c r="D71" s="21"/>
      <c r="E71" s="21"/>
      <c r="F71" s="21"/>
      <c r="G71" s="79"/>
      <c r="H71" s="67"/>
    </row>
    <row r="72" spans="2:8" ht="15.75" customHeight="1">
      <c r="B72" s="21"/>
      <c r="C72" s="21"/>
      <c r="D72" s="21"/>
      <c r="E72" s="21"/>
      <c r="F72" s="21"/>
      <c r="G72" s="79"/>
      <c r="H72" s="67"/>
    </row>
    <row r="73" spans="2:8" ht="15.75" customHeight="1">
      <c r="B73" s="21"/>
      <c r="C73" s="21"/>
      <c r="D73" s="21"/>
      <c r="E73" s="21"/>
      <c r="F73" s="21"/>
      <c r="G73" s="79"/>
      <c r="H73" s="67"/>
    </row>
    <row r="74" spans="2:8" ht="15.75" customHeight="1">
      <c r="B74" s="73" t="s">
        <v>35</v>
      </c>
      <c r="C74" s="66"/>
      <c r="D74" s="66"/>
      <c r="E74" s="66"/>
      <c r="F74" s="67"/>
      <c r="G74" s="79" t="s">
        <v>173</v>
      </c>
      <c r="H74" s="67"/>
    </row>
    <row r="75" spans="2:8" ht="15.75" customHeight="1">
      <c r="B75" s="7" t="s">
        <v>107</v>
      </c>
      <c r="C75" s="8"/>
      <c r="D75" s="8"/>
      <c r="E75" s="8"/>
      <c r="F75" s="8"/>
      <c r="G75" s="8"/>
      <c r="H75" s="8"/>
    </row>
    <row r="76" spans="2:8" ht="15.75" customHeight="1">
      <c r="B76" s="75"/>
      <c r="C76" s="67"/>
      <c r="D76" s="9" t="s">
        <v>13</v>
      </c>
      <c r="E76" s="9" t="s">
        <v>17</v>
      </c>
      <c r="F76" s="10" t="s">
        <v>94</v>
      </c>
      <c r="G76" s="70" t="s">
        <v>19</v>
      </c>
      <c r="H76" s="67"/>
    </row>
    <row r="77" spans="2:8" ht="15.75" customHeight="1">
      <c r="B77" s="11"/>
      <c r="C77" s="11"/>
      <c r="D77" s="11"/>
      <c r="E77" s="11"/>
      <c r="F77" s="11"/>
      <c r="G77" s="78"/>
      <c r="H77" s="67"/>
    </row>
    <row r="78" spans="2:8" ht="15.75" customHeight="1">
      <c r="B78" s="11"/>
      <c r="C78" s="11"/>
      <c r="D78" s="11"/>
      <c r="E78" s="11"/>
      <c r="F78" s="11"/>
      <c r="G78" s="78"/>
      <c r="H78" s="67"/>
    </row>
    <row r="79" spans="2:8" ht="15.75" customHeight="1">
      <c r="B79" s="11"/>
      <c r="C79" s="11"/>
      <c r="D79" s="11"/>
      <c r="E79" s="11"/>
      <c r="F79" s="11"/>
      <c r="G79" s="78"/>
      <c r="H79" s="67"/>
    </row>
    <row r="80" spans="2:8" ht="15.75" customHeight="1">
      <c r="B80" s="11"/>
      <c r="C80" s="11"/>
      <c r="D80" s="11"/>
      <c r="E80" s="11"/>
      <c r="F80" s="11"/>
      <c r="G80" s="78"/>
      <c r="H80" s="67"/>
    </row>
    <row r="81" spans="2:8" ht="15.75" customHeight="1">
      <c r="B81" s="69" t="s">
        <v>35</v>
      </c>
      <c r="C81" s="66"/>
      <c r="D81" s="66"/>
      <c r="E81" s="66"/>
      <c r="F81" s="67"/>
      <c r="G81" s="80" t="s">
        <v>173</v>
      </c>
      <c r="H81" s="67"/>
    </row>
    <row r="82" spans="2:8" ht="15.75" customHeight="1">
      <c r="B82" s="8"/>
      <c r="C82" s="8"/>
      <c r="D82" s="8"/>
      <c r="E82" s="8"/>
      <c r="F82" s="8"/>
      <c r="G82" s="8"/>
      <c r="H82" s="8"/>
    </row>
    <row r="83" spans="2:8" ht="15.75" customHeight="1">
      <c r="B83" s="74" t="s">
        <v>110</v>
      </c>
      <c r="C83" s="66"/>
      <c r="D83" s="66"/>
      <c r="E83" s="66"/>
      <c r="F83" s="67"/>
      <c r="G83" s="81">
        <f>G26+G55+G61+G67</f>
        <v>2543655</v>
      </c>
      <c r="H83" s="67"/>
    </row>
    <row r="84" spans="2:8" ht="15.75" customHeight="1"/>
    <row r="85" spans="2:8" ht="15.75" customHeight="1"/>
    <row r="86" spans="2:8" ht="15.75" customHeight="1"/>
    <row r="87" spans="2:8" ht="15.75" customHeight="1"/>
    <row r="88" spans="2:8" ht="15.75" customHeight="1"/>
    <row r="89" spans="2:8" ht="15.75" customHeight="1"/>
    <row r="90" spans="2:8" ht="15.75" customHeight="1"/>
    <row r="91" spans="2:8" ht="15.75" customHeight="1"/>
    <row r="92" spans="2:8" ht="15.75" customHeight="1"/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45:H45"/>
    <mergeCell ref="G46:H46"/>
    <mergeCell ref="G47:H47"/>
    <mergeCell ref="G53:H53"/>
    <mergeCell ref="G54:H54"/>
    <mergeCell ref="G48:H48"/>
    <mergeCell ref="G49:H49"/>
    <mergeCell ref="G50:H50"/>
    <mergeCell ref="G51:H51"/>
    <mergeCell ref="G52:H52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B26:F26"/>
    <mergeCell ref="G26:H26"/>
    <mergeCell ref="G28:H28"/>
    <mergeCell ref="G29:H29"/>
    <mergeCell ref="G20:H20"/>
    <mergeCell ref="G21:H21"/>
    <mergeCell ref="G22:H22"/>
    <mergeCell ref="G23:H23"/>
    <mergeCell ref="G24:H24"/>
    <mergeCell ref="G78:H78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B74:F74"/>
    <mergeCell ref="G74:H74"/>
    <mergeCell ref="B76:C76"/>
    <mergeCell ref="G76:H76"/>
    <mergeCell ref="G77:H77"/>
    <mergeCell ref="G80:H80"/>
    <mergeCell ref="B81:F81"/>
    <mergeCell ref="G81:H81"/>
    <mergeCell ref="B83:F83"/>
    <mergeCell ref="G83:H83"/>
    <mergeCell ref="G69:H69"/>
    <mergeCell ref="G70:H70"/>
    <mergeCell ref="G71:H71"/>
    <mergeCell ref="G72:H72"/>
    <mergeCell ref="G73:H73"/>
    <mergeCell ref="G64:H64"/>
    <mergeCell ref="G65:H65"/>
    <mergeCell ref="G66:H66"/>
    <mergeCell ref="B59:C59"/>
    <mergeCell ref="B67:F67"/>
    <mergeCell ref="G67:H67"/>
    <mergeCell ref="G59:H59"/>
    <mergeCell ref="G60:H60"/>
    <mergeCell ref="B61:F61"/>
    <mergeCell ref="G61:H61"/>
    <mergeCell ref="G63:H63"/>
    <mergeCell ref="B55:F55"/>
    <mergeCell ref="G55:H55"/>
    <mergeCell ref="B57:C57"/>
    <mergeCell ref="G57:H57"/>
    <mergeCell ref="B58:C58"/>
    <mergeCell ref="G58:H58"/>
    <mergeCell ref="B60:C60"/>
    <mergeCell ref="B63:C63"/>
    <mergeCell ref="B64:C64"/>
    <mergeCell ref="B65:C65"/>
    <mergeCell ref="B66:C6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Consolidado</vt:lpstr>
      <vt:lpstr>APU-1</vt:lpstr>
      <vt:lpstr>APU-2</vt:lpstr>
      <vt:lpstr>APU-3</vt:lpstr>
      <vt:lpstr>APU-4</vt:lpstr>
      <vt:lpstr>APU-5</vt:lpstr>
      <vt:lpstr>APU-6</vt:lpstr>
      <vt:lpstr>APU-7</vt:lpstr>
      <vt:lpstr>APU-8</vt:lpstr>
      <vt:lpstr>APU-9</vt:lpstr>
      <vt:lpstr>APU-10</vt:lpstr>
      <vt:lpstr>APU-11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</dc:creator>
  <cp:lastModifiedBy>Yovany Vargas</cp:lastModifiedBy>
  <dcterms:created xsi:type="dcterms:W3CDTF">2025-03-05T01:38:05Z</dcterms:created>
  <dcterms:modified xsi:type="dcterms:W3CDTF">2025-03-05T01:43:38Z</dcterms:modified>
</cp:coreProperties>
</file>