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ovan\Desktop\APM\ausol-apm.github.io\project\Documents\"/>
    </mc:Choice>
  </mc:AlternateContent>
  <xr:revisionPtr revIDLastSave="0" documentId="13_ncr:1_{9AF6954A-BBFD-4472-9746-0CF43976209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iempos" sheetId="2" r:id="rId1"/>
    <sheet name="Parametros de rendimien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20" i="1"/>
  <c r="B21" i="1"/>
  <c r="B20" i="1"/>
  <c r="B9" i="1"/>
  <c r="B10" i="1"/>
  <c r="G5" i="1"/>
  <c r="F3" i="1"/>
  <c r="F4" i="1"/>
  <c r="G4" i="1" s="1"/>
  <c r="F2" i="1"/>
  <c r="G2" i="1" s="1"/>
  <c r="G3" i="1"/>
  <c r="E4" i="2"/>
  <c r="E5" i="2"/>
  <c r="B3" i="1"/>
  <c r="E17" i="2"/>
  <c r="E16" i="2"/>
  <c r="E15" i="2"/>
  <c r="E6" i="2"/>
  <c r="E7" i="2"/>
  <c r="E8" i="2"/>
  <c r="E9" i="2"/>
  <c r="E10" i="2"/>
  <c r="E11" i="2"/>
  <c r="E12" i="2"/>
  <c r="E13" i="2"/>
  <c r="E14" i="2"/>
  <c r="E3" i="2"/>
  <c r="F5" i="1" l="1"/>
  <c r="B12" i="1" s="1"/>
  <c r="F7" i="1"/>
  <c r="I7" i="1" s="1"/>
  <c r="B11" i="1"/>
  <c r="C10" i="1" l="1"/>
</calcChain>
</file>

<file path=xl/sharedStrings.xml><?xml version="1.0" encoding="utf-8"?>
<sst xmlns="http://schemas.openxmlformats.org/spreadsheetml/2006/main" count="85" uniqueCount="80">
  <si>
    <t>T</t>
  </si>
  <si>
    <t>Etapa</t>
  </si>
  <si>
    <t>N°</t>
  </si>
  <si>
    <t>Proceso (s)</t>
  </si>
  <si>
    <t>Set-up (s)</t>
  </si>
  <si>
    <t>Separación</t>
  </si>
  <si>
    <t>Acabados</t>
  </si>
  <si>
    <t>Ensamble paredes</t>
  </si>
  <si>
    <t>Ensamble timon</t>
  </si>
  <si>
    <t>Ensamble moto</t>
  </si>
  <si>
    <t>Ensamble barco</t>
  </si>
  <si>
    <t>Ensamble casa</t>
  </si>
  <si>
    <t>Control de calidad</t>
  </si>
  <si>
    <t>Calcomanias</t>
  </si>
  <si>
    <t>Empaquetado</t>
  </si>
  <si>
    <t>Total</t>
  </si>
  <si>
    <t>Palletizado</t>
  </si>
  <si>
    <t>Estaciones</t>
  </si>
  <si>
    <t>Transporte</t>
  </si>
  <si>
    <t>Tiempo</t>
  </si>
  <si>
    <t>Despacho</t>
  </si>
  <si>
    <t>1 a 2</t>
  </si>
  <si>
    <t>2 a 3</t>
  </si>
  <si>
    <t>3 a 4</t>
  </si>
  <si>
    <t>4 a 5</t>
  </si>
  <si>
    <t>5 a 6</t>
  </si>
  <si>
    <t>6 a 7</t>
  </si>
  <si>
    <t>7 a 8</t>
  </si>
  <si>
    <t>8 a 9</t>
  </si>
  <si>
    <t>Descripción detallada</t>
  </si>
  <si>
    <t>Negro y rojo a separación</t>
  </si>
  <si>
    <t>Azul a separación</t>
  </si>
  <si>
    <t>Negro y rojo a acabados</t>
  </si>
  <si>
    <t>Azul a acabados</t>
  </si>
  <si>
    <t>Paredes y timon buffers</t>
  </si>
  <si>
    <t>Acabos a buffer</t>
  </si>
  <si>
    <t>Buffers a bufferAssembler</t>
  </si>
  <si>
    <t>Assembler a calidad</t>
  </si>
  <si>
    <t>Calidad a calcomanias</t>
  </si>
  <si>
    <t>calcomanias a empaquetado</t>
  </si>
  <si>
    <t>Unidades por tanda</t>
  </si>
  <si>
    <t>Motos</t>
  </si>
  <si>
    <t>Casas</t>
  </si>
  <si>
    <t>Barcos</t>
  </si>
  <si>
    <t>Ubicación</t>
  </si>
  <si>
    <t>Empaquetado a robot</t>
  </si>
  <si>
    <t>Rp (un/hora)</t>
  </si>
  <si>
    <t>Tp (min/un)</t>
  </si>
  <si>
    <t>Tb (min/lote)</t>
  </si>
  <si>
    <t>Tsu (min/lote)</t>
  </si>
  <si>
    <t>Tc (min/un)</t>
  </si>
  <si>
    <t>Indicadores</t>
  </si>
  <si>
    <t>Valor</t>
  </si>
  <si>
    <t>Tandas por día (tandas/dia)</t>
  </si>
  <si>
    <t>Lote en tandas (tandas/lote)</t>
  </si>
  <si>
    <t>Inyección rojo</t>
  </si>
  <si>
    <t>Inyección negro</t>
  </si>
  <si>
    <t>Inyección azul</t>
  </si>
  <si>
    <t>No es posible encontrar la relación real entre las inyectoras y los moldes de manera directa</t>
  </si>
  <si>
    <t>Entonces, se parte de los resultados de Tecnomatix, para la obtención de esos tiempos</t>
  </si>
  <si>
    <t>Q(un/lote)</t>
  </si>
  <si>
    <t>PC</t>
  </si>
  <si>
    <t>n</t>
  </si>
  <si>
    <t>S</t>
  </si>
  <si>
    <t>H</t>
  </si>
  <si>
    <t>U</t>
  </si>
  <si>
    <t>Se asume un suministro constante</t>
  </si>
  <si>
    <t>Un por lote</t>
  </si>
  <si>
    <t>partiendo de un la suma los productos sobre el tiempo requerido para su producción</t>
  </si>
  <si>
    <t>MLT (min)</t>
  </si>
  <si>
    <t>Tno (min)</t>
  </si>
  <si>
    <t>Dias de turnos (turnos/lote)</t>
  </si>
  <si>
    <t>Turnos</t>
  </si>
  <si>
    <t>Tiempo entre turnos</t>
  </si>
  <si>
    <t>PENDIENTE WIP - VSM</t>
  </si>
  <si>
    <t>TD</t>
  </si>
  <si>
    <t>D</t>
  </si>
  <si>
    <t>Unidades tanda</t>
  </si>
  <si>
    <t>Takt</t>
  </si>
  <si>
    <t>Jornada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</si>
</sst>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2" fontId="0" fillId="3" borderId="0" xfId="0" applyNumberFormat="1" applyFill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323645</xdr:colOff>
      <xdr:row>12</xdr:row>
      <xdr:rowOff>55313</xdr:rowOff>
    </xdr:from>
    <xdr:to>
      <xdr:col>2</xdr:col>
      <xdr:colOff>946150</xdr:colOff>
      <xdr:row>17</xdr:row>
      <xdr:rowOff>162013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779402D-D268-D79F-73F4-96C8E11F5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645" y="2265113"/>
          <a:ext cx="2819605" cy="1027450"/>
        </a:xfrm>
        <a:prstGeom prst="rect">
          <a:avLst/>
        </a:prstGeom>
      </xdr:spPr>
    </xdr:pic>
    <xdr:clientData/>
  </xdr:twoCellAnchor>
  <xdr:twoCellAnchor editAs="oneCell">
    <xdr:from>
      <xdr:col>3</xdr:col>
      <xdr:colOff>514351</xdr:colOff>
      <xdr:row>10</xdr:row>
      <xdr:rowOff>54403</xdr:rowOff>
    </xdr:from>
    <xdr:to>
      <xdr:col>7</xdr:col>
      <xdr:colOff>304801</xdr:colOff>
      <xdr:row>14</xdr:row>
      <xdr:rowOff>76407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F10DC-8793-7DC3-E160-EA27335B4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5201" y="1895903"/>
          <a:ext cx="3276600" cy="758604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6</xdr:row>
      <xdr:rowOff>174933</xdr:rowOff>
    </xdr:from>
    <xdr:to>
      <xdr:col>11</xdr:col>
      <xdr:colOff>93424</xdr:colOff>
      <xdr:row>9</xdr:row>
      <xdr:rowOff>146283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D0F781B-C547-78A8-7F86-EACCD50BF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1350" y="1279833"/>
          <a:ext cx="3020774" cy="523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C99A6-A7D5-417D-A109-187311EB94FC}" name="Tabla1" displayName="Tabla1" ref="A2:E17" totalsRowShown="0" headerRowDxfId="12" dataDxfId="11">
  <autoFilter ref="A2:E17" xr:uid="{E18C99A6-A7D5-417D-A109-187311EB94FC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3:E16">
    <sortCondition ref="A2:A16"/>
  </sortState>
  <tableColumns count="5">
    <tableColumn id="1" xr3:uid="{19CD4D76-1CC5-48BF-9617-AC7EBCBF03D9}" name="N°" dataDxfId="10"/>
    <tableColumn id="2" xr3:uid="{060C4D4C-E2DC-4A58-8261-94F68CD86310}" name="Etapa" dataDxfId="9"/>
    <tableColumn id="3" xr3:uid="{F5886262-8B66-44DE-A8CA-CCD44FAC65B8}" name="Proceso (s)" dataDxfId="8"/>
    <tableColumn id="4" xr3:uid="{62AD91F2-5982-477A-8D8D-CF99BCF1C482}" name="Set-up (s)" dataDxfId="7"/>
    <tableColumn id="5" xr3:uid="{E66446FC-83A2-4C34-BC92-FE1238C0EFCC}" name="Total" dataDxfId="6">
      <calculatedColumnFormula>C3+D3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58768C-2D7E-4818-B4AA-BDD95BDEC2CD}" name="Tabla13" displayName="Tabla13" ref="A20:D31" totalsRowShown="0" headerRowDxfId="5" dataDxfId="4">
  <autoFilter ref="A20:D31" xr:uid="{BC58768C-2D7E-4818-B4AA-BDD95BDEC2CD}"/>
  <sortState xmlns:xlrd2="http://schemas.microsoft.com/office/spreadsheetml/2017/richdata2" ref="A21:D31">
    <sortCondition ref="A20:A31"/>
  </sortState>
  <tableColumns count="4">
    <tableColumn id="1" xr3:uid="{2E55E79A-A296-47B0-B232-9DFF752231C2}" name="N°" dataDxfId="3"/>
    <tableColumn id="2" xr3:uid="{E7AA5353-4CAE-4333-85DE-D237E1BC7118}" name="Ubicación" dataDxfId="2"/>
    <tableColumn id="3" xr3:uid="{CD0B87CE-1351-44F6-9ACE-B3E8564515ED}" name="Tiempo" dataDxfId="1"/>
    <tableColumn id="7" xr3:uid="{CDF80DF5-5F66-4BE8-9877-EFFB1C20A674}" name="Descripción detallad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2503-A03D-4A72-A530-385213610AD9}">
  <dimension ref="A1:I31"/>
  <sheetViews>
    <sheetView workbookViewId="0">
      <selection activeCell="C18" sqref="C18"/>
    </sheetView>
  </sheetViews>
  <sheetFormatPr baseColWidth="10" defaultRowHeight="14.5" x14ac:dyDescent="0.35"/>
  <cols>
    <col min="1" max="1" width="7.36328125" style="1" bestFit="1" customWidth="1"/>
    <col min="2" max="2" width="16.1796875" style="1" bestFit="1" customWidth="1"/>
    <col min="3" max="3" width="14.54296875" style="1" bestFit="1" customWidth="1"/>
    <col min="4" max="4" width="24.81640625" style="1" bestFit="1" customWidth="1"/>
    <col min="5" max="5" width="11.1796875" style="1" bestFit="1" customWidth="1"/>
    <col min="6" max="6" width="10.90625" style="1"/>
    <col min="7" max="7" width="24.81640625" style="1" bestFit="1" customWidth="1"/>
    <col min="8" max="8" width="26.6328125" style="1" bestFit="1" customWidth="1"/>
    <col min="9" max="9" width="13.36328125" style="1" customWidth="1"/>
    <col min="10" max="10" width="24.81640625" style="1" bestFit="1" customWidth="1"/>
    <col min="11" max="16384" width="10.90625" style="1"/>
  </cols>
  <sheetData>
    <row r="1" spans="1:9" x14ac:dyDescent="0.35">
      <c r="A1" s="3" t="s">
        <v>17</v>
      </c>
      <c r="B1" s="3"/>
      <c r="C1" s="3"/>
      <c r="D1" s="3"/>
      <c r="E1" s="3"/>
      <c r="G1" s="3"/>
      <c r="H1" s="3"/>
      <c r="I1" s="3"/>
    </row>
    <row r="2" spans="1:9" x14ac:dyDescent="0.35">
      <c r="A2" s="1" t="s">
        <v>2</v>
      </c>
      <c r="B2" s="1" t="s">
        <v>1</v>
      </c>
      <c r="C2" s="1" t="s">
        <v>3</v>
      </c>
      <c r="D2" s="1" t="s">
        <v>4</v>
      </c>
      <c r="E2" s="1" t="s">
        <v>15</v>
      </c>
      <c r="G2" s="7" t="s">
        <v>58</v>
      </c>
    </row>
    <row r="3" spans="1:9" x14ac:dyDescent="0.35">
      <c r="A3" s="1">
        <v>1.1000000000000001</v>
      </c>
      <c r="B3" s="1" t="s">
        <v>56</v>
      </c>
      <c r="C3" s="1">
        <v>60</v>
      </c>
      <c r="D3" s="1">
        <v>25</v>
      </c>
      <c r="E3" s="1">
        <f>C3+D3</f>
        <v>85</v>
      </c>
      <c r="G3" s="7" t="s">
        <v>59</v>
      </c>
    </row>
    <row r="4" spans="1:9" x14ac:dyDescent="0.35">
      <c r="A4" s="1">
        <v>1.2</v>
      </c>
      <c r="B4" s="1" t="s">
        <v>55</v>
      </c>
      <c r="C4" s="1">
        <v>60</v>
      </c>
      <c r="D4" s="1">
        <v>25</v>
      </c>
      <c r="E4" s="1">
        <f t="shared" ref="E4:E5" si="0">C4+D4</f>
        <v>85</v>
      </c>
      <c r="G4" s="7" t="s">
        <v>68</v>
      </c>
    </row>
    <row r="5" spans="1:9" x14ac:dyDescent="0.35">
      <c r="A5" s="1">
        <v>1.3</v>
      </c>
      <c r="B5" s="1" t="s">
        <v>57</v>
      </c>
      <c r="C5" s="1">
        <v>60</v>
      </c>
      <c r="D5" s="1">
        <v>25</v>
      </c>
      <c r="E5" s="1">
        <f t="shared" si="0"/>
        <v>85</v>
      </c>
    </row>
    <row r="6" spans="1:9" x14ac:dyDescent="0.35">
      <c r="A6" s="1">
        <v>2</v>
      </c>
      <c r="B6" s="1" t="s">
        <v>5</v>
      </c>
      <c r="C6" s="1">
        <v>90</v>
      </c>
      <c r="D6" s="1">
        <v>0</v>
      </c>
      <c r="E6" s="1">
        <f>C6+D6</f>
        <v>90</v>
      </c>
    </row>
    <row r="7" spans="1:9" x14ac:dyDescent="0.35">
      <c r="A7" s="1">
        <v>3</v>
      </c>
      <c r="B7" s="1" t="s">
        <v>6</v>
      </c>
      <c r="C7" s="1">
        <v>3</v>
      </c>
      <c r="D7" s="1">
        <v>0</v>
      </c>
      <c r="E7" s="1">
        <f>C7+D7</f>
        <v>3</v>
      </c>
    </row>
    <row r="8" spans="1:9" x14ac:dyDescent="0.35">
      <c r="A8" s="1">
        <v>3.1</v>
      </c>
      <c r="B8" s="1" t="s">
        <v>7</v>
      </c>
      <c r="C8" s="1">
        <v>10</v>
      </c>
      <c r="D8" s="1">
        <v>0</v>
      </c>
      <c r="E8" s="1">
        <f>C8+D8</f>
        <v>10</v>
      </c>
    </row>
    <row r="9" spans="1:9" x14ac:dyDescent="0.35">
      <c r="A9" s="1">
        <v>3.2</v>
      </c>
      <c r="B9" s="1" t="s">
        <v>8</v>
      </c>
      <c r="C9" s="1">
        <v>2.5</v>
      </c>
      <c r="D9" s="1">
        <v>0</v>
      </c>
      <c r="E9" s="1">
        <f>C9+D9</f>
        <v>2.5</v>
      </c>
    </row>
    <row r="10" spans="1:9" x14ac:dyDescent="0.35">
      <c r="A10" s="1">
        <v>4.0999999999999996</v>
      </c>
      <c r="B10" s="1" t="s">
        <v>9</v>
      </c>
      <c r="C10" s="1">
        <v>2</v>
      </c>
      <c r="D10" s="1">
        <v>0</v>
      </c>
      <c r="E10" s="1">
        <f>C10+D10</f>
        <v>2</v>
      </c>
    </row>
    <row r="11" spans="1:9" x14ac:dyDescent="0.35">
      <c r="A11" s="1">
        <v>4.2</v>
      </c>
      <c r="B11" s="1" t="s">
        <v>10</v>
      </c>
      <c r="C11" s="1">
        <v>2.5</v>
      </c>
      <c r="D11" s="1">
        <v>0</v>
      </c>
      <c r="E11" s="1">
        <f>C11+D11</f>
        <v>2.5</v>
      </c>
    </row>
    <row r="12" spans="1:9" x14ac:dyDescent="0.35">
      <c r="A12" s="1">
        <v>4.3</v>
      </c>
      <c r="B12" s="1" t="s">
        <v>11</v>
      </c>
      <c r="C12" s="1">
        <v>2</v>
      </c>
      <c r="D12" s="1">
        <v>0</v>
      </c>
      <c r="E12" s="1">
        <f>C12+D12</f>
        <v>2</v>
      </c>
    </row>
    <row r="13" spans="1:9" x14ac:dyDescent="0.35">
      <c r="A13" s="1">
        <v>5</v>
      </c>
      <c r="B13" s="1" t="s">
        <v>12</v>
      </c>
      <c r="C13" s="1">
        <v>5</v>
      </c>
      <c r="D13" s="1">
        <v>0</v>
      </c>
      <c r="E13" s="1">
        <f>C13+D13</f>
        <v>5</v>
      </c>
    </row>
    <row r="14" spans="1:9" x14ac:dyDescent="0.35">
      <c r="A14" s="1">
        <v>6</v>
      </c>
      <c r="B14" s="1" t="s">
        <v>13</v>
      </c>
      <c r="C14" s="1">
        <v>2</v>
      </c>
      <c r="D14" s="1">
        <v>0</v>
      </c>
      <c r="E14" s="1">
        <f>C14+D14</f>
        <v>2</v>
      </c>
    </row>
    <row r="15" spans="1:9" x14ac:dyDescent="0.35">
      <c r="A15" s="1">
        <v>7</v>
      </c>
      <c r="B15" s="1" t="s">
        <v>14</v>
      </c>
      <c r="C15" s="1">
        <v>1</v>
      </c>
      <c r="D15" s="1">
        <v>0</v>
      </c>
      <c r="E15" s="1">
        <f>C15+D15</f>
        <v>1</v>
      </c>
    </row>
    <row r="16" spans="1:9" x14ac:dyDescent="0.35">
      <c r="A16" s="1">
        <v>8</v>
      </c>
      <c r="B16" s="1" t="s">
        <v>16</v>
      </c>
      <c r="C16" s="1">
        <v>5.03</v>
      </c>
      <c r="D16" s="1">
        <v>0</v>
      </c>
      <c r="E16" s="1">
        <f>C16+D16</f>
        <v>5.03</v>
      </c>
    </row>
    <row r="17" spans="1:8" x14ac:dyDescent="0.35">
      <c r="A17" s="1">
        <v>9</v>
      </c>
      <c r="B17" s="1" t="s">
        <v>20</v>
      </c>
      <c r="C17" s="1">
        <v>20</v>
      </c>
      <c r="D17" s="1">
        <v>10</v>
      </c>
      <c r="E17" s="1">
        <f>C17+D17</f>
        <v>30</v>
      </c>
    </row>
    <row r="19" spans="1:8" x14ac:dyDescent="0.35">
      <c r="A19" s="3" t="s">
        <v>18</v>
      </c>
      <c r="B19" s="3"/>
      <c r="C19" s="3"/>
      <c r="D19" s="3"/>
      <c r="F19" s="3"/>
      <c r="G19" s="3"/>
      <c r="H19" s="3"/>
    </row>
    <row r="20" spans="1:8" x14ac:dyDescent="0.35">
      <c r="A20" s="1" t="s">
        <v>2</v>
      </c>
      <c r="B20" s="1" t="s">
        <v>44</v>
      </c>
      <c r="C20" s="1" t="s">
        <v>19</v>
      </c>
      <c r="D20" s="1" t="s">
        <v>29</v>
      </c>
    </row>
    <row r="21" spans="1:8" x14ac:dyDescent="0.35">
      <c r="A21" s="1">
        <v>1.1000000000000001</v>
      </c>
      <c r="B21" s="4" t="s">
        <v>21</v>
      </c>
      <c r="C21" s="1">
        <v>15</v>
      </c>
      <c r="D21" s="1" t="s">
        <v>30</v>
      </c>
      <c r="F21" s="4"/>
    </row>
    <row r="22" spans="1:8" x14ac:dyDescent="0.35">
      <c r="A22" s="1">
        <v>1.2</v>
      </c>
      <c r="B22" s="1" t="s">
        <v>21</v>
      </c>
      <c r="C22" s="1">
        <v>30</v>
      </c>
      <c r="D22" s="1" t="s">
        <v>31</v>
      </c>
    </row>
    <row r="23" spans="1:8" x14ac:dyDescent="0.35">
      <c r="A23" s="5">
        <v>2.1</v>
      </c>
      <c r="B23" s="5" t="s">
        <v>22</v>
      </c>
      <c r="C23" s="5">
        <v>30</v>
      </c>
      <c r="D23" s="5" t="s">
        <v>32</v>
      </c>
    </row>
    <row r="24" spans="1:8" x14ac:dyDescent="0.35">
      <c r="A24" s="5">
        <v>2.2000000000000002</v>
      </c>
      <c r="B24" s="5" t="s">
        <v>22</v>
      </c>
      <c r="C24" s="5">
        <v>15</v>
      </c>
      <c r="D24" s="5" t="s">
        <v>33</v>
      </c>
    </row>
    <row r="25" spans="1:8" x14ac:dyDescent="0.35">
      <c r="A25" s="1">
        <v>3.1</v>
      </c>
      <c r="B25" s="1" t="s">
        <v>23</v>
      </c>
      <c r="C25" s="1">
        <v>20</v>
      </c>
      <c r="D25" s="1" t="s">
        <v>35</v>
      </c>
    </row>
    <row r="26" spans="1:8" x14ac:dyDescent="0.35">
      <c r="A26" s="1">
        <v>3.2</v>
      </c>
      <c r="B26" s="1" t="s">
        <v>23</v>
      </c>
      <c r="C26" s="1">
        <v>21</v>
      </c>
      <c r="D26" s="1" t="s">
        <v>34</v>
      </c>
    </row>
    <row r="27" spans="1:8" x14ac:dyDescent="0.35">
      <c r="A27" s="5">
        <v>4</v>
      </c>
      <c r="B27" s="5" t="s">
        <v>24</v>
      </c>
      <c r="C27" s="5">
        <v>2</v>
      </c>
      <c r="D27" s="5" t="s">
        <v>36</v>
      </c>
    </row>
    <row r="28" spans="1:8" x14ac:dyDescent="0.35">
      <c r="A28" s="5">
        <v>5</v>
      </c>
      <c r="B28" s="5" t="s">
        <v>25</v>
      </c>
      <c r="C28" s="5">
        <v>15</v>
      </c>
      <c r="D28" s="5" t="s">
        <v>37</v>
      </c>
    </row>
    <row r="29" spans="1:8" x14ac:dyDescent="0.35">
      <c r="A29" s="1">
        <v>6</v>
      </c>
      <c r="B29" s="1" t="s">
        <v>26</v>
      </c>
      <c r="C29" s="1">
        <v>15</v>
      </c>
      <c r="D29" s="1" t="s">
        <v>38</v>
      </c>
    </row>
    <row r="30" spans="1:8" x14ac:dyDescent="0.35">
      <c r="A30" s="1">
        <v>7</v>
      </c>
      <c r="B30" s="1" t="s">
        <v>27</v>
      </c>
      <c r="C30" s="1">
        <v>2</v>
      </c>
      <c r="D30" s="1" t="s">
        <v>39</v>
      </c>
    </row>
    <row r="31" spans="1:8" x14ac:dyDescent="0.35">
      <c r="A31" s="5">
        <v>8</v>
      </c>
      <c r="B31" s="5" t="s">
        <v>28</v>
      </c>
      <c r="C31" s="5">
        <v>12</v>
      </c>
      <c r="D31" s="5" t="s">
        <v>45</v>
      </c>
    </row>
  </sheetData>
  <mergeCells count="4">
    <mergeCell ref="A1:E1"/>
    <mergeCell ref="G1:I1"/>
    <mergeCell ref="A19:D19"/>
    <mergeCell ref="F19:H19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24.08984375" style="1" bestFit="1" customWidth="1"/>
    <col min="2" max="2" width="7.36328125" style="1" bestFit="1" customWidth="1"/>
    <col min="3" max="3" width="29.54296875" style="1" bestFit="1" customWidth="1"/>
    <col min="4" max="4" width="8.453125" style="1" customWidth="1"/>
    <col min="5" max="5" width="13.90625" style="1" bestFit="1" customWidth="1"/>
    <col min="6" max="6" width="17.36328125" style="1" bestFit="1" customWidth="1"/>
    <col min="7" max="7" width="10.1796875" style="1" bestFit="1" customWidth="1"/>
    <col min="8" max="8" width="9.6328125" style="1" bestFit="1" customWidth="1"/>
    <col min="9" max="9" width="7.81640625" style="1" bestFit="1" customWidth="1"/>
    <col min="10" max="16384" width="8.7265625" style="1"/>
  </cols>
  <sheetData>
    <row r="1" spans="1:9" x14ac:dyDescent="0.35">
      <c r="A1" s="1" t="s">
        <v>53</v>
      </c>
      <c r="B1" s="1">
        <v>111</v>
      </c>
      <c r="C1" s="1" t="s">
        <v>79</v>
      </c>
      <c r="D1" s="3" t="s">
        <v>40</v>
      </c>
      <c r="E1" s="3"/>
      <c r="F1" s="1" t="s">
        <v>40</v>
      </c>
      <c r="G1" s="1" t="s">
        <v>67</v>
      </c>
    </row>
    <row r="2" spans="1:9" x14ac:dyDescent="0.35">
      <c r="A2" s="1" t="s">
        <v>71</v>
      </c>
      <c r="B2" s="1">
        <v>5</v>
      </c>
      <c r="C2" s="1">
        <v>8</v>
      </c>
      <c r="D2" s="1" t="s">
        <v>41</v>
      </c>
      <c r="E2" s="1">
        <v>8</v>
      </c>
      <c r="F2" s="1">
        <f>E2*$B$1</f>
        <v>888</v>
      </c>
      <c r="G2" s="1">
        <f>F2*$B$2</f>
        <v>4440</v>
      </c>
    </row>
    <row r="3" spans="1:9" x14ac:dyDescent="0.35">
      <c r="A3" s="1" t="s">
        <v>54</v>
      </c>
      <c r="B3" s="1">
        <f>B2*B1</f>
        <v>555</v>
      </c>
      <c r="D3" s="1" t="s">
        <v>43</v>
      </c>
      <c r="E3" s="1">
        <v>7</v>
      </c>
      <c r="F3" s="1">
        <f t="shared" ref="F3:F4" si="0">E3*$B$1</f>
        <v>777</v>
      </c>
      <c r="G3" s="1">
        <f t="shared" ref="G3:G4" si="1">F3*$B$2</f>
        <v>3885</v>
      </c>
    </row>
    <row r="4" spans="1:9" x14ac:dyDescent="0.35">
      <c r="D4" s="1" t="s">
        <v>42</v>
      </c>
      <c r="E4" s="1">
        <v>5</v>
      </c>
      <c r="F4" s="1">
        <f t="shared" si="0"/>
        <v>555</v>
      </c>
      <c r="G4" s="1">
        <f t="shared" si="1"/>
        <v>2775</v>
      </c>
    </row>
    <row r="5" spans="1:9" x14ac:dyDescent="0.35">
      <c r="A5" s="1" t="s">
        <v>78</v>
      </c>
      <c r="B5" s="1">
        <f>C2*60*60/F5</f>
        <v>12.972972972972974</v>
      </c>
      <c r="E5" s="1" t="s">
        <v>77</v>
      </c>
      <c r="F5" s="1">
        <f>SUM(F2:F4)</f>
        <v>2220</v>
      </c>
      <c r="G5" s="2">
        <f>SUM(G2:G4)</f>
        <v>11100</v>
      </c>
      <c r="H5" s="2" t="s">
        <v>60</v>
      </c>
    </row>
    <row r="7" spans="1:9" x14ac:dyDescent="0.35">
      <c r="A7" s="1" t="s">
        <v>51</v>
      </c>
      <c r="B7" s="1" t="s">
        <v>52</v>
      </c>
      <c r="E7" s="1" t="s">
        <v>61</v>
      </c>
      <c r="F7" s="1">
        <f>F8*F9*F10*B12</f>
        <v>11169.811320754716</v>
      </c>
      <c r="H7" s="1" t="s">
        <v>65</v>
      </c>
      <c r="I7" s="9">
        <f>F5/F7</f>
        <v>0.19875000000000001</v>
      </c>
    </row>
    <row r="8" spans="1:9" x14ac:dyDescent="0.35">
      <c r="A8" s="1" t="s">
        <v>49</v>
      </c>
      <c r="B8" s="6">
        <v>0</v>
      </c>
      <c r="C8" s="7" t="s">
        <v>66</v>
      </c>
      <c r="E8" s="1" t="s">
        <v>62</v>
      </c>
      <c r="F8" s="1">
        <v>1</v>
      </c>
    </row>
    <row r="9" spans="1:9" x14ac:dyDescent="0.35">
      <c r="A9" s="1" t="s">
        <v>50</v>
      </c>
      <c r="B9" s="6">
        <f>B10/G5</f>
        <v>0.21486486486486492</v>
      </c>
      <c r="C9" s="5" t="s">
        <v>72</v>
      </c>
      <c r="E9" s="1" t="s">
        <v>63</v>
      </c>
      <c r="F9" s="1">
        <v>5</v>
      </c>
    </row>
    <row r="10" spans="1:9" x14ac:dyDescent="0.35">
      <c r="A10" s="1" t="s">
        <v>48</v>
      </c>
      <c r="B10" s="6">
        <f>B11*G5</f>
        <v>2385.0000000000005</v>
      </c>
      <c r="C10" s="8">
        <f>B10/60/8</f>
        <v>4.9687500000000009</v>
      </c>
      <c r="E10" s="1" t="s">
        <v>64</v>
      </c>
      <c r="F10" s="1">
        <v>8</v>
      </c>
    </row>
    <row r="11" spans="1:9" x14ac:dyDescent="0.35">
      <c r="A11" s="1" t="s">
        <v>47</v>
      </c>
      <c r="B11" s="6">
        <f>60/B12</f>
        <v>0.21486486486486489</v>
      </c>
    </row>
    <row r="12" spans="1:9" x14ac:dyDescent="0.35">
      <c r="A12" s="1" t="s">
        <v>46</v>
      </c>
      <c r="B12" s="6">
        <f>F5/(7+(57/60))</f>
        <v>279.24528301886789</v>
      </c>
    </row>
    <row r="17" spans="1:5" x14ac:dyDescent="0.35">
      <c r="D17" s="1" t="s">
        <v>74</v>
      </c>
    </row>
    <row r="20" spans="1:5" x14ac:dyDescent="0.35">
      <c r="A20" s="1" t="s">
        <v>69</v>
      </c>
      <c r="B20" s="1">
        <f>F8*(B8+G5*B9+B21)</f>
        <v>6237</v>
      </c>
      <c r="C20" s="1">
        <f>B20/60/24</f>
        <v>4.3312499999999998</v>
      </c>
      <c r="E20" s="1" t="s">
        <v>0</v>
      </c>
    </row>
    <row r="21" spans="1:5" x14ac:dyDescent="0.35">
      <c r="A21" s="1" t="s">
        <v>70</v>
      </c>
      <c r="B21" s="1">
        <f xml:space="preserve"> 16.05*60*4</f>
        <v>3852</v>
      </c>
      <c r="C21" s="1" t="s">
        <v>73</v>
      </c>
      <c r="E21" s="1" t="s">
        <v>75</v>
      </c>
    </row>
    <row r="22" spans="1:5" x14ac:dyDescent="0.35">
      <c r="E22" s="1" t="s">
        <v>76</v>
      </c>
    </row>
  </sheetData>
  <mergeCells count="1">
    <mergeCell ref="D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Tiempos</vt:lpstr>
      <vt:lpstr>Parametros de rendimiento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Yovany Vargas</dc:creator>
  <cp:lastModifiedBy>Yovany Vargas</cp:lastModifiedBy>
  <dcterms:created xsi:type="dcterms:W3CDTF">2015-06-05T18:19:34Z</dcterms:created>
  <dcterms:modified xsi:type="dcterms:W3CDTF">2025-01-24T05:03:33Z</dcterms:modified>
</cp:coreProperties>
</file>