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work\DS775 - Prescriptive Analytics\Week 14\Final Upload\"/>
    </mc:Choice>
  </mc:AlternateContent>
  <xr:revisionPtr revIDLastSave="0" documentId="13_ncr:1_{F28AF070-8EC7-47E9-84C0-2FB705EEA465}" xr6:coauthVersionLast="38" xr6:coauthVersionMax="38" xr10:uidLastSave="{00000000-0000-0000-0000-000000000000}"/>
  <bookViews>
    <workbookView xWindow="0" yWindow="0" windowWidth="28800" windowHeight="12225" xr2:uid="{2B330874-43D6-40B2-A250-A1E5D17C3962}"/>
  </bookViews>
  <sheets>
    <sheet name="Questions 1-3" sheetId="1" r:id="rId1"/>
  </sheets>
  <definedNames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nt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i" hidden="1">2500</definedName>
    <definedName name="solver_psi" localSheetId="0" hidden="1">0</definedName>
    <definedName name="solver_rgen" hidden="1">1</definedName>
    <definedName name="solver_rsmp" hidden="1">1</definedName>
    <definedName name="solver_sclt" hidden="1">100</definedName>
    <definedName name="solver_seed" hidden="1">5</definedName>
    <definedName name="solver_slv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17</definedName>
    <definedName name="solver_vol" localSheetId="0" hidden="1">0</definedName>
    <definedName name="solveri_ISpPars_D9" localSheetId="0" hidden="1">"RiskSolver.UI.Charts.InputDlgPars:-1000001;1;1;36;47;37;42;0;90;90;0;0;0;0;1;"</definedName>
    <definedName name="solveri_ISpPars_F5" localSheetId="0" hidden="1">"RiskSolver.UI.Charts.InputDlgPars:-1000001;1;1;18;39;37;42;0;90;90;0;0;0;0;1;"</definedName>
    <definedName name="solveri_ISpPars_F6" localSheetId="0" hidden="1">"RiskSolver.UI.Charts.InputDlgPars:-1000001;1;1;30;44;37;42;0;90;90;0;0;0;0;1;"</definedName>
    <definedName name="solveri_ISpPars_F7" localSheetId="0" hidden="1">"RiskSolver.UI.Charts.InputDlgPars:-1000001;1;1;32;45;37;42;0;90;90;0;0;0;0;1;"</definedName>
    <definedName name="solveri_ISpPars_F8" localSheetId="0" hidden="1">"RiskSolver.UI.Charts.InputDlgPars:-1000001;1;1;32;45;37;42;0;90;90;0;0;0;0;1;"</definedName>
    <definedName name="solvero_CRMax_B14" localSheetId="0" hidden="1">"System.Double:NaN"</definedName>
    <definedName name="solvero_CRMax_D12" localSheetId="0" hidden="1">"System.Double:0.455704621909684"</definedName>
    <definedName name="solvero_CRMin_B14" localSheetId="0" hidden="1">"System.Double:0.35"</definedName>
    <definedName name="solvero_CRMin_D12" localSheetId="0" hidden="1">"System.Double:0.250938316483741"</definedName>
    <definedName name="solvero_OSpPars_B14" localSheetId="0" hidden="1">"RiskSolver.UI.Charts.OutDlgPars:-1000001;11;20;52;54;0;1;90;80;0;0;0;0;1;"</definedName>
    <definedName name="solvero_OSpPars_D12" localSheetId="0" hidden="1">"RiskSolver.UI.Charts.OutDlgPars:-1000001;26;27;47;42;0;1;90;80;0;0;0;0;1;"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D8" i="1"/>
  <c r="B11" i="1"/>
  <c r="D15" i="1"/>
  <c r="D13" i="1"/>
  <c r="D12" i="1"/>
  <c r="D7" i="1"/>
  <c r="D6" i="1"/>
  <c r="D5" i="1"/>
  <c r="D4" i="1"/>
  <c r="B10" i="1"/>
  <c r="B12" i="1"/>
  <c r="B15" i="1"/>
</calcChain>
</file>

<file path=xl/sharedStrings.xml><?xml version="1.0" encoding="utf-8"?>
<sst xmlns="http://schemas.openxmlformats.org/spreadsheetml/2006/main" count="35" uniqueCount="34">
  <si>
    <t>Estimated</t>
  </si>
  <si>
    <t>Type of Repair</t>
  </si>
  <si>
    <t>Prob.</t>
  </si>
  <si>
    <t>Cost/Hr</t>
  </si>
  <si>
    <t>Repair Time</t>
  </si>
  <si>
    <t>Dist. Type</t>
  </si>
  <si>
    <t>Parms</t>
  </si>
  <si>
    <t>Software Only</t>
  </si>
  <si>
    <t>Lognormal</t>
  </si>
  <si>
    <t>m, s</t>
  </si>
  <si>
    <t>Mechanical Only</t>
  </si>
  <si>
    <t>Exponential</t>
  </si>
  <si>
    <t>m</t>
  </si>
  <si>
    <t>Software &amp; Mechanical</t>
  </si>
  <si>
    <t>Weibull</t>
  </si>
  <si>
    <t>shape, scale</t>
  </si>
  <si>
    <t>Electrical Only</t>
  </si>
  <si>
    <t>Triangular</t>
  </si>
  <si>
    <t>min, likely, max</t>
  </si>
  <si>
    <t>Labor Cost</t>
  </si>
  <si>
    <t>Parts and Labor</t>
  </si>
  <si>
    <t>Mean Expected Total Cost</t>
  </si>
  <si>
    <t>Std. Dev. Expected Total Cost</t>
  </si>
  <si>
    <t>1 if true, 0 if false</t>
  </si>
  <si>
    <t>Parts/Labor over 350?</t>
  </si>
  <si>
    <t>Expected Parts Cost</t>
  </si>
  <si>
    <t>Uniform</t>
  </si>
  <si>
    <t>Randomize event type for parts cost</t>
  </si>
  <si>
    <t xml:space="preserve"> </t>
  </si>
  <si>
    <t>Mean Expected Parts $</t>
  </si>
  <si>
    <t>=IF(D9 &lt; (B6+B7),200,0)</t>
  </si>
  <si>
    <t>Incurred only for mechanical issues, so expected parts cost for any repair event is (200 * (.4 + .15)) and will simulate close to $110</t>
  </si>
  <si>
    <t>lower, upper</t>
  </si>
  <si>
    <t>Number of trials set to 2500 to keep within license parameters, and seed set to 5 in Options. Monte Carlo sampling method chosen.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</si>
</sst>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Geneva"/>
    </font>
    <font>
      <i/>
      <sz val="10"/>
      <name val="Arial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1" applyNumberFormat="1" applyFont="1" applyBorder="1" applyAlignment="1">
      <alignment horizontal="center"/>
    </xf>
    <xf numFmtId="0" fontId="3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8" xfId="1" applyNumberFormat="1" applyFont="1" applyBorder="1" applyAlignment="1">
      <alignment horizontal="center"/>
    </xf>
    <xf numFmtId="0" fontId="3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1" xfId="1" applyNumberFormat="1" applyFont="1" applyBorder="1" applyAlignment="1">
      <alignment horizontal="center"/>
    </xf>
    <xf numFmtId="0" fontId="0" fillId="0" borderId="11" xfId="0" applyBorder="1"/>
    <xf numFmtId="0" fontId="4" fillId="0" borderId="0" xfId="0" applyFont="1"/>
    <xf numFmtId="0" fontId="6" fillId="0" borderId="0" xfId="0" applyFont="1"/>
    <xf numFmtId="0" fontId="2" fillId="0" borderId="0" xfId="1" applyNumberFormat="1" applyFont="1" applyBorder="1" applyAlignment="1">
      <alignment horizontal="center"/>
    </xf>
    <xf numFmtId="0" fontId="0" fillId="0" borderId="0" xfId="0" applyFill="1" applyBorder="1"/>
    <xf numFmtId="0" fontId="5" fillId="0" borderId="0" xfId="0" quotePrefix="1" applyFont="1"/>
    <xf numFmtId="0" fontId="0" fillId="0" borderId="13" xfId="0" applyFill="1" applyBorder="1"/>
    <xf numFmtId="0" fontId="0" fillId="0" borderId="14" xfId="0" applyBorder="1"/>
    <xf numFmtId="0" fontId="0" fillId="0" borderId="14" xfId="0" applyFill="1" applyBorder="1"/>
    <xf numFmtId="0" fontId="0" fillId="0" borderId="15" xfId="0" applyFill="1" applyBorder="1"/>
    <xf numFmtId="0" fontId="0" fillId="0" borderId="15" xfId="0" applyBorder="1"/>
    <xf numFmtId="0" fontId="2" fillId="0" borderId="12" xfId="1" applyNumberFormat="1" applyFont="1" applyBorder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_Simulation Spreadsheet" xfId="1" xr:uid="{58898D4A-0C5D-43E9-BFDC-85394AAA2C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44451</xdr:colOff>
      <xdr:row>8</xdr:row>
      <xdr:rowOff>88900</xdr:rowOff>
    </xdr:from>
    <xdr:to>
      <xdr:col>14</xdr:col>
      <xdr:colOff>600661</xdr:colOff>
      <xdr:row>26</xdr:row>
      <xdr:rowOff>43831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41DA5C-ADD5-4430-8317-7D6DCFB2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1751" y="1612900"/>
          <a:ext cx="4613860" cy="3383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D645-134E-4119-8590-21554AE4223A}">
  <dimension ref="A1:K23"/>
  <sheetViews>
    <sheetView tabSelected="1" zoomScale="150" zoomScaleNormal="150" workbookViewId="0">
      <selection activeCell="D17" sqref="D17"/>
    </sheetView>
  </sheetViews>
  <sheetFormatPr defaultRowHeight="15"/>
  <cols>
    <col min="1" max="1" width="21.7109375" bestFit="1" customWidth="1"/>
    <col min="3" max="3" width="7.7109375" bestFit="1" customWidth="1"/>
    <col min="4" max="4" width="12.42578125" bestFit="1" customWidth="1"/>
    <col min="5" max="5" width="11.42578125" bestFit="1" customWidth="1"/>
    <col min="6" max="6" width="6.42578125" bestFit="1" customWidth="1"/>
    <col min="7" max="7" width="4" bestFit="1" customWidth="1"/>
    <col min="8" max="8" width="3" customWidth="1"/>
    <col min="9" max="9" width="15.140625" bestFit="1" customWidth="1"/>
  </cols>
  <sheetData>
    <row r="1" spans="1:11">
      <c r="A1" s="19" t="s">
        <v>33</v>
      </c>
    </row>
    <row r="2" spans="1:11">
      <c r="D2" s="1" t="s">
        <v>0</v>
      </c>
    </row>
    <row r="3" spans="1:1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2"/>
      <c r="H3" s="2"/>
    </row>
    <row r="4" spans="1:11">
      <c r="A4" s="4" t="s">
        <v>7</v>
      </c>
      <c r="B4" s="5">
        <v>0.35</v>
      </c>
      <c r="C4" s="5">
        <v>70</v>
      </c>
      <c r="D4" s="6">
        <f ca="1">_xll.PsiLogNormal(F4,G4)</f>
        <v>2.3217196649577643E-4</v>
      </c>
      <c r="E4" s="7" t="s">
        <v>8</v>
      </c>
      <c r="F4" s="4">
        <v>0.75</v>
      </c>
      <c r="G4" s="5">
        <v>6</v>
      </c>
      <c r="H4" s="6"/>
      <c r="I4" s="8" t="s">
        <v>9</v>
      </c>
    </row>
    <row r="5" spans="1:11">
      <c r="A5" s="9" t="s">
        <v>10</v>
      </c>
      <c r="B5" s="10">
        <v>0.4</v>
      </c>
      <c r="C5" s="10">
        <v>80</v>
      </c>
      <c r="D5" s="11">
        <f ca="1">_xll.PsiExponential(F5)</f>
        <v>0.21170984473720744</v>
      </c>
      <c r="E5" s="12" t="s">
        <v>11</v>
      </c>
      <c r="F5" s="9">
        <v>1.5</v>
      </c>
      <c r="G5" s="10"/>
      <c r="H5" s="11"/>
      <c r="I5" s="13" t="s">
        <v>12</v>
      </c>
      <c r="K5" t="s">
        <v>28</v>
      </c>
    </row>
    <row r="6" spans="1:11">
      <c r="A6" s="9" t="s">
        <v>13</v>
      </c>
      <c r="B6" s="10">
        <v>0.15</v>
      </c>
      <c r="C6" s="10">
        <v>130</v>
      </c>
      <c r="D6" s="11">
        <f ca="1">_xll.PsiWeibull(F6,G6)</f>
        <v>3.042141167464441</v>
      </c>
      <c r="E6" s="12" t="s">
        <v>14</v>
      </c>
      <c r="F6" s="9">
        <v>2</v>
      </c>
      <c r="G6" s="10">
        <v>3</v>
      </c>
      <c r="H6" s="11"/>
      <c r="I6" s="14" t="s">
        <v>15</v>
      </c>
    </row>
    <row r="7" spans="1:11">
      <c r="A7" s="15" t="s">
        <v>16</v>
      </c>
      <c r="B7" s="2">
        <v>0.1</v>
      </c>
      <c r="C7" s="2">
        <v>90</v>
      </c>
      <c r="D7" s="16">
        <f ca="1">_xll.PsiTriangular(F7,G7,H7)</f>
        <v>0.65322839192126347</v>
      </c>
      <c r="E7" s="17" t="s">
        <v>17</v>
      </c>
      <c r="F7" s="15">
        <v>0</v>
      </c>
      <c r="G7" s="2">
        <v>1.2</v>
      </c>
      <c r="H7" s="16">
        <v>4</v>
      </c>
      <c r="I7" s="18" t="s">
        <v>18</v>
      </c>
    </row>
    <row r="8" spans="1:11">
      <c r="A8" s="24" t="s">
        <v>27</v>
      </c>
      <c r="B8" s="25"/>
      <c r="C8" s="25"/>
      <c r="D8" s="25">
        <f ca="1">_xll.PsiUniform(F8,G8)</f>
        <v>0.10697521182029604</v>
      </c>
      <c r="E8" s="29" t="s">
        <v>26</v>
      </c>
      <c r="F8" s="24">
        <v>0</v>
      </c>
      <c r="G8" s="26">
        <v>1</v>
      </c>
      <c r="H8" s="28"/>
      <c r="I8" s="27" t="s">
        <v>32</v>
      </c>
    </row>
    <row r="9" spans="1:11">
      <c r="A9" s="22"/>
      <c r="B9" s="10"/>
      <c r="C9" s="10"/>
      <c r="D9" s="10"/>
      <c r="E9" s="21"/>
      <c r="F9" s="10"/>
      <c r="G9" s="10"/>
      <c r="H9" s="10"/>
      <c r="I9" s="10"/>
    </row>
    <row r="10" spans="1:11">
      <c r="A10" t="s">
        <v>19</v>
      </c>
      <c r="B10">
        <f ca="1">SUMPRODUCT(B4:B7,D4:D7, C4:C7)</f>
        <v>71.981211537617753</v>
      </c>
      <c r="D10" t="s">
        <v>28</v>
      </c>
    </row>
    <row r="11" spans="1:11">
      <c r="A11" s="20" t="s">
        <v>25</v>
      </c>
      <c r="B11">
        <f ca="1">IF(D8 &lt; (B5+B6),200,0) + _xll.PsiOutput()</f>
        <v>200</v>
      </c>
      <c r="C11" s="23" t="s">
        <v>30</v>
      </c>
    </row>
    <row r="12" spans="1:11">
      <c r="A12" t="s">
        <v>20</v>
      </c>
      <c r="B12">
        <f ca="1">B11+B10 + _xll.PsiOutput()</f>
        <v>271.98121153761775</v>
      </c>
      <c r="D12">
        <f ca="1">_xll.PsiMean(B12)</f>
        <v>243.96495965303481</v>
      </c>
      <c r="E12" t="s">
        <v>21</v>
      </c>
    </row>
    <row r="13" spans="1:11">
      <c r="D13">
        <f ca="1">_xll.PsiStdDev(B12)</f>
        <v>150.04740216668839</v>
      </c>
      <c r="E13" t="s">
        <v>22</v>
      </c>
    </row>
    <row r="14" spans="1:11">
      <c r="A14" t="s">
        <v>23</v>
      </c>
    </row>
    <row r="15" spans="1:11">
      <c r="A15" t="s">
        <v>24</v>
      </c>
      <c r="B15">
        <f ca="1">IF(B12 &gt; 350, 1,0) + _xll.PsiOutput()</f>
        <v>0</v>
      </c>
      <c r="D15">
        <f ca="1">_xll.PsiMean(B15)</f>
        <v>0.1676</v>
      </c>
    </row>
    <row r="17" spans="1:2">
      <c r="A17" t="s">
        <v>29</v>
      </c>
      <c r="B17">
        <f ca="1">_xll.PsiMean(B11)</f>
        <v>109.6</v>
      </c>
    </row>
    <row r="18" spans="1:2">
      <c r="A18" s="30" t="s">
        <v>31</v>
      </c>
    </row>
    <row r="19" spans="1:2">
      <c r="A19" s="31"/>
    </row>
    <row r="20" spans="1:2">
      <c r="A20" s="31"/>
    </row>
    <row r="21" spans="1:2">
      <c r="A21" s="31"/>
    </row>
    <row r="22" spans="1:2">
      <c r="A22" s="31"/>
    </row>
    <row r="23" spans="1:2">
      <c r="A23" s="31"/>
    </row>
  </sheetData>
  <mergeCells count="1">
    <mergeCell ref="A18:A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caust</dc:creator>
  <cp:lastModifiedBy>caust</cp:lastModifiedBy>
  <dcterms:created xsi:type="dcterms:W3CDTF">2018-12-06T13:51:49Z</dcterms:created>
  <dcterms:modified xsi:type="dcterms:W3CDTF">2018-12-08T23:08:06Z</dcterms:modified>
</cp:coreProperties>
</file>