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dgov-my.sharepoint.com/personal/alejandro_f_gongora_hud_gov/Documents/Formula Inquiries/"/>
    </mc:Choice>
  </mc:AlternateContent>
  <xr:revisionPtr revIDLastSave="0" documentId="8_{7E5A9446-A88A-418E-A00E-BC18759E66A2}" xr6:coauthVersionLast="45" xr6:coauthVersionMax="45" xr10:uidLastSave="{00000000-0000-0000-0000-000000000000}"/>
  <bookViews>
    <workbookView xWindow="-110" yWindow="-110" windowWidth="19420" windowHeight="10420" tabRatio="663" xr2:uid="{5F707420-E65E-43B8-8D15-7A1A2D608B64}"/>
  </bookViews>
  <sheets>
    <sheet name="Summary" sheetId="2" r:id="rId1"/>
    <sheet name="Geography Changes" sheetId="4" r:id="rId2"/>
    <sheet name="ESG20" sheetId="10" r:id="rId3"/>
    <sheet name="calc.States" sheetId="6" r:id="rId4"/>
    <sheet name="calc.Entitlements" sheetId="7" r:id="rId5"/>
    <sheet name="calc.Insulars" sheetId="8" r:id="rId6"/>
    <sheet name="CDBG19" sheetId="1" r:id="rId7"/>
    <sheet name="ESG19" sheetId="3" r:id="rId8"/>
  </sheets>
  <definedNames>
    <definedName name="_xlnm._FilterDatabase" localSheetId="4" hidden="1">'calc.Entitlements'!$A$1:$H$1211</definedName>
    <definedName name="_xlnm._FilterDatabase" localSheetId="5" hidden="1">'calc.Insulars'!$A$1:$E$5</definedName>
    <definedName name="_xlnm._FilterDatabase" localSheetId="3" hidden="1">'calc.States'!$A$1:$H$53</definedName>
    <definedName name="_xlnm._FilterDatabase" localSheetId="6" hidden="1">CDBG19!$A$1:$H$1268</definedName>
    <definedName name="_xlnm._FilterDatabase" localSheetId="7" hidden="1">'ESG19'!$A$1:$G$368</definedName>
    <definedName name="_xlnm._FilterDatabase" localSheetId="2" hidden="1">'ESG20'!$A$1:$G$363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5" i="10" l="1"/>
  <c r="F366" i="10"/>
  <c r="F367" i="10"/>
  <c r="F368" i="10"/>
  <c r="F369" i="10"/>
  <c r="F364" i="10"/>
  <c r="E365" i="10"/>
  <c r="E366" i="10"/>
  <c r="E367" i="10"/>
  <c r="E368" i="10"/>
  <c r="E369" i="10"/>
  <c r="E364" i="10"/>
  <c r="F312" i="10" l="1"/>
  <c r="E31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2" i="10"/>
  <c r="F303" i="10"/>
  <c r="F304" i="10"/>
  <c r="F305" i="10"/>
  <c r="F306" i="10"/>
  <c r="F307" i="10"/>
  <c r="F308" i="10"/>
  <c r="F309" i="10"/>
  <c r="F310" i="10"/>
  <c r="F311" i="10"/>
  <c r="F313" i="10"/>
  <c r="F314" i="10"/>
  <c r="F315" i="10"/>
  <c r="F316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2" i="10"/>
  <c r="E360" i="10"/>
  <c r="E361" i="10"/>
  <c r="E362" i="10"/>
  <c r="E363" i="10"/>
  <c r="E359" i="10"/>
  <c r="E358" i="10"/>
  <c r="E356" i="10"/>
  <c r="E357" i="10"/>
  <c r="E354" i="10"/>
  <c r="E355" i="10"/>
  <c r="E353" i="10"/>
  <c r="E351" i="10"/>
  <c r="E352" i="10"/>
  <c r="E350" i="10"/>
  <c r="E349" i="10"/>
  <c r="E347" i="10"/>
  <c r="E348" i="10"/>
  <c r="E346" i="10"/>
  <c r="E344" i="10"/>
  <c r="E345" i="10"/>
  <c r="E343" i="10"/>
  <c r="E342" i="10"/>
  <c r="E341" i="10"/>
  <c r="E333" i="10"/>
  <c r="E334" i="10"/>
  <c r="E335" i="10"/>
  <c r="E336" i="10"/>
  <c r="E337" i="10"/>
  <c r="E338" i="10"/>
  <c r="E339" i="10"/>
  <c r="E340" i="10"/>
  <c r="E332" i="10"/>
  <c r="E331" i="10"/>
  <c r="E330" i="10"/>
  <c r="E328" i="10"/>
  <c r="E329" i="10"/>
  <c r="E327" i="10"/>
  <c r="E326" i="10"/>
  <c r="E325" i="10"/>
  <c r="E323" i="10"/>
  <c r="E324" i="10"/>
  <c r="E322" i="10"/>
  <c r="E320" i="10"/>
  <c r="E321" i="10"/>
  <c r="E319" i="10"/>
  <c r="E317" i="10"/>
  <c r="E318" i="10"/>
  <c r="E313" i="10"/>
  <c r="E314" i="10"/>
  <c r="E315" i="10"/>
  <c r="E316" i="10"/>
  <c r="E310" i="10"/>
  <c r="E311" i="10"/>
  <c r="E309" i="10"/>
  <c r="E308" i="10"/>
  <c r="E307" i="10"/>
  <c r="E306" i="10"/>
  <c r="E305" i="10"/>
  <c r="E299" i="10"/>
  <c r="E300" i="10"/>
  <c r="E301" i="10"/>
  <c r="E302" i="10"/>
  <c r="E303" i="10"/>
  <c r="E304" i="10"/>
  <c r="E297" i="10"/>
  <c r="E298" i="10"/>
  <c r="E292" i="10"/>
  <c r="E293" i="10"/>
  <c r="E294" i="10"/>
  <c r="E295" i="10"/>
  <c r="E296" i="10"/>
  <c r="E288" i="10"/>
  <c r="E289" i="10"/>
  <c r="E290" i="10"/>
  <c r="E291" i="10"/>
  <c r="E287" i="10"/>
  <c r="E285" i="10"/>
  <c r="E286" i="10"/>
  <c r="E284" i="10"/>
  <c r="E283" i="10"/>
  <c r="E282" i="10"/>
  <c r="E281" i="10"/>
  <c r="E280" i="10"/>
  <c r="E279" i="10"/>
  <c r="E278" i="10"/>
  <c r="E275" i="10"/>
  <c r="E276" i="10"/>
  <c r="E277" i="10"/>
  <c r="E274" i="10"/>
  <c r="E273" i="10"/>
  <c r="E272" i="10"/>
  <c r="E271" i="10"/>
  <c r="E270" i="10"/>
  <c r="E269" i="10"/>
  <c r="E266" i="10"/>
  <c r="E267" i="10"/>
  <c r="E268" i="10"/>
  <c r="E264" i="10"/>
  <c r="E265" i="10"/>
  <c r="E259" i="10"/>
  <c r="E260" i="10"/>
  <c r="E261" i="10"/>
  <c r="E262" i="10"/>
  <c r="E263" i="10"/>
  <c r="E258" i="10"/>
  <c r="E257" i="10"/>
  <c r="E253" i="10"/>
  <c r="E254" i="10"/>
  <c r="E255" i="10"/>
  <c r="E256" i="10"/>
  <c r="E252" i="10"/>
  <c r="E250" i="10"/>
  <c r="E251" i="10"/>
  <c r="E249" i="10"/>
  <c r="E248" i="10"/>
  <c r="E245" i="10"/>
  <c r="E246" i="10"/>
  <c r="E247" i="10"/>
  <c r="E243" i="10"/>
  <c r="E244" i="10"/>
  <c r="E240" i="10"/>
  <c r="E241" i="10"/>
  <c r="E242" i="10"/>
  <c r="E238" i="10"/>
  <c r="E239" i="10"/>
  <c r="E234" i="10"/>
  <c r="E235" i="10"/>
  <c r="E236" i="10"/>
  <c r="E237" i="10"/>
  <c r="E232" i="10"/>
  <c r="E233" i="10"/>
  <c r="E231" i="10"/>
  <c r="E230" i="10"/>
  <c r="E229" i="10"/>
  <c r="E228" i="10"/>
  <c r="E227" i="10"/>
  <c r="E226" i="10"/>
  <c r="E225" i="10"/>
  <c r="E223" i="10"/>
  <c r="E224" i="10"/>
  <c r="E222" i="10"/>
  <c r="E221" i="10"/>
  <c r="E220" i="10"/>
  <c r="E219" i="10"/>
  <c r="E218" i="10"/>
  <c r="E217" i="10"/>
  <c r="E216" i="10"/>
  <c r="E215" i="10"/>
  <c r="E214" i="10"/>
  <c r="E213" i="10"/>
  <c r="E212" i="10"/>
  <c r="E210" i="10"/>
  <c r="E211" i="10"/>
  <c r="E209" i="10"/>
  <c r="E208" i="10"/>
  <c r="E207" i="10"/>
  <c r="E201" i="10"/>
  <c r="E202" i="10"/>
  <c r="E203" i="10"/>
  <c r="E204" i="10"/>
  <c r="E205" i="10"/>
  <c r="E206" i="10"/>
  <c r="E200" i="10"/>
  <c r="E199" i="10"/>
  <c r="E197" i="10"/>
  <c r="E198" i="10"/>
  <c r="E196" i="10"/>
  <c r="E195" i="10"/>
  <c r="E194" i="10"/>
  <c r="E192" i="10"/>
  <c r="E193" i="10"/>
  <c r="E190" i="10"/>
  <c r="E191" i="10"/>
  <c r="E189" i="10"/>
  <c r="E188" i="10"/>
  <c r="E186" i="10"/>
  <c r="E187" i="10"/>
  <c r="E185" i="10"/>
  <c r="E183" i="10"/>
  <c r="E184" i="10"/>
  <c r="E181" i="10"/>
  <c r="E182" i="10"/>
  <c r="E180" i="10"/>
  <c r="E179" i="10"/>
  <c r="E178" i="10"/>
  <c r="E177" i="10"/>
  <c r="E176" i="10"/>
  <c r="E174" i="10"/>
  <c r="E175" i="10"/>
  <c r="E173" i="10"/>
  <c r="E171" i="10"/>
  <c r="E172" i="10"/>
  <c r="E169" i="10"/>
  <c r="E170" i="10"/>
  <c r="E168" i="10"/>
  <c r="E167" i="10"/>
  <c r="E165" i="10"/>
  <c r="E166" i="10"/>
  <c r="E162" i="10"/>
  <c r="E163" i="10"/>
  <c r="E164" i="10"/>
  <c r="E161" i="10"/>
  <c r="E160" i="10"/>
  <c r="E158" i="10"/>
  <c r="E159" i="10"/>
  <c r="E157" i="10"/>
  <c r="E156" i="10"/>
  <c r="E155" i="10"/>
  <c r="E154" i="10"/>
  <c r="E153" i="10"/>
  <c r="E152" i="10"/>
  <c r="E151" i="10"/>
  <c r="E150" i="10"/>
  <c r="E145" i="10"/>
  <c r="E146" i="10"/>
  <c r="E147" i="10"/>
  <c r="E148" i="10"/>
  <c r="E149" i="10"/>
  <c r="E144" i="10"/>
  <c r="E143" i="10"/>
  <c r="E141" i="10"/>
  <c r="E142" i="10"/>
  <c r="E138" i="10"/>
  <c r="E139" i="10"/>
  <c r="E140" i="10"/>
  <c r="E134" i="10"/>
  <c r="E135" i="10"/>
  <c r="E136" i="10"/>
  <c r="E137" i="10"/>
  <c r="E129" i="10"/>
  <c r="E130" i="10"/>
  <c r="E131" i="10"/>
  <c r="E132" i="10"/>
  <c r="E133" i="10"/>
  <c r="E128" i="10"/>
  <c r="E125" i="10"/>
  <c r="E126" i="10"/>
  <c r="E127" i="10"/>
  <c r="E124" i="10"/>
  <c r="E123" i="10"/>
  <c r="E122" i="10"/>
  <c r="E121" i="10"/>
  <c r="E120" i="10"/>
  <c r="E119" i="10"/>
  <c r="E117" i="10"/>
  <c r="E118" i="10"/>
  <c r="E116" i="10"/>
  <c r="E115" i="10"/>
  <c r="E114" i="10"/>
  <c r="E113" i="10"/>
  <c r="E112" i="10"/>
  <c r="E111" i="10"/>
  <c r="E110" i="10"/>
  <c r="E109" i="10"/>
  <c r="E107" i="10"/>
  <c r="E108" i="10"/>
  <c r="E99" i="10"/>
  <c r="E100" i="10"/>
  <c r="E101" i="10"/>
  <c r="E102" i="10"/>
  <c r="E103" i="10"/>
  <c r="E104" i="10"/>
  <c r="E105" i="10"/>
  <c r="E106" i="10"/>
  <c r="E94" i="10"/>
  <c r="E95" i="10"/>
  <c r="E96" i="10"/>
  <c r="E97" i="10"/>
  <c r="E98" i="10"/>
  <c r="E93" i="10"/>
  <c r="E92" i="10"/>
  <c r="E89" i="10"/>
  <c r="E90" i="10"/>
  <c r="E91" i="10"/>
  <c r="E86" i="10"/>
  <c r="E87" i="10"/>
  <c r="E88" i="10"/>
  <c r="E85" i="10"/>
  <c r="E84" i="10"/>
  <c r="E83" i="10"/>
  <c r="E82" i="10"/>
  <c r="E81" i="10"/>
  <c r="E80" i="10"/>
  <c r="E79" i="10"/>
  <c r="E78" i="10"/>
  <c r="E76" i="10"/>
  <c r="E77" i="10"/>
  <c r="E75" i="10"/>
  <c r="E74" i="10"/>
  <c r="E73" i="10"/>
  <c r="E72" i="10"/>
  <c r="E71" i="10"/>
  <c r="E70" i="10"/>
  <c r="E69" i="10"/>
  <c r="E68" i="10"/>
  <c r="E67" i="10"/>
  <c r="E66" i="10"/>
  <c r="E65" i="10"/>
  <c r="E63" i="10"/>
  <c r="E64" i="10"/>
  <c r="E61" i="10"/>
  <c r="E62" i="10"/>
  <c r="E60" i="10"/>
  <c r="E58" i="10"/>
  <c r="E59" i="10"/>
  <c r="E57" i="10"/>
  <c r="E55" i="10"/>
  <c r="E56" i="10"/>
  <c r="E54" i="10"/>
  <c r="E53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2" i="10"/>
  <c r="G368" i="3" l="1"/>
  <c r="F368" i="3"/>
  <c r="E52" i="6"/>
  <c r="E52" i="10" s="1"/>
  <c r="C9" i="2" l="1"/>
  <c r="C10" i="2"/>
  <c r="C11" i="2" l="1"/>
  <c r="D6" i="2"/>
  <c r="C5" i="2"/>
  <c r="F1201" i="7" s="1"/>
  <c r="G1201" i="7" s="1"/>
  <c r="H1201" i="7" s="1"/>
  <c r="G359" i="10" s="1"/>
  <c r="D4" i="2"/>
  <c r="F6" i="6" l="1"/>
  <c r="F22" i="6"/>
  <c r="F38" i="6"/>
  <c r="F5" i="7"/>
  <c r="G5" i="7" s="1"/>
  <c r="H5" i="7" s="1"/>
  <c r="F21" i="7"/>
  <c r="G21" i="7" s="1"/>
  <c r="H21" i="7" s="1"/>
  <c r="F37" i="7"/>
  <c r="G37" i="7" s="1"/>
  <c r="H37" i="7" s="1"/>
  <c r="F53" i="7"/>
  <c r="G53" i="7" s="1"/>
  <c r="H53" i="7" s="1"/>
  <c r="F69" i="7"/>
  <c r="G69" i="7" s="1"/>
  <c r="H69" i="7" s="1"/>
  <c r="F85" i="7"/>
  <c r="G85" i="7" s="1"/>
  <c r="H85" i="7" s="1"/>
  <c r="F101" i="7"/>
  <c r="G101" i="7" s="1"/>
  <c r="H101" i="7" s="1"/>
  <c r="F117" i="7"/>
  <c r="G117" i="7" s="1"/>
  <c r="H117" i="7" s="1"/>
  <c r="F133" i="7"/>
  <c r="G133" i="7" s="1"/>
  <c r="H133" i="7" s="1"/>
  <c r="F10" i="6"/>
  <c r="F26" i="6"/>
  <c r="F42" i="6"/>
  <c r="F9" i="7"/>
  <c r="G9" i="7" s="1"/>
  <c r="H9" i="7" s="1"/>
  <c r="F25" i="7"/>
  <c r="G25" i="7" s="1"/>
  <c r="H25" i="7" s="1"/>
  <c r="F41" i="7"/>
  <c r="G41" i="7" s="1"/>
  <c r="H41" i="7" s="1"/>
  <c r="G60" i="10" s="1"/>
  <c r="F57" i="7"/>
  <c r="G57" i="7" s="1"/>
  <c r="H57" i="7" s="1"/>
  <c r="F73" i="7"/>
  <c r="G73" i="7" s="1"/>
  <c r="H73" i="7" s="1"/>
  <c r="F89" i="7"/>
  <c r="G89" i="7" s="1"/>
  <c r="H89" i="7" s="1"/>
  <c r="G70" i="10" s="1"/>
  <c r="F105" i="7"/>
  <c r="G105" i="7" s="1"/>
  <c r="H105" i="7" s="1"/>
  <c r="F121" i="7"/>
  <c r="G121" i="7" s="1"/>
  <c r="H121" i="7" s="1"/>
  <c r="F137" i="7"/>
  <c r="G137" i="7" s="1"/>
  <c r="H137" i="7" s="1"/>
  <c r="F153" i="7"/>
  <c r="G153" i="7" s="1"/>
  <c r="H153" i="7" s="1"/>
  <c r="F169" i="7"/>
  <c r="G169" i="7" s="1"/>
  <c r="H169" i="7" s="1"/>
  <c r="F185" i="7"/>
  <c r="G185" i="7" s="1"/>
  <c r="H185" i="7" s="1"/>
  <c r="F201" i="7"/>
  <c r="G201" i="7" s="1"/>
  <c r="H201" i="7" s="1"/>
  <c r="F217" i="7"/>
  <c r="G217" i="7" s="1"/>
  <c r="H217" i="7" s="1"/>
  <c r="F233" i="7"/>
  <c r="G233" i="7" s="1"/>
  <c r="H233" i="7" s="1"/>
  <c r="G105" i="10" s="1"/>
  <c r="F249" i="7"/>
  <c r="G249" i="7" s="1"/>
  <c r="H249" i="7" s="1"/>
  <c r="F265" i="7"/>
  <c r="G265" i="7" s="1"/>
  <c r="H265" i="7" s="1"/>
  <c r="F281" i="7"/>
  <c r="G281" i="7" s="1"/>
  <c r="H281" i="7" s="1"/>
  <c r="F3" i="6"/>
  <c r="F19" i="6"/>
  <c r="F35" i="6"/>
  <c r="F51" i="6"/>
  <c r="F18" i="7"/>
  <c r="G18" i="7" s="1"/>
  <c r="H18" i="7" s="1"/>
  <c r="F34" i="7"/>
  <c r="G34" i="7" s="1"/>
  <c r="H34" i="7" s="1"/>
  <c r="F50" i="7"/>
  <c r="G50" i="7" s="1"/>
  <c r="H50" i="7" s="1"/>
  <c r="G64" i="10" s="1"/>
  <c r="F66" i="7"/>
  <c r="G66" i="7" s="1"/>
  <c r="H66" i="7" s="1"/>
  <c r="F82" i="7"/>
  <c r="G82" i="7" s="1"/>
  <c r="H82" i="7" s="1"/>
  <c r="F98" i="7"/>
  <c r="G98" i="7" s="1"/>
  <c r="H98" i="7" s="1"/>
  <c r="F114" i="7"/>
  <c r="G114" i="7" s="1"/>
  <c r="H114" i="7" s="1"/>
  <c r="F130" i="7"/>
  <c r="G130" i="7" s="1"/>
  <c r="H130" i="7" s="1"/>
  <c r="F146" i="7"/>
  <c r="G146" i="7" s="1"/>
  <c r="H146" i="7" s="1"/>
  <c r="F162" i="7"/>
  <c r="G162" i="7" s="1"/>
  <c r="H162" i="7" s="1"/>
  <c r="F178" i="7"/>
  <c r="G178" i="7" s="1"/>
  <c r="H178" i="7" s="1"/>
  <c r="G91" i="10" s="1"/>
  <c r="F194" i="7"/>
  <c r="G194" i="7" s="1"/>
  <c r="H194" i="7" s="1"/>
  <c r="F210" i="7"/>
  <c r="G210" i="7" s="1"/>
  <c r="H210" i="7" s="1"/>
  <c r="F226" i="7"/>
  <c r="G226" i="7" s="1"/>
  <c r="H226" i="7" s="1"/>
  <c r="F242" i="7"/>
  <c r="G242" i="7" s="1"/>
  <c r="H242" i="7" s="1"/>
  <c r="F258" i="7"/>
  <c r="G258" i="7" s="1"/>
  <c r="H258" i="7" s="1"/>
  <c r="F274" i="7"/>
  <c r="G274" i="7" s="1"/>
  <c r="H274" i="7" s="1"/>
  <c r="G114" i="10" s="1"/>
  <c r="F290" i="7"/>
  <c r="G290" i="7" s="1"/>
  <c r="H290" i="7" s="1"/>
  <c r="F33" i="6"/>
  <c r="F16" i="7"/>
  <c r="G16" i="7" s="1"/>
  <c r="H16" i="7" s="1"/>
  <c r="F48" i="7"/>
  <c r="G48" i="7" s="1"/>
  <c r="H48" i="7" s="1"/>
  <c r="F80" i="7"/>
  <c r="G80" i="7" s="1"/>
  <c r="H80" i="7" s="1"/>
  <c r="F112" i="7"/>
  <c r="G112" i="7" s="1"/>
  <c r="H112" i="7" s="1"/>
  <c r="F144" i="7"/>
  <c r="G144" i="7" s="1"/>
  <c r="H144" i="7" s="1"/>
  <c r="F176" i="7"/>
  <c r="G176" i="7" s="1"/>
  <c r="H176" i="7" s="1"/>
  <c r="G89" i="10" s="1"/>
  <c r="F208" i="7"/>
  <c r="G208" i="7" s="1"/>
  <c r="H208" i="7" s="1"/>
  <c r="F240" i="7"/>
  <c r="G240" i="7" s="1"/>
  <c r="H240" i="7" s="1"/>
  <c r="F272" i="7"/>
  <c r="G272" i="7" s="1"/>
  <c r="H272" i="7" s="1"/>
  <c r="F299" i="7"/>
  <c r="G299" i="7" s="1"/>
  <c r="H299" i="7" s="1"/>
  <c r="F315" i="7"/>
  <c r="G315" i="7" s="1"/>
  <c r="H315" i="7" s="1"/>
  <c r="F331" i="7"/>
  <c r="G331" i="7" s="1"/>
  <c r="H331" i="7" s="1"/>
  <c r="F347" i="7"/>
  <c r="G347" i="7" s="1"/>
  <c r="H347" i="7" s="1"/>
  <c r="F363" i="7"/>
  <c r="G363" i="7" s="1"/>
  <c r="H363" i="7" s="1"/>
  <c r="G136" i="10" s="1"/>
  <c r="F379" i="7"/>
  <c r="G379" i="7" s="1"/>
  <c r="H379" i="7" s="1"/>
  <c r="F395" i="7"/>
  <c r="G395" i="7" s="1"/>
  <c r="H395" i="7" s="1"/>
  <c r="F411" i="7"/>
  <c r="G411" i="7" s="1"/>
  <c r="H411" i="7" s="1"/>
  <c r="F427" i="7"/>
  <c r="G427" i="7" s="1"/>
  <c r="H427" i="7" s="1"/>
  <c r="F443" i="7"/>
  <c r="G443" i="7" s="1"/>
  <c r="H443" i="7" s="1"/>
  <c r="F459" i="7"/>
  <c r="G459" i="7" s="1"/>
  <c r="H459" i="7" s="1"/>
  <c r="G160" i="10" s="1"/>
  <c r="F475" i="7"/>
  <c r="G475" i="7" s="1"/>
  <c r="H475" i="7" s="1"/>
  <c r="G165" i="10" s="1"/>
  <c r="F491" i="7"/>
  <c r="G491" i="7" s="1"/>
  <c r="H491" i="7" s="1"/>
  <c r="F507" i="7"/>
  <c r="G507" i="7" s="1"/>
  <c r="H507" i="7" s="1"/>
  <c r="F523" i="7"/>
  <c r="G523" i="7" s="1"/>
  <c r="H523" i="7" s="1"/>
  <c r="F539" i="7"/>
  <c r="G539" i="7" s="1"/>
  <c r="H539" i="7" s="1"/>
  <c r="G182" i="10" s="1"/>
  <c r="F555" i="7"/>
  <c r="G555" i="7" s="1"/>
  <c r="H555" i="7" s="1"/>
  <c r="F571" i="7"/>
  <c r="G571" i="7" s="1"/>
  <c r="H571" i="7" s="1"/>
  <c r="G192" i="10" s="1"/>
  <c r="F587" i="7"/>
  <c r="G587" i="7" s="1"/>
  <c r="H587" i="7" s="1"/>
  <c r="F603" i="7"/>
  <c r="G603" i="7" s="1"/>
  <c r="H603" i="7" s="1"/>
  <c r="F619" i="7"/>
  <c r="G619" i="7" s="1"/>
  <c r="H619" i="7" s="1"/>
  <c r="G202" i="10" s="1"/>
  <c r="F635" i="7"/>
  <c r="G635" i="7" s="1"/>
  <c r="H635" i="7" s="1"/>
  <c r="F651" i="7"/>
  <c r="G651" i="7" s="1"/>
  <c r="H651" i="7" s="1"/>
  <c r="F667" i="7"/>
  <c r="G667" i="7" s="1"/>
  <c r="H667" i="7" s="1"/>
  <c r="F683" i="7"/>
  <c r="G683" i="7" s="1"/>
  <c r="H683" i="7" s="1"/>
  <c r="F699" i="7"/>
  <c r="G699" i="7" s="1"/>
  <c r="H699" i="7" s="1"/>
  <c r="G223" i="10" s="1"/>
  <c r="F715" i="7"/>
  <c r="G715" i="7" s="1"/>
  <c r="H715" i="7" s="1"/>
  <c r="F731" i="7"/>
  <c r="G731" i="7" s="1"/>
  <c r="H731" i="7" s="1"/>
  <c r="F747" i="7"/>
  <c r="G747" i="7" s="1"/>
  <c r="H747" i="7" s="1"/>
  <c r="F763" i="7"/>
  <c r="G763" i="7" s="1"/>
  <c r="H763" i="7" s="1"/>
  <c r="G239" i="10" s="1"/>
  <c r="F779" i="7"/>
  <c r="G779" i="7" s="1"/>
  <c r="H779" i="7" s="1"/>
  <c r="G246" i="10" s="1"/>
  <c r="F795" i="7"/>
  <c r="G795" i="7" s="1"/>
  <c r="H795" i="7" s="1"/>
  <c r="F14" i="6"/>
  <c r="F30" i="6"/>
  <c r="F46" i="6"/>
  <c r="F13" i="7"/>
  <c r="G13" i="7" s="1"/>
  <c r="H13" i="7" s="1"/>
  <c r="G55" i="10" s="1"/>
  <c r="F29" i="7"/>
  <c r="G29" i="7" s="1"/>
  <c r="H29" i="7" s="1"/>
  <c r="F45" i="7"/>
  <c r="G45" i="7" s="1"/>
  <c r="H45" i="7" s="1"/>
  <c r="F61" i="7"/>
  <c r="G61" i="7" s="1"/>
  <c r="H61" i="7" s="1"/>
  <c r="G67" i="10" s="1"/>
  <c r="F77" i="7"/>
  <c r="G77" i="7" s="1"/>
  <c r="H77" i="7" s="1"/>
  <c r="F93" i="7"/>
  <c r="G93" i="7" s="1"/>
  <c r="H93" i="7" s="1"/>
  <c r="F109" i="7"/>
  <c r="G109" i="7" s="1"/>
  <c r="H109" i="7" s="1"/>
  <c r="F125" i="7"/>
  <c r="G125" i="7" s="1"/>
  <c r="H125" i="7" s="1"/>
  <c r="F141" i="7"/>
  <c r="G141" i="7" s="1"/>
  <c r="H141" i="7" s="1"/>
  <c r="G80" i="10" s="1"/>
  <c r="F18" i="6"/>
  <c r="F34" i="6"/>
  <c r="F50" i="6"/>
  <c r="F17" i="7"/>
  <c r="G17" i="7" s="1"/>
  <c r="H17" i="7" s="1"/>
  <c r="G57" i="10" s="1"/>
  <c r="F33" i="7"/>
  <c r="G33" i="7" s="1"/>
  <c r="H33" i="7" s="1"/>
  <c r="F49" i="7"/>
  <c r="G49" i="7" s="1"/>
  <c r="H49" i="7" s="1"/>
  <c r="G63" i="10" s="1"/>
  <c r="F65" i="7"/>
  <c r="G65" i="7" s="1"/>
  <c r="H65" i="7" s="1"/>
  <c r="F81" i="7"/>
  <c r="G81" i="7" s="1"/>
  <c r="H81" i="7" s="1"/>
  <c r="F97" i="7"/>
  <c r="G97" i="7" s="1"/>
  <c r="H97" i="7" s="1"/>
  <c r="G73" i="10" s="1"/>
  <c r="F113" i="7"/>
  <c r="G113" i="7" s="1"/>
  <c r="H113" i="7" s="1"/>
  <c r="F129" i="7"/>
  <c r="G129" i="7" s="1"/>
  <c r="H129" i="7" s="1"/>
  <c r="F145" i="7"/>
  <c r="G145" i="7" s="1"/>
  <c r="H145" i="7" s="1"/>
  <c r="G82" i="10" s="1"/>
  <c r="F161" i="7"/>
  <c r="G161" i="7" s="1"/>
  <c r="H161" i="7" s="1"/>
  <c r="F177" i="7"/>
  <c r="G177" i="7" s="1"/>
  <c r="H177" i="7" s="1"/>
  <c r="G90" i="10" s="1"/>
  <c r="F193" i="7"/>
  <c r="G193" i="7" s="1"/>
  <c r="H193" i="7" s="1"/>
  <c r="F209" i="7"/>
  <c r="G209" i="7" s="1"/>
  <c r="H209" i="7" s="1"/>
  <c r="F225" i="7"/>
  <c r="G225" i="7" s="1"/>
  <c r="H225" i="7" s="1"/>
  <c r="F241" i="7"/>
  <c r="G241" i="7" s="1"/>
  <c r="H241" i="7" s="1"/>
  <c r="G109" i="10" s="1"/>
  <c r="F257" i="7"/>
  <c r="G257" i="7" s="1"/>
  <c r="H257" i="7" s="1"/>
  <c r="F273" i="7"/>
  <c r="G273" i="7" s="1"/>
  <c r="H273" i="7" s="1"/>
  <c r="F289" i="7"/>
  <c r="G289" i="7" s="1"/>
  <c r="H289" i="7" s="1"/>
  <c r="F11" i="6"/>
  <c r="F27" i="6"/>
  <c r="F43" i="6"/>
  <c r="F10" i="7"/>
  <c r="G10" i="7" s="1"/>
  <c r="H10" i="7" s="1"/>
  <c r="F26" i="7"/>
  <c r="G26" i="7" s="1"/>
  <c r="H26" i="7" s="1"/>
  <c r="F42" i="7"/>
  <c r="G42" i="7" s="1"/>
  <c r="H42" i="7" s="1"/>
  <c r="F58" i="7"/>
  <c r="G58" i="7" s="1"/>
  <c r="H58" i="7" s="1"/>
  <c r="G66" i="10" s="1"/>
  <c r="F74" i="7"/>
  <c r="G74" i="7" s="1"/>
  <c r="H74" i="7" s="1"/>
  <c r="F90" i="7"/>
  <c r="G90" i="7" s="1"/>
  <c r="H90" i="7" s="1"/>
  <c r="F106" i="7"/>
  <c r="G106" i="7" s="1"/>
  <c r="H106" i="7" s="1"/>
  <c r="F122" i="7"/>
  <c r="G122" i="7" s="1"/>
  <c r="H122" i="7" s="1"/>
  <c r="F138" i="7"/>
  <c r="G138" i="7" s="1"/>
  <c r="H138" i="7" s="1"/>
  <c r="F154" i="7"/>
  <c r="G154" i="7" s="1"/>
  <c r="H154" i="7" s="1"/>
  <c r="F170" i="7"/>
  <c r="G170" i="7" s="1"/>
  <c r="H170" i="7" s="1"/>
  <c r="F186" i="7"/>
  <c r="G186" i="7" s="1"/>
  <c r="H186" i="7" s="1"/>
  <c r="F202" i="7"/>
  <c r="G202" i="7" s="1"/>
  <c r="H202" i="7" s="1"/>
  <c r="F218" i="7"/>
  <c r="G218" i="7" s="1"/>
  <c r="H218" i="7" s="1"/>
  <c r="F234" i="7"/>
  <c r="G234" i="7" s="1"/>
  <c r="H234" i="7" s="1"/>
  <c r="G106" i="10" s="1"/>
  <c r="F250" i="7"/>
  <c r="G250" i="7" s="1"/>
  <c r="H250" i="7" s="1"/>
  <c r="F266" i="7"/>
  <c r="G266" i="7" s="1"/>
  <c r="H266" i="7" s="1"/>
  <c r="F282" i="7"/>
  <c r="G282" i="7" s="1"/>
  <c r="H282" i="7" s="1"/>
  <c r="F17" i="6"/>
  <c r="F49" i="6"/>
  <c r="F32" i="7"/>
  <c r="G32" i="7" s="1"/>
  <c r="H32" i="7" s="1"/>
  <c r="F64" i="7"/>
  <c r="G64" i="7" s="1"/>
  <c r="H64" i="7" s="1"/>
  <c r="F96" i="7"/>
  <c r="G96" i="7" s="1"/>
  <c r="H96" i="7" s="1"/>
  <c r="F128" i="7"/>
  <c r="G128" i="7" s="1"/>
  <c r="H128" i="7" s="1"/>
  <c r="F160" i="7"/>
  <c r="G160" i="7" s="1"/>
  <c r="H160" i="7" s="1"/>
  <c r="F192" i="7"/>
  <c r="G192" i="7" s="1"/>
  <c r="H192" i="7" s="1"/>
  <c r="F224" i="7"/>
  <c r="G224" i="7" s="1"/>
  <c r="H224" i="7" s="1"/>
  <c r="G98" i="10" s="1"/>
  <c r="F256" i="7"/>
  <c r="G256" i="7" s="1"/>
  <c r="H256" i="7" s="1"/>
  <c r="F288" i="7"/>
  <c r="G288" i="7" s="1"/>
  <c r="H288" i="7" s="1"/>
  <c r="F307" i="7"/>
  <c r="G307" i="7" s="1"/>
  <c r="H307" i="7" s="1"/>
  <c r="F323" i="7"/>
  <c r="G323" i="7" s="1"/>
  <c r="H323" i="7" s="1"/>
  <c r="G121" i="10" s="1"/>
  <c r="F339" i="7"/>
  <c r="G339" i="7" s="1"/>
  <c r="H339" i="7" s="1"/>
  <c r="F355" i="7"/>
  <c r="G355" i="7" s="1"/>
  <c r="H355" i="7" s="1"/>
  <c r="G129" i="10" s="1"/>
  <c r="F371" i="7"/>
  <c r="G371" i="7" s="1"/>
  <c r="H371" i="7" s="1"/>
  <c r="G141" i="10" s="1"/>
  <c r="F387" i="7"/>
  <c r="G387" i="7" s="1"/>
  <c r="H387" i="7" s="1"/>
  <c r="F403" i="7"/>
  <c r="G403" i="7" s="1"/>
  <c r="H403" i="7" s="1"/>
  <c r="G152" i="10" s="1"/>
  <c r="F419" i="7"/>
  <c r="G419" i="7" s="1"/>
  <c r="H419" i="7" s="1"/>
  <c r="F435" i="7"/>
  <c r="G435" i="7" s="1"/>
  <c r="H435" i="7" s="1"/>
  <c r="F451" i="7"/>
  <c r="G451" i="7" s="1"/>
  <c r="H451" i="7" s="1"/>
  <c r="F467" i="7"/>
  <c r="G467" i="7" s="1"/>
  <c r="H467" i="7" s="1"/>
  <c r="F483" i="7"/>
  <c r="G483" i="7" s="1"/>
  <c r="H483" i="7" s="1"/>
  <c r="F499" i="7"/>
  <c r="G499" i="7" s="1"/>
  <c r="H499" i="7" s="1"/>
  <c r="F515" i="7"/>
  <c r="G515" i="7" s="1"/>
  <c r="H515" i="7" s="1"/>
  <c r="F531" i="7"/>
  <c r="G531" i="7" s="1"/>
  <c r="H531" i="7" s="1"/>
  <c r="F547" i="7"/>
  <c r="G547" i="7" s="1"/>
  <c r="H547" i="7" s="1"/>
  <c r="F563" i="7"/>
  <c r="G563" i="7" s="1"/>
  <c r="H563" i="7" s="1"/>
  <c r="F579" i="7"/>
  <c r="G579" i="7" s="1"/>
  <c r="H579" i="7" s="1"/>
  <c r="F595" i="7"/>
  <c r="G595" i="7" s="1"/>
  <c r="H595" i="7" s="1"/>
  <c r="F611" i="7"/>
  <c r="G611" i="7" s="1"/>
  <c r="H611" i="7" s="1"/>
  <c r="F627" i="7"/>
  <c r="G627" i="7" s="1"/>
  <c r="H627" i="7" s="1"/>
  <c r="F643" i="7"/>
  <c r="G643" i="7" s="1"/>
  <c r="H643" i="7" s="1"/>
  <c r="F659" i="7"/>
  <c r="G659" i="7" s="1"/>
  <c r="H659" i="7" s="1"/>
  <c r="F675" i="7"/>
  <c r="G675" i="7" s="1"/>
  <c r="H675" i="7" s="1"/>
  <c r="F691" i="7"/>
  <c r="G691" i="7" s="1"/>
  <c r="H691" i="7" s="1"/>
  <c r="F707" i="7"/>
  <c r="G707" i="7" s="1"/>
  <c r="H707" i="7" s="1"/>
  <c r="F723" i="7"/>
  <c r="G723" i="7" s="1"/>
  <c r="H723" i="7" s="1"/>
  <c r="F739" i="7"/>
  <c r="G739" i="7" s="1"/>
  <c r="H739" i="7" s="1"/>
  <c r="G229" i="10" s="1"/>
  <c r="F755" i="7"/>
  <c r="G755" i="7" s="1"/>
  <c r="H755" i="7" s="1"/>
  <c r="G234" i="10" s="1"/>
  <c r="F771" i="7"/>
  <c r="G771" i="7" s="1"/>
  <c r="H771" i="7" s="1"/>
  <c r="G242" i="10" s="1"/>
  <c r="F787" i="7"/>
  <c r="G787" i="7" s="1"/>
  <c r="H787" i="7" s="1"/>
  <c r="F12" i="6"/>
  <c r="F149" i="7"/>
  <c r="G149" i="7" s="1"/>
  <c r="H149" i="7" s="1"/>
  <c r="F181" i="7"/>
  <c r="G181" i="7" s="1"/>
  <c r="H181" i="7" s="1"/>
  <c r="F213" i="7"/>
  <c r="G213" i="7" s="1"/>
  <c r="H213" i="7" s="1"/>
  <c r="F245" i="7"/>
  <c r="G245" i="7" s="1"/>
  <c r="H245" i="7" s="1"/>
  <c r="G110" i="10" s="1"/>
  <c r="F277" i="7"/>
  <c r="G277" i="7" s="1"/>
  <c r="H277" i="7" s="1"/>
  <c r="F15" i="6"/>
  <c r="F47" i="6"/>
  <c r="F30" i="7"/>
  <c r="G30" i="7" s="1"/>
  <c r="H30" i="7" s="1"/>
  <c r="F62" i="7"/>
  <c r="G62" i="7" s="1"/>
  <c r="H62" i="7" s="1"/>
  <c r="F94" i="7"/>
  <c r="G94" i="7" s="1"/>
  <c r="H94" i="7" s="1"/>
  <c r="G72" i="10" s="1"/>
  <c r="F126" i="7"/>
  <c r="G126" i="7" s="1"/>
  <c r="H126" i="7" s="1"/>
  <c r="F158" i="7"/>
  <c r="G158" i="7" s="1"/>
  <c r="H158" i="7" s="1"/>
  <c r="F190" i="7"/>
  <c r="G190" i="7" s="1"/>
  <c r="H190" i="7" s="1"/>
  <c r="F222" i="7"/>
  <c r="G222" i="7" s="1"/>
  <c r="H222" i="7" s="1"/>
  <c r="G96" i="10" s="1"/>
  <c r="F254" i="7"/>
  <c r="G254" i="7" s="1"/>
  <c r="H254" i="7" s="1"/>
  <c r="F286" i="7"/>
  <c r="G286" i="7" s="1"/>
  <c r="H286" i="7" s="1"/>
  <c r="G118" i="10" s="1"/>
  <c r="F8" i="7"/>
  <c r="G8" i="7" s="1"/>
  <c r="H8" i="7" s="1"/>
  <c r="F72" i="7"/>
  <c r="G72" i="7" s="1"/>
  <c r="H72" i="7" s="1"/>
  <c r="G68" i="10" s="1"/>
  <c r="F136" i="7"/>
  <c r="G136" i="7" s="1"/>
  <c r="H136" i="7" s="1"/>
  <c r="F200" i="7"/>
  <c r="G200" i="7" s="1"/>
  <c r="H200" i="7" s="1"/>
  <c r="F264" i="7"/>
  <c r="G264" i="7" s="1"/>
  <c r="H264" i="7" s="1"/>
  <c r="F311" i="7"/>
  <c r="G311" i="7" s="1"/>
  <c r="H311" i="7" s="1"/>
  <c r="F343" i="7"/>
  <c r="G343" i="7" s="1"/>
  <c r="H343" i="7" s="1"/>
  <c r="G124" i="10" s="1"/>
  <c r="F375" i="7"/>
  <c r="G375" i="7" s="1"/>
  <c r="H375" i="7" s="1"/>
  <c r="F407" i="7"/>
  <c r="G407" i="7" s="1"/>
  <c r="H407" i="7" s="1"/>
  <c r="F439" i="7"/>
  <c r="G439" i="7" s="1"/>
  <c r="H439" i="7" s="1"/>
  <c r="F471" i="7"/>
  <c r="G471" i="7" s="1"/>
  <c r="H471" i="7" s="1"/>
  <c r="G163" i="10" s="1"/>
  <c r="F503" i="7"/>
  <c r="G503" i="7" s="1"/>
  <c r="H503" i="7" s="1"/>
  <c r="F535" i="7"/>
  <c r="G535" i="7" s="1"/>
  <c r="H535" i="7" s="1"/>
  <c r="F567" i="7"/>
  <c r="G567" i="7" s="1"/>
  <c r="H567" i="7" s="1"/>
  <c r="G190" i="10" s="1"/>
  <c r="F599" i="7"/>
  <c r="G599" i="7" s="1"/>
  <c r="H599" i="7" s="1"/>
  <c r="F631" i="7"/>
  <c r="G631" i="7" s="1"/>
  <c r="H631" i="7" s="1"/>
  <c r="F663" i="7"/>
  <c r="G663" i="7" s="1"/>
  <c r="H663" i="7" s="1"/>
  <c r="F695" i="7"/>
  <c r="G695" i="7" s="1"/>
  <c r="H695" i="7" s="1"/>
  <c r="F727" i="7"/>
  <c r="G727" i="7" s="1"/>
  <c r="H727" i="7" s="1"/>
  <c r="G227" i="10" s="1"/>
  <c r="F759" i="7"/>
  <c r="G759" i="7" s="1"/>
  <c r="H759" i="7" s="1"/>
  <c r="F791" i="7"/>
  <c r="G791" i="7" s="1"/>
  <c r="H791" i="7" s="1"/>
  <c r="G248" i="10" s="1"/>
  <c r="F36" i="6"/>
  <c r="F19" i="7"/>
  <c r="G19" i="7" s="1"/>
  <c r="H19" i="7" s="1"/>
  <c r="F51" i="7"/>
  <c r="G51" i="7" s="1"/>
  <c r="H51" i="7" s="1"/>
  <c r="F83" i="7"/>
  <c r="G83" i="7" s="1"/>
  <c r="H83" i="7" s="1"/>
  <c r="F115" i="7"/>
  <c r="G115" i="7" s="1"/>
  <c r="H115" i="7" s="1"/>
  <c r="F147" i="7"/>
  <c r="G147" i="7" s="1"/>
  <c r="H147" i="7" s="1"/>
  <c r="F179" i="7"/>
  <c r="G179" i="7" s="1"/>
  <c r="H179" i="7" s="1"/>
  <c r="F211" i="7"/>
  <c r="G211" i="7" s="1"/>
  <c r="H211" i="7" s="1"/>
  <c r="F243" i="7"/>
  <c r="G243" i="7" s="1"/>
  <c r="H243" i="7" s="1"/>
  <c r="F275" i="7"/>
  <c r="G275" i="7" s="1"/>
  <c r="H275" i="7" s="1"/>
  <c r="F300" i="7"/>
  <c r="G300" i="7" s="1"/>
  <c r="H300" i="7" s="1"/>
  <c r="F316" i="7"/>
  <c r="G316" i="7" s="1"/>
  <c r="H316" i="7" s="1"/>
  <c r="G120" i="10" s="1"/>
  <c r="F332" i="7"/>
  <c r="G332" i="7" s="1"/>
  <c r="H332" i="7" s="1"/>
  <c r="F348" i="7"/>
  <c r="G348" i="7" s="1"/>
  <c r="H348" i="7" s="1"/>
  <c r="F364" i="7"/>
  <c r="G364" i="7" s="1"/>
  <c r="H364" i="7" s="1"/>
  <c r="G137" i="10" s="1"/>
  <c r="F380" i="7"/>
  <c r="G380" i="7" s="1"/>
  <c r="H380" i="7" s="1"/>
  <c r="F396" i="7"/>
  <c r="G396" i="7" s="1"/>
  <c r="H396" i="7" s="1"/>
  <c r="F412" i="7"/>
  <c r="G412" i="7" s="1"/>
  <c r="H412" i="7" s="1"/>
  <c r="F428" i="7"/>
  <c r="G428" i="7" s="1"/>
  <c r="H428" i="7" s="1"/>
  <c r="F444" i="7"/>
  <c r="G444" i="7" s="1"/>
  <c r="H444" i="7" s="1"/>
  <c r="F460" i="7"/>
  <c r="G460" i="7" s="1"/>
  <c r="H460" i="7" s="1"/>
  <c r="F476" i="7"/>
  <c r="G476" i="7" s="1"/>
  <c r="H476" i="7" s="1"/>
  <c r="G166" i="10" s="1"/>
  <c r="F492" i="7"/>
  <c r="G492" i="7" s="1"/>
  <c r="H492" i="7" s="1"/>
  <c r="F508" i="7"/>
  <c r="G508" i="7" s="1"/>
  <c r="H508" i="7" s="1"/>
  <c r="F524" i="7"/>
  <c r="G524" i="7" s="1"/>
  <c r="H524" i="7" s="1"/>
  <c r="F540" i="7"/>
  <c r="G540" i="7" s="1"/>
  <c r="H540" i="7" s="1"/>
  <c r="F556" i="7"/>
  <c r="G556" i="7" s="1"/>
  <c r="H556" i="7" s="1"/>
  <c r="F572" i="7"/>
  <c r="G572" i="7" s="1"/>
  <c r="H572" i="7" s="1"/>
  <c r="G193" i="10" s="1"/>
  <c r="F588" i="7"/>
  <c r="G588" i="7" s="1"/>
  <c r="H588" i="7" s="1"/>
  <c r="F604" i="7"/>
  <c r="G604" i="7" s="1"/>
  <c r="H604" i="7" s="1"/>
  <c r="F620" i="7"/>
  <c r="G620" i="7" s="1"/>
  <c r="H620" i="7" s="1"/>
  <c r="G203" i="10" s="1"/>
  <c r="F636" i="7"/>
  <c r="G636" i="7" s="1"/>
  <c r="H636" i="7" s="1"/>
  <c r="F652" i="7"/>
  <c r="G652" i="7" s="1"/>
  <c r="H652" i="7" s="1"/>
  <c r="G214" i="10" s="1"/>
  <c r="F668" i="7"/>
  <c r="G668" i="7" s="1"/>
  <c r="H668" i="7" s="1"/>
  <c r="F684" i="7"/>
  <c r="G684" i="7" s="1"/>
  <c r="H684" i="7" s="1"/>
  <c r="F700" i="7"/>
  <c r="G700" i="7" s="1"/>
  <c r="H700" i="7" s="1"/>
  <c r="G224" i="10" s="1"/>
  <c r="F716" i="7"/>
  <c r="G716" i="7" s="1"/>
  <c r="H716" i="7" s="1"/>
  <c r="F732" i="7"/>
  <c r="G732" i="7" s="1"/>
  <c r="H732" i="7" s="1"/>
  <c r="G228" i="10" s="1"/>
  <c r="F748" i="7"/>
  <c r="G748" i="7" s="1"/>
  <c r="H748" i="7" s="1"/>
  <c r="F764" i="7"/>
  <c r="G764" i="7" s="1"/>
  <c r="H764" i="7" s="1"/>
  <c r="F780" i="7"/>
  <c r="G780" i="7" s="1"/>
  <c r="H780" i="7" s="1"/>
  <c r="G247" i="10" s="1"/>
  <c r="F157" i="7"/>
  <c r="G157" i="7" s="1"/>
  <c r="H157" i="7" s="1"/>
  <c r="F189" i="7"/>
  <c r="G189" i="7" s="1"/>
  <c r="H189" i="7" s="1"/>
  <c r="F221" i="7"/>
  <c r="G221" i="7" s="1"/>
  <c r="H221" i="7" s="1"/>
  <c r="G95" i="10" s="1"/>
  <c r="F253" i="7"/>
  <c r="G253" i="7" s="1"/>
  <c r="H253" i="7" s="1"/>
  <c r="F285" i="7"/>
  <c r="G285" i="7" s="1"/>
  <c r="H285" i="7" s="1"/>
  <c r="G117" i="10" s="1"/>
  <c r="F23" i="6"/>
  <c r="F6" i="7"/>
  <c r="G6" i="7" s="1"/>
  <c r="H6" i="7" s="1"/>
  <c r="G54" i="10" s="1"/>
  <c r="F38" i="7"/>
  <c r="G38" i="7" s="1"/>
  <c r="H38" i="7" s="1"/>
  <c r="G58" i="10" s="1"/>
  <c r="F70" i="7"/>
  <c r="G70" i="7" s="1"/>
  <c r="H70" i="7" s="1"/>
  <c r="F102" i="7"/>
  <c r="G102" i="7" s="1"/>
  <c r="H102" i="7" s="1"/>
  <c r="F134" i="7"/>
  <c r="G134" i="7" s="1"/>
  <c r="H134" i="7" s="1"/>
  <c r="F166" i="7"/>
  <c r="G166" i="7" s="1"/>
  <c r="H166" i="7" s="1"/>
  <c r="F198" i="7"/>
  <c r="G198" i="7" s="1"/>
  <c r="H198" i="7" s="1"/>
  <c r="F230" i="7"/>
  <c r="G230" i="7" s="1"/>
  <c r="H230" i="7" s="1"/>
  <c r="G102" i="10" s="1"/>
  <c r="F262" i="7"/>
  <c r="G262" i="7" s="1"/>
  <c r="H262" i="7" s="1"/>
  <c r="F9" i="6"/>
  <c r="F24" i="7"/>
  <c r="G24" i="7" s="1"/>
  <c r="H24" i="7" s="1"/>
  <c r="F88" i="7"/>
  <c r="G88" i="7" s="1"/>
  <c r="H88" i="7" s="1"/>
  <c r="F152" i="7"/>
  <c r="G152" i="7" s="1"/>
  <c r="H152" i="7" s="1"/>
  <c r="G83" i="10" s="1"/>
  <c r="F216" i="7"/>
  <c r="G216" i="7" s="1"/>
  <c r="H216" i="7" s="1"/>
  <c r="F280" i="7"/>
  <c r="G280" i="7" s="1"/>
  <c r="H280" i="7" s="1"/>
  <c r="G115" i="10" s="1"/>
  <c r="F319" i="7"/>
  <c r="G319" i="7" s="1"/>
  <c r="H319" i="7" s="1"/>
  <c r="F351" i="7"/>
  <c r="G351" i="7" s="1"/>
  <c r="H351" i="7" s="1"/>
  <c r="G127" i="10" s="1"/>
  <c r="F383" i="7"/>
  <c r="G383" i="7" s="1"/>
  <c r="H383" i="7" s="1"/>
  <c r="G144" i="10" s="1"/>
  <c r="F415" i="7"/>
  <c r="G415" i="7" s="1"/>
  <c r="H415" i="7" s="1"/>
  <c r="F447" i="7"/>
  <c r="G447" i="7" s="1"/>
  <c r="H447" i="7" s="1"/>
  <c r="F479" i="7"/>
  <c r="G479" i="7" s="1"/>
  <c r="H479" i="7" s="1"/>
  <c r="F511" i="7"/>
  <c r="G511" i="7" s="1"/>
  <c r="H511" i="7" s="1"/>
  <c r="F543" i="7"/>
  <c r="G543" i="7" s="1"/>
  <c r="H543" i="7" s="1"/>
  <c r="G184" i="10" s="1"/>
  <c r="F575" i="7"/>
  <c r="G575" i="7" s="1"/>
  <c r="H575" i="7" s="1"/>
  <c r="F607" i="7"/>
  <c r="G607" i="7" s="1"/>
  <c r="H607" i="7" s="1"/>
  <c r="F639" i="7"/>
  <c r="G639" i="7" s="1"/>
  <c r="H639" i="7" s="1"/>
  <c r="F671" i="7"/>
  <c r="G671" i="7" s="1"/>
  <c r="H671" i="7" s="1"/>
  <c r="F703" i="7"/>
  <c r="G703" i="7" s="1"/>
  <c r="H703" i="7" s="1"/>
  <c r="F735" i="7"/>
  <c r="G735" i="7" s="1"/>
  <c r="H735" i="7" s="1"/>
  <c r="F767" i="7"/>
  <c r="G767" i="7" s="1"/>
  <c r="H767" i="7" s="1"/>
  <c r="F4" i="6"/>
  <c r="F44" i="6"/>
  <c r="F27" i="7"/>
  <c r="G27" i="7" s="1"/>
  <c r="H27" i="7" s="1"/>
  <c r="F59" i="7"/>
  <c r="G59" i="7" s="1"/>
  <c r="H59" i="7" s="1"/>
  <c r="F91" i="7"/>
  <c r="G91" i="7" s="1"/>
  <c r="H91" i="7" s="1"/>
  <c r="G71" i="10" s="1"/>
  <c r="F123" i="7"/>
  <c r="G123" i="7" s="1"/>
  <c r="H123" i="7" s="1"/>
  <c r="G76" i="10" s="1"/>
  <c r="F155" i="7"/>
  <c r="G155" i="7" s="1"/>
  <c r="H155" i="7" s="1"/>
  <c r="F187" i="7"/>
  <c r="G187" i="7" s="1"/>
  <c r="H187" i="7" s="1"/>
  <c r="F219" i="7"/>
  <c r="G219" i="7" s="1"/>
  <c r="H219" i="7" s="1"/>
  <c r="F251" i="7"/>
  <c r="G251" i="7" s="1"/>
  <c r="H251" i="7" s="1"/>
  <c r="F283" i="7"/>
  <c r="G283" i="7" s="1"/>
  <c r="H283" i="7" s="1"/>
  <c r="G116" i="10" s="1"/>
  <c r="F304" i="7"/>
  <c r="G304" i="7" s="1"/>
  <c r="H304" i="7" s="1"/>
  <c r="F320" i="7"/>
  <c r="G320" i="7" s="1"/>
  <c r="H320" i="7" s="1"/>
  <c r="F336" i="7"/>
  <c r="G336" i="7" s="1"/>
  <c r="H336" i="7" s="1"/>
  <c r="G122" i="10" s="1"/>
  <c r="F352" i="7"/>
  <c r="G352" i="7" s="1"/>
  <c r="H352" i="7" s="1"/>
  <c r="F368" i="7"/>
  <c r="G368" i="7" s="1"/>
  <c r="H368" i="7" s="1"/>
  <c r="G140" i="10" s="1"/>
  <c r="F384" i="7"/>
  <c r="G384" i="7" s="1"/>
  <c r="H384" i="7" s="1"/>
  <c r="F400" i="7"/>
  <c r="G400" i="7" s="1"/>
  <c r="H400" i="7" s="1"/>
  <c r="G151" i="10" s="1"/>
  <c r="F416" i="7"/>
  <c r="G416" i="7" s="1"/>
  <c r="H416" i="7" s="1"/>
  <c r="F432" i="7"/>
  <c r="G432" i="7" s="1"/>
  <c r="H432" i="7" s="1"/>
  <c r="G155" i="10" s="1"/>
  <c r="F448" i="7"/>
  <c r="G448" i="7" s="1"/>
  <c r="H448" i="7" s="1"/>
  <c r="G157" i="10" s="1"/>
  <c r="F464" i="7"/>
  <c r="G464" i="7" s="1"/>
  <c r="H464" i="7" s="1"/>
  <c r="F480" i="7"/>
  <c r="G480" i="7" s="1"/>
  <c r="H480" i="7" s="1"/>
  <c r="F496" i="7"/>
  <c r="G496" i="7" s="1"/>
  <c r="H496" i="7" s="1"/>
  <c r="G169" i="10" s="1"/>
  <c r="F512" i="7"/>
  <c r="G512" i="7" s="1"/>
  <c r="H512" i="7" s="1"/>
  <c r="F528" i="7"/>
  <c r="G528" i="7" s="1"/>
  <c r="H528" i="7" s="1"/>
  <c r="G178" i="10" s="1"/>
  <c r="F544" i="7"/>
  <c r="G544" i="7" s="1"/>
  <c r="H544" i="7" s="1"/>
  <c r="F560" i="7"/>
  <c r="G560" i="7" s="1"/>
  <c r="H560" i="7" s="1"/>
  <c r="G189" i="10" s="1"/>
  <c r="F576" i="7"/>
  <c r="G576" i="7" s="1"/>
  <c r="H576" i="7" s="1"/>
  <c r="F592" i="7"/>
  <c r="G592" i="7" s="1"/>
  <c r="H592" i="7" s="1"/>
  <c r="F608" i="7"/>
  <c r="G608" i="7" s="1"/>
  <c r="H608" i="7" s="1"/>
  <c r="F624" i="7"/>
  <c r="G624" i="7" s="1"/>
  <c r="H624" i="7" s="1"/>
  <c r="F640" i="7"/>
  <c r="G640" i="7" s="1"/>
  <c r="H640" i="7" s="1"/>
  <c r="G212" i="10" s="1"/>
  <c r="F656" i="7"/>
  <c r="G656" i="7" s="1"/>
  <c r="H656" i="7" s="1"/>
  <c r="G215" i="10" s="1"/>
  <c r="F672" i="7"/>
  <c r="G672" i="7" s="1"/>
  <c r="H672" i="7" s="1"/>
  <c r="G218" i="10" s="1"/>
  <c r="F688" i="7"/>
  <c r="G688" i="7" s="1"/>
  <c r="H688" i="7" s="1"/>
  <c r="F704" i="7"/>
  <c r="G704" i="7" s="1"/>
  <c r="H704" i="7" s="1"/>
  <c r="F720" i="7"/>
  <c r="G720" i="7" s="1"/>
  <c r="H720" i="7" s="1"/>
  <c r="F736" i="7"/>
  <c r="G736" i="7" s="1"/>
  <c r="H736" i="7" s="1"/>
  <c r="F752" i="7"/>
  <c r="G752" i="7" s="1"/>
  <c r="H752" i="7" s="1"/>
  <c r="G232" i="10" s="1"/>
  <c r="F768" i="7"/>
  <c r="G768" i="7" s="1"/>
  <c r="H768" i="7" s="1"/>
  <c r="F784" i="7"/>
  <c r="G784" i="7" s="1"/>
  <c r="H784" i="7" s="1"/>
  <c r="F5" i="6"/>
  <c r="F37" i="6"/>
  <c r="F20" i="7"/>
  <c r="G20" i="7" s="1"/>
  <c r="H20" i="7" s="1"/>
  <c r="F32" i="6"/>
  <c r="F84" i="7"/>
  <c r="G84" i="7" s="1"/>
  <c r="H84" i="7" s="1"/>
  <c r="F148" i="7"/>
  <c r="G148" i="7" s="1"/>
  <c r="H148" i="7" s="1"/>
  <c r="F212" i="7"/>
  <c r="G212" i="7" s="1"/>
  <c r="H212" i="7" s="1"/>
  <c r="F276" i="7"/>
  <c r="G276" i="7" s="1"/>
  <c r="H276" i="7" s="1"/>
  <c r="F165" i="7"/>
  <c r="G165" i="7" s="1"/>
  <c r="H165" i="7" s="1"/>
  <c r="F197" i="7"/>
  <c r="G197" i="7" s="1"/>
  <c r="H197" i="7" s="1"/>
  <c r="F229" i="7"/>
  <c r="G229" i="7" s="1"/>
  <c r="H229" i="7" s="1"/>
  <c r="G101" i="10" s="1"/>
  <c r="F261" i="7"/>
  <c r="G261" i="7" s="1"/>
  <c r="H261" i="7" s="1"/>
  <c r="G112" i="10" s="1"/>
  <c r="F293" i="7"/>
  <c r="G293" i="7" s="1"/>
  <c r="H293" i="7" s="1"/>
  <c r="F31" i="6"/>
  <c r="F14" i="7"/>
  <c r="G14" i="7" s="1"/>
  <c r="H14" i="7" s="1"/>
  <c r="G56" i="10" s="1"/>
  <c r="F46" i="7"/>
  <c r="G46" i="7" s="1"/>
  <c r="H46" i="7" s="1"/>
  <c r="G61" i="10" s="1"/>
  <c r="F78" i="7"/>
  <c r="G78" i="7" s="1"/>
  <c r="H78" i="7" s="1"/>
  <c r="F110" i="7"/>
  <c r="G110" i="7" s="1"/>
  <c r="H110" i="7" s="1"/>
  <c r="F142" i="7"/>
  <c r="G142" i="7" s="1"/>
  <c r="H142" i="7" s="1"/>
  <c r="F174" i="7"/>
  <c r="G174" i="7" s="1"/>
  <c r="H174" i="7" s="1"/>
  <c r="G88" i="10" s="1"/>
  <c r="F206" i="7"/>
  <c r="G206" i="7" s="1"/>
  <c r="H206" i="7" s="1"/>
  <c r="F238" i="7"/>
  <c r="G238" i="7" s="1"/>
  <c r="H238" i="7" s="1"/>
  <c r="G108" i="10" s="1"/>
  <c r="F270" i="7"/>
  <c r="G270" i="7" s="1"/>
  <c r="H270" i="7" s="1"/>
  <c r="F25" i="6"/>
  <c r="F40" i="7"/>
  <c r="G40" i="7" s="1"/>
  <c r="H40" i="7" s="1"/>
  <c r="F104" i="7"/>
  <c r="G104" i="7" s="1"/>
  <c r="H104" i="7" s="1"/>
  <c r="F168" i="7"/>
  <c r="G168" i="7" s="1"/>
  <c r="H168" i="7" s="1"/>
  <c r="G85" i="10" s="1"/>
  <c r="F232" i="7"/>
  <c r="G232" i="7" s="1"/>
  <c r="H232" i="7" s="1"/>
  <c r="G104" i="10" s="1"/>
  <c r="F295" i="7"/>
  <c r="G295" i="7" s="1"/>
  <c r="H295" i="7" s="1"/>
  <c r="F327" i="7"/>
  <c r="G327" i="7" s="1"/>
  <c r="H327" i="7" s="1"/>
  <c r="F359" i="7"/>
  <c r="G359" i="7" s="1"/>
  <c r="H359" i="7" s="1"/>
  <c r="G133" i="10" s="1"/>
  <c r="F391" i="7"/>
  <c r="G391" i="7" s="1"/>
  <c r="H391" i="7" s="1"/>
  <c r="G148" i="10" s="1"/>
  <c r="F423" i="7"/>
  <c r="G423" i="7" s="1"/>
  <c r="H423" i="7" s="1"/>
  <c r="F455" i="7"/>
  <c r="G455" i="7" s="1"/>
  <c r="H455" i="7" s="1"/>
  <c r="F487" i="7"/>
  <c r="G487" i="7" s="1"/>
  <c r="H487" i="7" s="1"/>
  <c r="F519" i="7"/>
  <c r="G519" i="7" s="1"/>
  <c r="H519" i="7" s="1"/>
  <c r="F551" i="7"/>
  <c r="G551" i="7" s="1"/>
  <c r="H551" i="7" s="1"/>
  <c r="G186" i="10" s="1"/>
  <c r="F583" i="7"/>
  <c r="G583" i="7" s="1"/>
  <c r="H583" i="7" s="1"/>
  <c r="F615" i="7"/>
  <c r="G615" i="7" s="1"/>
  <c r="H615" i="7" s="1"/>
  <c r="F647" i="7"/>
  <c r="G647" i="7" s="1"/>
  <c r="H647" i="7" s="1"/>
  <c r="F679" i="7"/>
  <c r="G679" i="7" s="1"/>
  <c r="H679" i="7" s="1"/>
  <c r="F711" i="7"/>
  <c r="G711" i="7" s="1"/>
  <c r="H711" i="7" s="1"/>
  <c r="F743" i="7"/>
  <c r="G743" i="7" s="1"/>
  <c r="H743" i="7" s="1"/>
  <c r="F775" i="7"/>
  <c r="G775" i="7" s="1"/>
  <c r="H775" i="7" s="1"/>
  <c r="F20" i="6"/>
  <c r="F3" i="7"/>
  <c r="G3" i="7" s="1"/>
  <c r="H3" i="7" s="1"/>
  <c r="F35" i="7"/>
  <c r="G35" i="7" s="1"/>
  <c r="H35" i="7" s="1"/>
  <c r="F67" i="7"/>
  <c r="G67" i="7" s="1"/>
  <c r="H67" i="7" s="1"/>
  <c r="F99" i="7"/>
  <c r="G99" i="7" s="1"/>
  <c r="H99" i="7" s="1"/>
  <c r="G74" i="10" s="1"/>
  <c r="F131" i="7"/>
  <c r="G131" i="7" s="1"/>
  <c r="H131" i="7" s="1"/>
  <c r="G78" i="10" s="1"/>
  <c r="F163" i="7"/>
  <c r="G163" i="7" s="1"/>
  <c r="H163" i="7" s="1"/>
  <c r="F195" i="7"/>
  <c r="G195" i="7" s="1"/>
  <c r="H195" i="7" s="1"/>
  <c r="G93" i="10" s="1"/>
  <c r="F227" i="7"/>
  <c r="G227" i="7" s="1"/>
  <c r="H227" i="7" s="1"/>
  <c r="G99" i="10" s="1"/>
  <c r="F259" i="7"/>
  <c r="G259" i="7" s="1"/>
  <c r="H259" i="7" s="1"/>
  <c r="F291" i="7"/>
  <c r="G291" i="7" s="1"/>
  <c r="H291" i="7" s="1"/>
  <c r="F308" i="7"/>
  <c r="G308" i="7" s="1"/>
  <c r="H308" i="7" s="1"/>
  <c r="F324" i="7"/>
  <c r="G324" i="7" s="1"/>
  <c r="H324" i="7" s="1"/>
  <c r="F340" i="7"/>
  <c r="G340" i="7" s="1"/>
  <c r="H340" i="7" s="1"/>
  <c r="F356" i="7"/>
  <c r="G356" i="7" s="1"/>
  <c r="H356" i="7" s="1"/>
  <c r="G130" i="10" s="1"/>
  <c r="F372" i="7"/>
  <c r="G372" i="7" s="1"/>
  <c r="H372" i="7" s="1"/>
  <c r="G142" i="10" s="1"/>
  <c r="F388" i="7"/>
  <c r="G388" i="7" s="1"/>
  <c r="H388" i="7" s="1"/>
  <c r="G145" i="10" s="1"/>
  <c r="F404" i="7"/>
  <c r="G404" i="7" s="1"/>
  <c r="H404" i="7" s="1"/>
  <c r="F420" i="7"/>
  <c r="G420" i="7" s="1"/>
  <c r="H420" i="7" s="1"/>
  <c r="F436" i="7"/>
  <c r="G436" i="7" s="1"/>
  <c r="H436" i="7" s="1"/>
  <c r="F452" i="7"/>
  <c r="G452" i="7" s="1"/>
  <c r="H452" i="7" s="1"/>
  <c r="F468" i="7"/>
  <c r="G468" i="7" s="1"/>
  <c r="H468" i="7" s="1"/>
  <c r="F484" i="7"/>
  <c r="G484" i="7" s="1"/>
  <c r="H484" i="7" s="1"/>
  <c r="G167" i="10" s="1"/>
  <c r="F500" i="7"/>
  <c r="G500" i="7" s="1"/>
  <c r="H500" i="7" s="1"/>
  <c r="F516" i="7"/>
  <c r="G516" i="7" s="1"/>
  <c r="H516" i="7" s="1"/>
  <c r="G174" i="10" s="1"/>
  <c r="F532" i="7"/>
  <c r="G532" i="7" s="1"/>
  <c r="H532" i="7" s="1"/>
  <c r="F548" i="7"/>
  <c r="G548" i="7" s="1"/>
  <c r="H548" i="7" s="1"/>
  <c r="G185" i="10" s="1"/>
  <c r="F564" i="7"/>
  <c r="G564" i="7" s="1"/>
  <c r="H564" i="7" s="1"/>
  <c r="F580" i="7"/>
  <c r="G580" i="7" s="1"/>
  <c r="H580" i="7" s="1"/>
  <c r="F596" i="7"/>
  <c r="G596" i="7" s="1"/>
  <c r="H596" i="7" s="1"/>
  <c r="F612" i="7"/>
  <c r="G612" i="7" s="1"/>
  <c r="H612" i="7" s="1"/>
  <c r="F628" i="7"/>
  <c r="G628" i="7" s="1"/>
  <c r="H628" i="7" s="1"/>
  <c r="F644" i="7"/>
  <c r="G644" i="7" s="1"/>
  <c r="H644" i="7" s="1"/>
  <c r="F660" i="7"/>
  <c r="G660" i="7" s="1"/>
  <c r="H660" i="7" s="1"/>
  <c r="G216" i="10" s="1"/>
  <c r="F676" i="7"/>
  <c r="G676" i="7" s="1"/>
  <c r="H676" i="7" s="1"/>
  <c r="G219" i="10" s="1"/>
  <c r="F692" i="7"/>
  <c r="G692" i="7" s="1"/>
  <c r="H692" i="7" s="1"/>
  <c r="F708" i="7"/>
  <c r="G708" i="7" s="1"/>
  <c r="H708" i="7" s="1"/>
  <c r="F724" i="7"/>
  <c r="G724" i="7" s="1"/>
  <c r="H724" i="7" s="1"/>
  <c r="F740" i="7"/>
  <c r="G740" i="7" s="1"/>
  <c r="H740" i="7" s="1"/>
  <c r="F756" i="7"/>
  <c r="G756" i="7" s="1"/>
  <c r="H756" i="7" s="1"/>
  <c r="G235" i="10" s="1"/>
  <c r="F772" i="7"/>
  <c r="G772" i="7" s="1"/>
  <c r="H772" i="7" s="1"/>
  <c r="F173" i="7"/>
  <c r="G173" i="7" s="1"/>
  <c r="H173" i="7" s="1"/>
  <c r="G87" i="10" s="1"/>
  <c r="F205" i="7"/>
  <c r="G205" i="7" s="1"/>
  <c r="H205" i="7" s="1"/>
  <c r="F237" i="7"/>
  <c r="G237" i="7" s="1"/>
  <c r="H237" i="7" s="1"/>
  <c r="G107" i="10" s="1"/>
  <c r="F269" i="7"/>
  <c r="G269" i="7" s="1"/>
  <c r="H269" i="7" s="1"/>
  <c r="F7" i="6"/>
  <c r="F39" i="6"/>
  <c r="F22" i="7"/>
  <c r="G22" i="7" s="1"/>
  <c r="H22" i="7" s="1"/>
  <c r="F54" i="7"/>
  <c r="G54" i="7" s="1"/>
  <c r="H54" i="7" s="1"/>
  <c r="F86" i="7"/>
  <c r="G86" i="7" s="1"/>
  <c r="H86" i="7" s="1"/>
  <c r="F118" i="7"/>
  <c r="G118" i="7" s="1"/>
  <c r="H118" i="7" s="1"/>
  <c r="F150" i="7"/>
  <c r="G150" i="7" s="1"/>
  <c r="H150" i="7" s="1"/>
  <c r="F182" i="7"/>
  <c r="G182" i="7" s="1"/>
  <c r="H182" i="7" s="1"/>
  <c r="G92" i="10" s="1"/>
  <c r="F214" i="7"/>
  <c r="G214" i="7" s="1"/>
  <c r="H214" i="7" s="1"/>
  <c r="F246" i="7"/>
  <c r="G246" i="7" s="1"/>
  <c r="H246" i="7" s="1"/>
  <c r="F278" i="7"/>
  <c r="G278" i="7" s="1"/>
  <c r="H278" i="7" s="1"/>
  <c r="F41" i="6"/>
  <c r="F56" i="7"/>
  <c r="G56" i="7" s="1"/>
  <c r="H56" i="7" s="1"/>
  <c r="F120" i="7"/>
  <c r="G120" i="7" s="1"/>
  <c r="H120" i="7" s="1"/>
  <c r="F184" i="7"/>
  <c r="G184" i="7" s="1"/>
  <c r="H184" i="7" s="1"/>
  <c r="F248" i="7"/>
  <c r="G248" i="7" s="1"/>
  <c r="H248" i="7" s="1"/>
  <c r="F303" i="7"/>
  <c r="G303" i="7" s="1"/>
  <c r="H303" i="7" s="1"/>
  <c r="F335" i="7"/>
  <c r="G335" i="7" s="1"/>
  <c r="H335" i="7" s="1"/>
  <c r="F367" i="7"/>
  <c r="G367" i="7" s="1"/>
  <c r="H367" i="7" s="1"/>
  <c r="G139" i="10" s="1"/>
  <c r="F399" i="7"/>
  <c r="G399" i="7" s="1"/>
  <c r="H399" i="7" s="1"/>
  <c r="F431" i="7"/>
  <c r="G431" i="7" s="1"/>
  <c r="H431" i="7" s="1"/>
  <c r="F463" i="7"/>
  <c r="G463" i="7" s="1"/>
  <c r="H463" i="7" s="1"/>
  <c r="G161" i="10" s="1"/>
  <c r="F495" i="7"/>
  <c r="G495" i="7" s="1"/>
  <c r="H495" i="7" s="1"/>
  <c r="F527" i="7"/>
  <c r="G527" i="7" s="1"/>
  <c r="H527" i="7" s="1"/>
  <c r="F559" i="7"/>
  <c r="G559" i="7" s="1"/>
  <c r="H559" i="7" s="1"/>
  <c r="F591" i="7"/>
  <c r="G591" i="7" s="1"/>
  <c r="H591" i="7" s="1"/>
  <c r="F623" i="7"/>
  <c r="G623" i="7" s="1"/>
  <c r="H623" i="7" s="1"/>
  <c r="G206" i="10" s="1"/>
  <c r="F655" i="7"/>
  <c r="G655" i="7" s="1"/>
  <c r="H655" i="7" s="1"/>
  <c r="F687" i="7"/>
  <c r="G687" i="7" s="1"/>
  <c r="H687" i="7" s="1"/>
  <c r="F719" i="7"/>
  <c r="G719" i="7" s="1"/>
  <c r="H719" i="7" s="1"/>
  <c r="F751" i="7"/>
  <c r="G751" i="7" s="1"/>
  <c r="H751" i="7" s="1"/>
  <c r="F783" i="7"/>
  <c r="G783" i="7" s="1"/>
  <c r="H783" i="7" s="1"/>
  <c r="F28" i="6"/>
  <c r="F11" i="7"/>
  <c r="G11" i="7" s="1"/>
  <c r="H11" i="7" s="1"/>
  <c r="F43" i="7"/>
  <c r="G43" i="7" s="1"/>
  <c r="H43" i="7" s="1"/>
  <c r="F75" i="7"/>
  <c r="G75" i="7" s="1"/>
  <c r="H75" i="7" s="1"/>
  <c r="F107" i="7"/>
  <c r="G107" i="7" s="1"/>
  <c r="H107" i="7" s="1"/>
  <c r="F139" i="7"/>
  <c r="G139" i="7" s="1"/>
  <c r="H139" i="7" s="1"/>
  <c r="F171" i="7"/>
  <c r="G171" i="7" s="1"/>
  <c r="H171" i="7" s="1"/>
  <c r="F203" i="7"/>
  <c r="G203" i="7" s="1"/>
  <c r="H203" i="7" s="1"/>
  <c r="F235" i="7"/>
  <c r="G235" i="7" s="1"/>
  <c r="H235" i="7" s="1"/>
  <c r="F267" i="7"/>
  <c r="G267" i="7" s="1"/>
  <c r="H267" i="7" s="1"/>
  <c r="F296" i="7"/>
  <c r="G296" i="7" s="1"/>
  <c r="H296" i="7" s="1"/>
  <c r="F312" i="7"/>
  <c r="G312" i="7" s="1"/>
  <c r="H312" i="7" s="1"/>
  <c r="F328" i="7"/>
  <c r="G328" i="7" s="1"/>
  <c r="H328" i="7" s="1"/>
  <c r="F344" i="7"/>
  <c r="G344" i="7" s="1"/>
  <c r="H344" i="7" s="1"/>
  <c r="F360" i="7"/>
  <c r="G360" i="7" s="1"/>
  <c r="H360" i="7" s="1"/>
  <c r="F376" i="7"/>
  <c r="G376" i="7" s="1"/>
  <c r="H376" i="7" s="1"/>
  <c r="F392" i="7"/>
  <c r="G392" i="7" s="1"/>
  <c r="H392" i="7" s="1"/>
  <c r="G149" i="10" s="1"/>
  <c r="F408" i="7"/>
  <c r="G408" i="7" s="1"/>
  <c r="H408" i="7" s="1"/>
  <c r="F424" i="7"/>
  <c r="G424" i="7" s="1"/>
  <c r="H424" i="7" s="1"/>
  <c r="G154" i="10" s="1"/>
  <c r="F440" i="7"/>
  <c r="G440" i="7" s="1"/>
  <c r="H440" i="7" s="1"/>
  <c r="F456" i="7"/>
  <c r="G456" i="7" s="1"/>
  <c r="H456" i="7" s="1"/>
  <c r="G158" i="10" s="1"/>
  <c r="F472" i="7"/>
  <c r="G472" i="7" s="1"/>
  <c r="H472" i="7" s="1"/>
  <c r="G164" i="10" s="1"/>
  <c r="F488" i="7"/>
  <c r="G488" i="7" s="1"/>
  <c r="H488" i="7" s="1"/>
  <c r="F504" i="7"/>
  <c r="G504" i="7" s="1"/>
  <c r="H504" i="7" s="1"/>
  <c r="F520" i="7"/>
  <c r="G520" i="7" s="1"/>
  <c r="H520" i="7" s="1"/>
  <c r="G176" i="10" s="1"/>
  <c r="F536" i="7"/>
  <c r="G536" i="7" s="1"/>
  <c r="H536" i="7" s="1"/>
  <c r="G180" i="10" s="1"/>
  <c r="F552" i="7"/>
  <c r="G552" i="7" s="1"/>
  <c r="H552" i="7" s="1"/>
  <c r="G187" i="10" s="1"/>
  <c r="F568" i="7"/>
  <c r="G568" i="7" s="1"/>
  <c r="H568" i="7" s="1"/>
  <c r="G191" i="10" s="1"/>
  <c r="F584" i="7"/>
  <c r="G584" i="7" s="1"/>
  <c r="H584" i="7" s="1"/>
  <c r="G195" i="10" s="1"/>
  <c r="F600" i="7"/>
  <c r="G600" i="7" s="1"/>
  <c r="H600" i="7" s="1"/>
  <c r="F616" i="7"/>
  <c r="G616" i="7" s="1"/>
  <c r="H616" i="7" s="1"/>
  <c r="F632" i="7"/>
  <c r="G632" i="7" s="1"/>
  <c r="H632" i="7" s="1"/>
  <c r="F648" i="7"/>
  <c r="G648" i="7" s="1"/>
  <c r="H648" i="7" s="1"/>
  <c r="G213" i="10" s="1"/>
  <c r="F664" i="7"/>
  <c r="G664" i="7" s="1"/>
  <c r="H664" i="7" s="1"/>
  <c r="F680" i="7"/>
  <c r="G680" i="7" s="1"/>
  <c r="H680" i="7" s="1"/>
  <c r="F696" i="7"/>
  <c r="G696" i="7" s="1"/>
  <c r="H696" i="7" s="1"/>
  <c r="F712" i="7"/>
  <c r="G712" i="7" s="1"/>
  <c r="H712" i="7" s="1"/>
  <c r="G226" i="10" s="1"/>
  <c r="F728" i="7"/>
  <c r="G728" i="7" s="1"/>
  <c r="H728" i="7" s="1"/>
  <c r="F744" i="7"/>
  <c r="G744" i="7" s="1"/>
  <c r="H744" i="7" s="1"/>
  <c r="F760" i="7"/>
  <c r="G760" i="7" s="1"/>
  <c r="H760" i="7" s="1"/>
  <c r="F776" i="7"/>
  <c r="G776" i="7" s="1"/>
  <c r="H776" i="7" s="1"/>
  <c r="F792" i="7"/>
  <c r="G792" i="7" s="1"/>
  <c r="H792" i="7" s="1"/>
  <c r="F21" i="6"/>
  <c r="F4" i="7"/>
  <c r="G4" i="7" s="1"/>
  <c r="H4" i="7" s="1"/>
  <c r="F36" i="7"/>
  <c r="G36" i="7" s="1"/>
  <c r="H36" i="7" s="1"/>
  <c r="F52" i="7"/>
  <c r="G52" i="7" s="1"/>
  <c r="H52" i="7" s="1"/>
  <c r="F116" i="7"/>
  <c r="G116" i="7" s="1"/>
  <c r="H116" i="7" s="1"/>
  <c r="F180" i="7"/>
  <c r="G180" i="7" s="1"/>
  <c r="H180" i="7" s="1"/>
  <c r="F244" i="7"/>
  <c r="G244" i="7" s="1"/>
  <c r="H244" i="7" s="1"/>
  <c r="F788" i="7"/>
  <c r="G788" i="7" s="1"/>
  <c r="H788" i="7" s="1"/>
  <c r="F45" i="6"/>
  <c r="F23" i="7"/>
  <c r="G23" i="7" s="1"/>
  <c r="H23" i="7" s="1"/>
  <c r="F164" i="7"/>
  <c r="G164" i="7" s="1"/>
  <c r="H164" i="7" s="1"/>
  <c r="F292" i="7"/>
  <c r="G292" i="7" s="1"/>
  <c r="H292" i="7" s="1"/>
  <c r="F325" i="7"/>
  <c r="G325" i="7" s="1"/>
  <c r="H325" i="7" s="1"/>
  <c r="F357" i="7"/>
  <c r="G357" i="7" s="1"/>
  <c r="H357" i="7" s="1"/>
  <c r="G131" i="10" s="1"/>
  <c r="F389" i="7"/>
  <c r="G389" i="7" s="1"/>
  <c r="H389" i="7" s="1"/>
  <c r="G146" i="10" s="1"/>
  <c r="F421" i="7"/>
  <c r="G421" i="7" s="1"/>
  <c r="H421" i="7" s="1"/>
  <c r="F453" i="7"/>
  <c r="G453" i="7" s="1"/>
  <c r="H453" i="7" s="1"/>
  <c r="F485" i="7"/>
  <c r="G485" i="7" s="1"/>
  <c r="H485" i="7" s="1"/>
  <c r="F517" i="7"/>
  <c r="G517" i="7" s="1"/>
  <c r="H517" i="7" s="1"/>
  <c r="G175" i="10" s="1"/>
  <c r="F549" i="7"/>
  <c r="G549" i="7" s="1"/>
  <c r="H549" i="7" s="1"/>
  <c r="F581" i="7"/>
  <c r="G581" i="7" s="1"/>
  <c r="H581" i="7" s="1"/>
  <c r="F613" i="7"/>
  <c r="G613" i="7" s="1"/>
  <c r="H613" i="7" s="1"/>
  <c r="F645" i="7"/>
  <c r="G645" i="7" s="1"/>
  <c r="H645" i="7" s="1"/>
  <c r="F677" i="7"/>
  <c r="G677" i="7" s="1"/>
  <c r="H677" i="7" s="1"/>
  <c r="F709" i="7"/>
  <c r="G709" i="7" s="1"/>
  <c r="H709" i="7" s="1"/>
  <c r="F741" i="7"/>
  <c r="G741" i="7" s="1"/>
  <c r="H741" i="7" s="1"/>
  <c r="F773" i="7"/>
  <c r="G773" i="7" s="1"/>
  <c r="H773" i="7" s="1"/>
  <c r="G243" i="10" s="1"/>
  <c r="F801" i="7"/>
  <c r="G801" i="7" s="1"/>
  <c r="H801" i="7" s="1"/>
  <c r="F817" i="7"/>
  <c r="G817" i="7" s="1"/>
  <c r="H817" i="7" s="1"/>
  <c r="G260" i="10" s="1"/>
  <c r="F55" i="7"/>
  <c r="G55" i="7" s="1"/>
  <c r="H55" i="7" s="1"/>
  <c r="G65" i="10" s="1"/>
  <c r="F119" i="7"/>
  <c r="G119" i="7" s="1"/>
  <c r="H119" i="7" s="1"/>
  <c r="F183" i="7"/>
  <c r="G183" i="7" s="1"/>
  <c r="H183" i="7" s="1"/>
  <c r="F247" i="7"/>
  <c r="G247" i="7" s="1"/>
  <c r="H247" i="7" s="1"/>
  <c r="G111" i="10" s="1"/>
  <c r="F302" i="7"/>
  <c r="G302" i="7" s="1"/>
  <c r="H302" i="7" s="1"/>
  <c r="F334" i="7"/>
  <c r="G334" i="7" s="1"/>
  <c r="H334" i="7" s="1"/>
  <c r="F366" i="7"/>
  <c r="G366" i="7" s="1"/>
  <c r="H366" i="7" s="1"/>
  <c r="G138" i="10" s="1"/>
  <c r="F398" i="7"/>
  <c r="G398" i="7" s="1"/>
  <c r="H398" i="7" s="1"/>
  <c r="F796" i="7"/>
  <c r="G796" i="7" s="1"/>
  <c r="H796" i="7" s="1"/>
  <c r="G249" i="10" s="1"/>
  <c r="F12" i="7"/>
  <c r="G12" i="7" s="1"/>
  <c r="H12" i="7" s="1"/>
  <c r="F68" i="7"/>
  <c r="G68" i="7" s="1"/>
  <c r="H68" i="7" s="1"/>
  <c r="F196" i="7"/>
  <c r="G196" i="7" s="1"/>
  <c r="H196" i="7" s="1"/>
  <c r="F301" i="7"/>
  <c r="G301" i="7" s="1"/>
  <c r="H301" i="7" s="1"/>
  <c r="F333" i="7"/>
  <c r="G333" i="7" s="1"/>
  <c r="H333" i="7" s="1"/>
  <c r="F365" i="7"/>
  <c r="G365" i="7" s="1"/>
  <c r="H365" i="7" s="1"/>
  <c r="F397" i="7"/>
  <c r="G397" i="7" s="1"/>
  <c r="H397" i="7" s="1"/>
  <c r="F429" i="7"/>
  <c r="G429" i="7" s="1"/>
  <c r="H429" i="7" s="1"/>
  <c r="F461" i="7"/>
  <c r="G461" i="7" s="1"/>
  <c r="H461" i="7" s="1"/>
  <c r="F493" i="7"/>
  <c r="G493" i="7" s="1"/>
  <c r="H493" i="7" s="1"/>
  <c r="F525" i="7"/>
  <c r="G525" i="7" s="1"/>
  <c r="H525" i="7" s="1"/>
  <c r="G177" i="10" s="1"/>
  <c r="F557" i="7"/>
  <c r="G557" i="7" s="1"/>
  <c r="H557" i="7" s="1"/>
  <c r="G188" i="10" s="1"/>
  <c r="F589" i="7"/>
  <c r="G589" i="7" s="1"/>
  <c r="H589" i="7" s="1"/>
  <c r="G197" i="10" s="1"/>
  <c r="F621" i="7"/>
  <c r="G621" i="7" s="1"/>
  <c r="H621" i="7" s="1"/>
  <c r="G204" i="10" s="1"/>
  <c r="F653" i="7"/>
  <c r="G653" i="7" s="1"/>
  <c r="H653" i="7" s="1"/>
  <c r="F685" i="7"/>
  <c r="G685" i="7" s="1"/>
  <c r="H685" i="7" s="1"/>
  <c r="G220" i="10" s="1"/>
  <c r="F717" i="7"/>
  <c r="G717" i="7" s="1"/>
  <c r="H717" i="7" s="1"/>
  <c r="F749" i="7"/>
  <c r="G749" i="7" s="1"/>
  <c r="H749" i="7" s="1"/>
  <c r="F781" i="7"/>
  <c r="G781" i="7" s="1"/>
  <c r="H781" i="7" s="1"/>
  <c r="F805" i="7"/>
  <c r="G805" i="7" s="1"/>
  <c r="H805" i="7" s="1"/>
  <c r="G253" i="10" s="1"/>
  <c r="F8" i="6"/>
  <c r="F71" i="7"/>
  <c r="G71" i="7" s="1"/>
  <c r="H71" i="7" s="1"/>
  <c r="F135" i="7"/>
  <c r="G135" i="7" s="1"/>
  <c r="H135" i="7" s="1"/>
  <c r="G79" i="10" s="1"/>
  <c r="F199" i="7"/>
  <c r="G199" i="7" s="1"/>
  <c r="H199" i="7" s="1"/>
  <c r="F263" i="7"/>
  <c r="G263" i="7" s="1"/>
  <c r="H263" i="7" s="1"/>
  <c r="F310" i="7"/>
  <c r="G310" i="7" s="1"/>
  <c r="H310" i="7" s="1"/>
  <c r="F342" i="7"/>
  <c r="G342" i="7" s="1"/>
  <c r="H342" i="7" s="1"/>
  <c r="F374" i="7"/>
  <c r="G374" i="7" s="1"/>
  <c r="H374" i="7" s="1"/>
  <c r="F406" i="7"/>
  <c r="G406" i="7" s="1"/>
  <c r="H406" i="7" s="1"/>
  <c r="F438" i="7"/>
  <c r="G438" i="7" s="1"/>
  <c r="H438" i="7" s="1"/>
  <c r="F470" i="7"/>
  <c r="G470" i="7" s="1"/>
  <c r="H470" i="7" s="1"/>
  <c r="G162" i="10" s="1"/>
  <c r="F502" i="7"/>
  <c r="G502" i="7" s="1"/>
  <c r="H502" i="7" s="1"/>
  <c r="F534" i="7"/>
  <c r="G534" i="7" s="1"/>
  <c r="H534" i="7" s="1"/>
  <c r="F566" i="7"/>
  <c r="G566" i="7" s="1"/>
  <c r="H566" i="7" s="1"/>
  <c r="F598" i="7"/>
  <c r="G598" i="7" s="1"/>
  <c r="H598" i="7" s="1"/>
  <c r="F630" i="7"/>
  <c r="G630" i="7" s="1"/>
  <c r="H630" i="7" s="1"/>
  <c r="F662" i="7"/>
  <c r="G662" i="7" s="1"/>
  <c r="H662" i="7" s="1"/>
  <c r="F694" i="7"/>
  <c r="G694" i="7" s="1"/>
  <c r="H694" i="7" s="1"/>
  <c r="F726" i="7"/>
  <c r="G726" i="7" s="1"/>
  <c r="H726" i="7" s="1"/>
  <c r="F7" i="7"/>
  <c r="G7" i="7" s="1"/>
  <c r="H7" i="7" s="1"/>
  <c r="F92" i="7"/>
  <c r="G92" i="7" s="1"/>
  <c r="H92" i="7" s="1"/>
  <c r="F156" i="7"/>
  <c r="G156" i="7" s="1"/>
  <c r="H156" i="7" s="1"/>
  <c r="F220" i="7"/>
  <c r="G220" i="7" s="1"/>
  <c r="H220" i="7" s="1"/>
  <c r="G94" i="10" s="1"/>
  <c r="F284" i="7"/>
  <c r="G284" i="7" s="1"/>
  <c r="H284" i="7" s="1"/>
  <c r="F321" i="7"/>
  <c r="G321" i="7" s="1"/>
  <c r="H321" i="7" s="1"/>
  <c r="F353" i="7"/>
  <c r="G353" i="7" s="1"/>
  <c r="H353" i="7" s="1"/>
  <c r="G128" i="10" s="1"/>
  <c r="F385" i="7"/>
  <c r="G385" i="7" s="1"/>
  <c r="H385" i="7" s="1"/>
  <c r="F417" i="7"/>
  <c r="G417" i="7" s="1"/>
  <c r="H417" i="7" s="1"/>
  <c r="F449" i="7"/>
  <c r="G449" i="7" s="1"/>
  <c r="H449" i="7" s="1"/>
  <c r="F481" i="7"/>
  <c r="G481" i="7" s="1"/>
  <c r="H481" i="7" s="1"/>
  <c r="F513" i="7"/>
  <c r="G513" i="7" s="1"/>
  <c r="H513" i="7" s="1"/>
  <c r="F545" i="7"/>
  <c r="G545" i="7" s="1"/>
  <c r="H545" i="7" s="1"/>
  <c r="F577" i="7"/>
  <c r="G577" i="7" s="1"/>
  <c r="H577" i="7" s="1"/>
  <c r="G194" i="10" s="1"/>
  <c r="F609" i="7"/>
  <c r="G609" i="7" s="1"/>
  <c r="H609" i="7" s="1"/>
  <c r="G200" i="10" s="1"/>
  <c r="F641" i="7"/>
  <c r="G641" i="7" s="1"/>
  <c r="H641" i="7" s="1"/>
  <c r="F673" i="7"/>
  <c r="G673" i="7" s="1"/>
  <c r="H673" i="7" s="1"/>
  <c r="F705" i="7"/>
  <c r="G705" i="7" s="1"/>
  <c r="H705" i="7" s="1"/>
  <c r="F737" i="7"/>
  <c r="G737" i="7" s="1"/>
  <c r="H737" i="7" s="1"/>
  <c r="F769" i="7"/>
  <c r="G769" i="7" s="1"/>
  <c r="H769" i="7" s="1"/>
  <c r="G240" i="10" s="1"/>
  <c r="F799" i="7"/>
  <c r="G799" i="7" s="1"/>
  <c r="H799" i="7" s="1"/>
  <c r="F143" i="7"/>
  <c r="G143" i="7" s="1"/>
  <c r="H143" i="7" s="1"/>
  <c r="G81" i="10" s="1"/>
  <c r="F346" i="7"/>
  <c r="G346" i="7" s="1"/>
  <c r="H346" i="7" s="1"/>
  <c r="F474" i="7"/>
  <c r="G474" i="7" s="1"/>
  <c r="H474" i="7" s="1"/>
  <c r="F602" i="7"/>
  <c r="G602" i="7" s="1"/>
  <c r="H602" i="7" s="1"/>
  <c r="F730" i="7"/>
  <c r="G730" i="7" s="1"/>
  <c r="H730" i="7" s="1"/>
  <c r="F798" i="7"/>
  <c r="G798" i="7" s="1"/>
  <c r="H798" i="7" s="1"/>
  <c r="F822" i="7"/>
  <c r="G822" i="7" s="1"/>
  <c r="H822" i="7" s="1"/>
  <c r="F838" i="7"/>
  <c r="G838" i="7" s="1"/>
  <c r="H838" i="7" s="1"/>
  <c r="F854" i="7"/>
  <c r="G854" i="7" s="1"/>
  <c r="H854" i="7" s="1"/>
  <c r="G272" i="10" s="1"/>
  <c r="F870" i="7"/>
  <c r="G870" i="7" s="1"/>
  <c r="H870" i="7" s="1"/>
  <c r="F886" i="7"/>
  <c r="G886" i="7" s="1"/>
  <c r="H886" i="7" s="1"/>
  <c r="F902" i="7"/>
  <c r="G902" i="7" s="1"/>
  <c r="H902" i="7" s="1"/>
  <c r="F918" i="7"/>
  <c r="G918" i="7" s="1"/>
  <c r="H918" i="7" s="1"/>
  <c r="F934" i="7"/>
  <c r="G934" i="7" s="1"/>
  <c r="H934" i="7" s="1"/>
  <c r="F950" i="7"/>
  <c r="G950" i="7" s="1"/>
  <c r="H950" i="7" s="1"/>
  <c r="F966" i="7"/>
  <c r="G966" i="7" s="1"/>
  <c r="H966" i="7" s="1"/>
  <c r="F982" i="7"/>
  <c r="G982" i="7" s="1"/>
  <c r="H982" i="7" s="1"/>
  <c r="F998" i="7"/>
  <c r="G998" i="7" s="1"/>
  <c r="H998" i="7" s="1"/>
  <c r="F1014" i="7"/>
  <c r="G1014" i="7" s="1"/>
  <c r="H1014" i="7" s="1"/>
  <c r="F1030" i="7"/>
  <c r="G1030" i="7" s="1"/>
  <c r="H1030" i="7" s="1"/>
  <c r="F1046" i="7"/>
  <c r="G1046" i="7" s="1"/>
  <c r="H1046" i="7" s="1"/>
  <c r="F1062" i="7"/>
  <c r="G1062" i="7" s="1"/>
  <c r="H1062" i="7" s="1"/>
  <c r="F1078" i="7"/>
  <c r="G1078" i="7" s="1"/>
  <c r="H1078" i="7" s="1"/>
  <c r="F1094" i="7"/>
  <c r="G1094" i="7" s="1"/>
  <c r="H1094" i="7" s="1"/>
  <c r="F1110" i="7"/>
  <c r="G1110" i="7" s="1"/>
  <c r="H1110" i="7" s="1"/>
  <c r="F1126" i="7"/>
  <c r="G1126" i="7" s="1"/>
  <c r="H1126" i="7" s="1"/>
  <c r="F1142" i="7"/>
  <c r="G1142" i="7" s="1"/>
  <c r="H1142" i="7" s="1"/>
  <c r="F1158" i="7"/>
  <c r="G1158" i="7" s="1"/>
  <c r="H1158" i="7" s="1"/>
  <c r="F1174" i="7"/>
  <c r="G1174" i="7" s="1"/>
  <c r="H1174" i="7" s="1"/>
  <c r="G355" i="10" s="1"/>
  <c r="F1190" i="7"/>
  <c r="G1190" i="7" s="1"/>
  <c r="H1190" i="7" s="1"/>
  <c r="F1206" i="7"/>
  <c r="G1206" i="7" s="1"/>
  <c r="H1206" i="7" s="1"/>
  <c r="F973" i="7"/>
  <c r="G973" i="7" s="1"/>
  <c r="H973" i="7" s="1"/>
  <c r="F1021" i="7"/>
  <c r="G1021" i="7" s="1"/>
  <c r="H1021" i="7" s="1"/>
  <c r="G322" i="10" s="1"/>
  <c r="F1065" i="7"/>
  <c r="G1065" i="7" s="1"/>
  <c r="H1065" i="7" s="1"/>
  <c r="F1109" i="7"/>
  <c r="G1109" i="7" s="1"/>
  <c r="H1109" i="7" s="1"/>
  <c r="F1157" i="7"/>
  <c r="G1157" i="7" s="1"/>
  <c r="H1157" i="7" s="1"/>
  <c r="F95" i="7"/>
  <c r="G95" i="7" s="1"/>
  <c r="H95" i="7" s="1"/>
  <c r="F322" i="7"/>
  <c r="G322" i="7" s="1"/>
  <c r="H322" i="7" s="1"/>
  <c r="F450" i="7"/>
  <c r="G450" i="7" s="1"/>
  <c r="H450" i="7" s="1"/>
  <c r="F578" i="7"/>
  <c r="G578" i="7" s="1"/>
  <c r="H578" i="7" s="1"/>
  <c r="F706" i="7"/>
  <c r="G706" i="7" s="1"/>
  <c r="H706" i="7" s="1"/>
  <c r="F786" i="7"/>
  <c r="G786" i="7" s="1"/>
  <c r="H786" i="7" s="1"/>
  <c r="F819" i="7"/>
  <c r="G819" i="7" s="1"/>
  <c r="H819" i="7" s="1"/>
  <c r="G262" i="10" s="1"/>
  <c r="F835" i="7"/>
  <c r="G835" i="7" s="1"/>
  <c r="H835" i="7" s="1"/>
  <c r="F851" i="7"/>
  <c r="G851" i="7" s="1"/>
  <c r="H851" i="7" s="1"/>
  <c r="F867" i="7"/>
  <c r="G867" i="7" s="1"/>
  <c r="H867" i="7" s="1"/>
  <c r="F883" i="7"/>
  <c r="G883" i="7" s="1"/>
  <c r="H883" i="7" s="1"/>
  <c r="F899" i="7"/>
  <c r="G899" i="7" s="1"/>
  <c r="H899" i="7" s="1"/>
  <c r="F915" i="7"/>
  <c r="G915" i="7" s="1"/>
  <c r="H915" i="7" s="1"/>
  <c r="F931" i="7"/>
  <c r="G931" i="7" s="1"/>
  <c r="H931" i="7" s="1"/>
  <c r="G294" i="10" s="1"/>
  <c r="F947" i="7"/>
  <c r="G947" i="7" s="1"/>
  <c r="H947" i="7" s="1"/>
  <c r="G305" i="10" s="1"/>
  <c r="F963" i="7"/>
  <c r="G963" i="7" s="1"/>
  <c r="H963" i="7" s="1"/>
  <c r="F979" i="7"/>
  <c r="G979" i="7" s="1"/>
  <c r="H979" i="7" s="1"/>
  <c r="F995" i="7"/>
  <c r="G995" i="7" s="1"/>
  <c r="H995" i="7" s="1"/>
  <c r="F1011" i="7"/>
  <c r="G1011" i="7" s="1"/>
  <c r="H1011" i="7" s="1"/>
  <c r="F1027" i="7"/>
  <c r="G1027" i="7" s="1"/>
  <c r="H1027" i="7" s="1"/>
  <c r="G324" i="10" s="1"/>
  <c r="F1043" i="7"/>
  <c r="G1043" i="7" s="1"/>
  <c r="H1043" i="7" s="1"/>
  <c r="G329" i="10" s="1"/>
  <c r="F1059" i="7"/>
  <c r="G1059" i="7" s="1"/>
  <c r="H1059" i="7" s="1"/>
  <c r="F1075" i="7"/>
  <c r="G1075" i="7" s="1"/>
  <c r="H1075" i="7" s="1"/>
  <c r="F1091" i="7"/>
  <c r="G1091" i="7" s="1"/>
  <c r="H1091" i="7" s="1"/>
  <c r="F1107" i="7"/>
  <c r="G1107" i="7" s="1"/>
  <c r="H1107" i="7" s="1"/>
  <c r="G342" i="10" s="1"/>
  <c r="F1123" i="7"/>
  <c r="G1123" i="7" s="1"/>
  <c r="H1123" i="7" s="1"/>
  <c r="G343" i="10" s="1"/>
  <c r="F1139" i="7"/>
  <c r="G1139" i="7" s="1"/>
  <c r="H1139" i="7" s="1"/>
  <c r="G349" i="10" s="1"/>
  <c r="F1155" i="7"/>
  <c r="G1155" i="7" s="1"/>
  <c r="H1155" i="7" s="1"/>
  <c r="F1171" i="7"/>
  <c r="G1171" i="7" s="1"/>
  <c r="H1171" i="7" s="1"/>
  <c r="G353" i="10" s="1"/>
  <c r="F1187" i="7"/>
  <c r="G1187" i="7" s="1"/>
  <c r="H1187" i="7" s="1"/>
  <c r="F1203" i="7"/>
  <c r="G1203" i="7" s="1"/>
  <c r="H1203" i="7" s="1"/>
  <c r="F63" i="7"/>
  <c r="G63" i="7" s="1"/>
  <c r="H63" i="7" s="1"/>
  <c r="F338" i="7"/>
  <c r="G338" i="7" s="1"/>
  <c r="H338" i="7" s="1"/>
  <c r="F498" i="7"/>
  <c r="G498" i="7" s="1"/>
  <c r="H498" i="7" s="1"/>
  <c r="F690" i="7"/>
  <c r="G690" i="7" s="1"/>
  <c r="H690" i="7" s="1"/>
  <c r="F816" i="7"/>
  <c r="G816" i="7" s="1"/>
  <c r="H816" i="7" s="1"/>
  <c r="G259" i="10" s="1"/>
  <c r="F869" i="7"/>
  <c r="G869" i="7" s="1"/>
  <c r="H869" i="7" s="1"/>
  <c r="F909" i="7"/>
  <c r="G909" i="7" s="1"/>
  <c r="H909" i="7" s="1"/>
  <c r="F941" i="7"/>
  <c r="G941" i="7" s="1"/>
  <c r="H941" i="7" s="1"/>
  <c r="G301" i="10" s="1"/>
  <c r="F981" i="7"/>
  <c r="G981" i="7" s="1"/>
  <c r="H981" i="7" s="1"/>
  <c r="F1037" i="7"/>
  <c r="G1037" i="7" s="1"/>
  <c r="H1037" i="7" s="1"/>
  <c r="F1093" i="7"/>
  <c r="G1093" i="7" s="1"/>
  <c r="H1093" i="7" s="1"/>
  <c r="F1141" i="7"/>
  <c r="G1141" i="7" s="1"/>
  <c r="H1141" i="7" s="1"/>
  <c r="F111" i="7"/>
  <c r="G111" i="7" s="1"/>
  <c r="H111" i="7" s="1"/>
  <c r="G75" i="10" s="1"/>
  <c r="F330" i="7"/>
  <c r="G330" i="7" s="1"/>
  <c r="H330" i="7" s="1"/>
  <c r="F458" i="7"/>
  <c r="G458" i="7" s="1"/>
  <c r="H458" i="7" s="1"/>
  <c r="F586" i="7"/>
  <c r="G586" i="7" s="1"/>
  <c r="H586" i="7" s="1"/>
  <c r="G196" i="10" s="1"/>
  <c r="F714" i="7"/>
  <c r="G714" i="7" s="1"/>
  <c r="H714" i="7" s="1"/>
  <c r="F790" i="7"/>
  <c r="G790" i="7" s="1"/>
  <c r="H790" i="7" s="1"/>
  <c r="F820" i="7"/>
  <c r="G820" i="7" s="1"/>
  <c r="H820" i="7" s="1"/>
  <c r="G263" i="10" s="1"/>
  <c r="F836" i="7"/>
  <c r="G836" i="7" s="1"/>
  <c r="H836" i="7" s="1"/>
  <c r="F852" i="7"/>
  <c r="G852" i="7" s="1"/>
  <c r="H852" i="7" s="1"/>
  <c r="F868" i="7"/>
  <c r="G868" i="7" s="1"/>
  <c r="H868" i="7" s="1"/>
  <c r="F884" i="7"/>
  <c r="G884" i="7" s="1"/>
  <c r="H884" i="7" s="1"/>
  <c r="F900" i="7"/>
  <c r="G900" i="7" s="1"/>
  <c r="H900" i="7" s="1"/>
  <c r="F916" i="7"/>
  <c r="G916" i="7" s="1"/>
  <c r="H916" i="7" s="1"/>
  <c r="F932" i="7"/>
  <c r="G932" i="7" s="1"/>
  <c r="H932" i="7" s="1"/>
  <c r="G295" i="10" s="1"/>
  <c r="F948" i="7"/>
  <c r="G948" i="7" s="1"/>
  <c r="H948" i="7" s="1"/>
  <c r="F964" i="7"/>
  <c r="G964" i="7" s="1"/>
  <c r="H964" i="7" s="1"/>
  <c r="F980" i="7"/>
  <c r="G980" i="7" s="1"/>
  <c r="H980" i="7" s="1"/>
  <c r="F996" i="7"/>
  <c r="G996" i="7" s="1"/>
  <c r="H996" i="7" s="1"/>
  <c r="F1012" i="7"/>
  <c r="G1012" i="7" s="1"/>
  <c r="H1012" i="7" s="1"/>
  <c r="F1028" i="7"/>
  <c r="G1028" i="7" s="1"/>
  <c r="H1028" i="7" s="1"/>
  <c r="F1044" i="7"/>
  <c r="G1044" i="7" s="1"/>
  <c r="H1044" i="7" s="1"/>
  <c r="F1060" i="7"/>
  <c r="G1060" i="7" s="1"/>
  <c r="H1060" i="7" s="1"/>
  <c r="F1076" i="7"/>
  <c r="G1076" i="7" s="1"/>
  <c r="H1076" i="7" s="1"/>
  <c r="F1092" i="7"/>
  <c r="G1092" i="7" s="1"/>
  <c r="H1092" i="7" s="1"/>
  <c r="F1108" i="7"/>
  <c r="G1108" i="7" s="1"/>
  <c r="H1108" i="7" s="1"/>
  <c r="F1124" i="7"/>
  <c r="G1124" i="7" s="1"/>
  <c r="H1124" i="7" s="1"/>
  <c r="F13" i="6"/>
  <c r="F28" i="7"/>
  <c r="G28" i="7" s="1"/>
  <c r="H28" i="7" s="1"/>
  <c r="F100" i="7"/>
  <c r="G100" i="7" s="1"/>
  <c r="H100" i="7" s="1"/>
  <c r="F228" i="7"/>
  <c r="G228" i="7" s="1"/>
  <c r="H228" i="7" s="1"/>
  <c r="G100" i="10" s="1"/>
  <c r="F309" i="7"/>
  <c r="G309" i="7" s="1"/>
  <c r="H309" i="7" s="1"/>
  <c r="F341" i="7"/>
  <c r="G341" i="7" s="1"/>
  <c r="H341" i="7" s="1"/>
  <c r="G123" i="10" s="1"/>
  <c r="F373" i="7"/>
  <c r="G373" i="7" s="1"/>
  <c r="H373" i="7" s="1"/>
  <c r="F405" i="7"/>
  <c r="G405" i="7" s="1"/>
  <c r="H405" i="7" s="1"/>
  <c r="F437" i="7"/>
  <c r="G437" i="7" s="1"/>
  <c r="H437" i="7" s="1"/>
  <c r="F469" i="7"/>
  <c r="G469" i="7" s="1"/>
  <c r="H469" i="7" s="1"/>
  <c r="F501" i="7"/>
  <c r="G501" i="7" s="1"/>
  <c r="H501" i="7" s="1"/>
  <c r="F533" i="7"/>
  <c r="G533" i="7" s="1"/>
  <c r="H533" i="7" s="1"/>
  <c r="F565" i="7"/>
  <c r="G565" i="7" s="1"/>
  <c r="H565" i="7" s="1"/>
  <c r="F597" i="7"/>
  <c r="G597" i="7" s="1"/>
  <c r="H597" i="7" s="1"/>
  <c r="F629" i="7"/>
  <c r="G629" i="7" s="1"/>
  <c r="H629" i="7" s="1"/>
  <c r="G208" i="10" s="1"/>
  <c r="F661" i="7"/>
  <c r="G661" i="7" s="1"/>
  <c r="H661" i="7" s="1"/>
  <c r="F693" i="7"/>
  <c r="G693" i="7" s="1"/>
  <c r="H693" i="7" s="1"/>
  <c r="G222" i="10" s="1"/>
  <c r="F725" i="7"/>
  <c r="G725" i="7" s="1"/>
  <c r="H725" i="7" s="1"/>
  <c r="F757" i="7"/>
  <c r="G757" i="7" s="1"/>
  <c r="H757" i="7" s="1"/>
  <c r="G236" i="10" s="1"/>
  <c r="F789" i="7"/>
  <c r="G789" i="7" s="1"/>
  <c r="H789" i="7" s="1"/>
  <c r="F809" i="7"/>
  <c r="G809" i="7" s="1"/>
  <c r="H809" i="7" s="1"/>
  <c r="F40" i="6"/>
  <c r="F87" i="7"/>
  <c r="G87" i="7" s="1"/>
  <c r="H87" i="7" s="1"/>
  <c r="G69" i="10" s="1"/>
  <c r="F151" i="7"/>
  <c r="G151" i="7" s="1"/>
  <c r="H151" i="7" s="1"/>
  <c r="F215" i="7"/>
  <c r="G215" i="7" s="1"/>
  <c r="H215" i="7" s="1"/>
  <c r="F279" i="7"/>
  <c r="G279" i="7" s="1"/>
  <c r="H279" i="7" s="1"/>
  <c r="F318" i="7"/>
  <c r="G318" i="7" s="1"/>
  <c r="H318" i="7" s="1"/>
  <c r="F350" i="7"/>
  <c r="G350" i="7" s="1"/>
  <c r="H350" i="7" s="1"/>
  <c r="G126" i="10" s="1"/>
  <c r="F382" i="7"/>
  <c r="G382" i="7" s="1"/>
  <c r="H382" i="7" s="1"/>
  <c r="F29" i="6"/>
  <c r="F44" i="7"/>
  <c r="G44" i="7" s="1"/>
  <c r="H44" i="7" s="1"/>
  <c r="F132" i="7"/>
  <c r="G132" i="7" s="1"/>
  <c r="H132" i="7" s="1"/>
  <c r="F260" i="7"/>
  <c r="G260" i="7" s="1"/>
  <c r="H260" i="7" s="1"/>
  <c r="F317" i="7"/>
  <c r="G317" i="7" s="1"/>
  <c r="H317" i="7" s="1"/>
  <c r="F349" i="7"/>
  <c r="G349" i="7" s="1"/>
  <c r="H349" i="7" s="1"/>
  <c r="G125" i="10" s="1"/>
  <c r="F381" i="7"/>
  <c r="G381" i="7" s="1"/>
  <c r="H381" i="7" s="1"/>
  <c r="F413" i="7"/>
  <c r="G413" i="7" s="1"/>
  <c r="H413" i="7" s="1"/>
  <c r="F445" i="7"/>
  <c r="G445" i="7" s="1"/>
  <c r="H445" i="7" s="1"/>
  <c r="F477" i="7"/>
  <c r="G477" i="7" s="1"/>
  <c r="H477" i="7" s="1"/>
  <c r="F509" i="7"/>
  <c r="G509" i="7" s="1"/>
  <c r="H509" i="7" s="1"/>
  <c r="G173" i="10" s="1"/>
  <c r="F541" i="7"/>
  <c r="G541" i="7" s="1"/>
  <c r="H541" i="7" s="1"/>
  <c r="F573" i="7"/>
  <c r="G573" i="7" s="1"/>
  <c r="H573" i="7" s="1"/>
  <c r="F605" i="7"/>
  <c r="G605" i="7" s="1"/>
  <c r="H605" i="7" s="1"/>
  <c r="F637" i="7"/>
  <c r="G637" i="7" s="1"/>
  <c r="H637" i="7" s="1"/>
  <c r="G210" i="10" s="1"/>
  <c r="F669" i="7"/>
  <c r="G669" i="7" s="1"/>
  <c r="H669" i="7" s="1"/>
  <c r="F701" i="7"/>
  <c r="G701" i="7" s="1"/>
  <c r="H701" i="7" s="1"/>
  <c r="F733" i="7"/>
  <c r="G733" i="7" s="1"/>
  <c r="H733" i="7" s="1"/>
  <c r="F765" i="7"/>
  <c r="G765" i="7" s="1"/>
  <c r="H765" i="7" s="1"/>
  <c r="F797" i="7"/>
  <c r="G797" i="7" s="1"/>
  <c r="H797" i="7" s="1"/>
  <c r="F813" i="7"/>
  <c r="G813" i="7" s="1"/>
  <c r="H813" i="7" s="1"/>
  <c r="F31" i="7"/>
  <c r="G31" i="7" s="1"/>
  <c r="H31" i="7" s="1"/>
  <c r="F103" i="7"/>
  <c r="G103" i="7" s="1"/>
  <c r="H103" i="7" s="1"/>
  <c r="F167" i="7"/>
  <c r="G167" i="7" s="1"/>
  <c r="H167" i="7" s="1"/>
  <c r="F231" i="7"/>
  <c r="G231" i="7" s="1"/>
  <c r="H231" i="7" s="1"/>
  <c r="G103" i="10" s="1"/>
  <c r="F294" i="7"/>
  <c r="G294" i="7" s="1"/>
  <c r="H294" i="7" s="1"/>
  <c r="F326" i="7"/>
  <c r="G326" i="7" s="1"/>
  <c r="H326" i="7" s="1"/>
  <c r="F358" i="7"/>
  <c r="G358" i="7" s="1"/>
  <c r="H358" i="7" s="1"/>
  <c r="G132" i="10" s="1"/>
  <c r="F390" i="7"/>
  <c r="G390" i="7" s="1"/>
  <c r="H390" i="7" s="1"/>
  <c r="G147" i="10" s="1"/>
  <c r="F422" i="7"/>
  <c r="G422" i="7" s="1"/>
  <c r="H422" i="7" s="1"/>
  <c r="G153" i="10" s="1"/>
  <c r="F454" i="7"/>
  <c r="G454" i="7" s="1"/>
  <c r="H454" i="7" s="1"/>
  <c r="F486" i="7"/>
  <c r="G486" i="7" s="1"/>
  <c r="H486" i="7" s="1"/>
  <c r="F518" i="7"/>
  <c r="G518" i="7" s="1"/>
  <c r="H518" i="7" s="1"/>
  <c r="F550" i="7"/>
  <c r="G550" i="7" s="1"/>
  <c r="H550" i="7" s="1"/>
  <c r="F582" i="7"/>
  <c r="G582" i="7" s="1"/>
  <c r="H582" i="7" s="1"/>
  <c r="F614" i="7"/>
  <c r="G614" i="7" s="1"/>
  <c r="H614" i="7" s="1"/>
  <c r="F646" i="7"/>
  <c r="G646" i="7" s="1"/>
  <c r="H646" i="7" s="1"/>
  <c r="F678" i="7"/>
  <c r="G678" i="7" s="1"/>
  <c r="H678" i="7" s="1"/>
  <c r="F710" i="7"/>
  <c r="G710" i="7" s="1"/>
  <c r="H710" i="7" s="1"/>
  <c r="F16" i="6"/>
  <c r="F60" i="7"/>
  <c r="G60" i="7" s="1"/>
  <c r="H60" i="7" s="1"/>
  <c r="F124" i="7"/>
  <c r="G124" i="7" s="1"/>
  <c r="H124" i="7" s="1"/>
  <c r="G77" i="10" s="1"/>
  <c r="F188" i="7"/>
  <c r="G188" i="7" s="1"/>
  <c r="H188" i="7" s="1"/>
  <c r="F252" i="7"/>
  <c r="G252" i="7" s="1"/>
  <c r="H252" i="7" s="1"/>
  <c r="F305" i="7"/>
  <c r="G305" i="7" s="1"/>
  <c r="H305" i="7" s="1"/>
  <c r="G119" i="10" s="1"/>
  <c r="F337" i="7"/>
  <c r="G337" i="7" s="1"/>
  <c r="H337" i="7" s="1"/>
  <c r="F369" i="7"/>
  <c r="G369" i="7" s="1"/>
  <c r="H369" i="7" s="1"/>
  <c r="F401" i="7"/>
  <c r="G401" i="7" s="1"/>
  <c r="H401" i="7" s="1"/>
  <c r="F433" i="7"/>
  <c r="G433" i="7" s="1"/>
  <c r="H433" i="7" s="1"/>
  <c r="F465" i="7"/>
  <c r="G465" i="7" s="1"/>
  <c r="H465" i="7" s="1"/>
  <c r="F497" i="7"/>
  <c r="G497" i="7" s="1"/>
  <c r="H497" i="7" s="1"/>
  <c r="G170" i="10" s="1"/>
  <c r="F529" i="7"/>
  <c r="G529" i="7" s="1"/>
  <c r="H529" i="7" s="1"/>
  <c r="F561" i="7"/>
  <c r="G561" i="7" s="1"/>
  <c r="H561" i="7" s="1"/>
  <c r="F593" i="7"/>
  <c r="G593" i="7" s="1"/>
  <c r="H593" i="7" s="1"/>
  <c r="F625" i="7"/>
  <c r="G625" i="7" s="1"/>
  <c r="H625" i="7" s="1"/>
  <c r="F657" i="7"/>
  <c r="G657" i="7" s="1"/>
  <c r="H657" i="7" s="1"/>
  <c r="F689" i="7"/>
  <c r="G689" i="7" s="1"/>
  <c r="H689" i="7" s="1"/>
  <c r="G221" i="10" s="1"/>
  <c r="F721" i="7"/>
  <c r="G721" i="7" s="1"/>
  <c r="H721" i="7" s="1"/>
  <c r="F753" i="7"/>
  <c r="G753" i="7" s="1"/>
  <c r="H753" i="7" s="1"/>
  <c r="G233" i="10" s="1"/>
  <c r="F785" i="7"/>
  <c r="G785" i="7" s="1"/>
  <c r="H785" i="7" s="1"/>
  <c r="F807" i="7"/>
  <c r="G807" i="7" s="1"/>
  <c r="H807" i="7" s="1"/>
  <c r="G255" i="10" s="1"/>
  <c r="F271" i="7"/>
  <c r="G271" i="7" s="1"/>
  <c r="H271" i="7" s="1"/>
  <c r="F410" i="7"/>
  <c r="G410" i="7" s="1"/>
  <c r="H410" i="7" s="1"/>
  <c r="F538" i="7"/>
  <c r="G538" i="7" s="1"/>
  <c r="H538" i="7" s="1"/>
  <c r="G181" i="10" s="1"/>
  <c r="F666" i="7"/>
  <c r="G666" i="7" s="1"/>
  <c r="H666" i="7" s="1"/>
  <c r="F766" i="7"/>
  <c r="G766" i="7" s="1"/>
  <c r="H766" i="7" s="1"/>
  <c r="F812" i="7"/>
  <c r="G812" i="7" s="1"/>
  <c r="H812" i="7" s="1"/>
  <c r="F830" i="7"/>
  <c r="G830" i="7" s="1"/>
  <c r="H830" i="7" s="1"/>
  <c r="G268" i="10" s="1"/>
  <c r="F846" i="7"/>
  <c r="G846" i="7" s="1"/>
  <c r="H846" i="7" s="1"/>
  <c r="F862" i="7"/>
  <c r="G862" i="7" s="1"/>
  <c r="H862" i="7" s="1"/>
  <c r="G276" i="10" s="1"/>
  <c r="F878" i="7"/>
  <c r="G878" i="7" s="1"/>
  <c r="H878" i="7" s="1"/>
  <c r="F894" i="7"/>
  <c r="G894" i="7" s="1"/>
  <c r="H894" i="7" s="1"/>
  <c r="F910" i="7"/>
  <c r="G910" i="7" s="1"/>
  <c r="H910" i="7" s="1"/>
  <c r="F926" i="7"/>
  <c r="G926" i="7" s="1"/>
  <c r="H926" i="7" s="1"/>
  <c r="F942" i="7"/>
  <c r="G942" i="7" s="1"/>
  <c r="H942" i="7" s="1"/>
  <c r="G302" i="10" s="1"/>
  <c r="F958" i="7"/>
  <c r="G958" i="7" s="1"/>
  <c r="H958" i="7" s="1"/>
  <c r="F974" i="7"/>
  <c r="G974" i="7" s="1"/>
  <c r="H974" i="7" s="1"/>
  <c r="G310" i="10" s="1"/>
  <c r="F990" i="7"/>
  <c r="G990" i="7" s="1"/>
  <c r="H990" i="7" s="1"/>
  <c r="G314" i="10" s="1"/>
  <c r="F1006" i="7"/>
  <c r="G1006" i="7" s="1"/>
  <c r="H1006" i="7" s="1"/>
  <c r="G317" i="10" s="1"/>
  <c r="F1022" i="7"/>
  <c r="G1022" i="7" s="1"/>
  <c r="H1022" i="7" s="1"/>
  <c r="F1038" i="7"/>
  <c r="G1038" i="7" s="1"/>
  <c r="H1038" i="7" s="1"/>
  <c r="G327" i="10" s="1"/>
  <c r="F1054" i="7"/>
  <c r="G1054" i="7" s="1"/>
  <c r="H1054" i="7" s="1"/>
  <c r="F1070" i="7"/>
  <c r="G1070" i="7" s="1"/>
  <c r="H1070" i="7" s="1"/>
  <c r="F1086" i="7"/>
  <c r="G1086" i="7" s="1"/>
  <c r="H1086" i="7" s="1"/>
  <c r="G337" i="10" s="1"/>
  <c r="F1102" i="7"/>
  <c r="G1102" i="7" s="1"/>
  <c r="H1102" i="7" s="1"/>
  <c r="F1118" i="7"/>
  <c r="G1118" i="7" s="1"/>
  <c r="H1118" i="7" s="1"/>
  <c r="F1134" i="7"/>
  <c r="G1134" i="7" s="1"/>
  <c r="H1134" i="7" s="1"/>
  <c r="F1150" i="7"/>
  <c r="G1150" i="7" s="1"/>
  <c r="H1150" i="7" s="1"/>
  <c r="F1166" i="7"/>
  <c r="G1166" i="7" s="1"/>
  <c r="H1166" i="7" s="1"/>
  <c r="F1182" i="7"/>
  <c r="G1182" i="7" s="1"/>
  <c r="H1182" i="7" s="1"/>
  <c r="F1198" i="7"/>
  <c r="G1198" i="7" s="1"/>
  <c r="H1198" i="7" s="1"/>
  <c r="F929" i="7"/>
  <c r="G929" i="7" s="1"/>
  <c r="H929" i="7" s="1"/>
  <c r="G292" i="10" s="1"/>
  <c r="F997" i="7"/>
  <c r="G997" i="7" s="1"/>
  <c r="H997" i="7" s="1"/>
  <c r="F1045" i="7"/>
  <c r="G1045" i="7" s="1"/>
  <c r="H1045" i="7" s="1"/>
  <c r="G330" i="10" s="1"/>
  <c r="F1085" i="7"/>
  <c r="G1085" i="7" s="1"/>
  <c r="H1085" i="7" s="1"/>
  <c r="G336" i="10" s="1"/>
  <c r="F1133" i="7"/>
  <c r="G1133" i="7" s="1"/>
  <c r="H1133" i="7" s="1"/>
  <c r="F24" i="6"/>
  <c r="F223" i="7"/>
  <c r="G223" i="7" s="1"/>
  <c r="H223" i="7" s="1"/>
  <c r="G97" i="10" s="1"/>
  <c r="F386" i="7"/>
  <c r="G386" i="7" s="1"/>
  <c r="H386" i="7" s="1"/>
  <c r="F514" i="7"/>
  <c r="G514" i="7" s="1"/>
  <c r="H514" i="7" s="1"/>
  <c r="F642" i="7"/>
  <c r="G642" i="7" s="1"/>
  <c r="H642" i="7" s="1"/>
  <c r="F754" i="7"/>
  <c r="G754" i="7" s="1"/>
  <c r="H754" i="7" s="1"/>
  <c r="F808" i="7"/>
  <c r="G808" i="7" s="1"/>
  <c r="H808" i="7" s="1"/>
  <c r="G256" i="10" s="1"/>
  <c r="F827" i="7"/>
  <c r="G827" i="7" s="1"/>
  <c r="H827" i="7" s="1"/>
  <c r="F843" i="7"/>
  <c r="G843" i="7" s="1"/>
  <c r="H843" i="7" s="1"/>
  <c r="F859" i="7"/>
  <c r="G859" i="7" s="1"/>
  <c r="H859" i="7" s="1"/>
  <c r="F875" i="7"/>
  <c r="G875" i="7" s="1"/>
  <c r="H875" i="7" s="1"/>
  <c r="G279" i="10" s="1"/>
  <c r="F891" i="7"/>
  <c r="G891" i="7" s="1"/>
  <c r="H891" i="7" s="1"/>
  <c r="F907" i="7"/>
  <c r="G907" i="7" s="1"/>
  <c r="H907" i="7" s="1"/>
  <c r="G285" i="10" s="1"/>
  <c r="F923" i="7"/>
  <c r="G923" i="7" s="1"/>
  <c r="H923" i="7" s="1"/>
  <c r="F939" i="7"/>
  <c r="G939" i="7" s="1"/>
  <c r="H939" i="7" s="1"/>
  <c r="G299" i="10" s="1"/>
  <c r="F955" i="7"/>
  <c r="G955" i="7" s="1"/>
  <c r="H955" i="7" s="1"/>
  <c r="F971" i="7"/>
  <c r="G971" i="7" s="1"/>
  <c r="H971" i="7" s="1"/>
  <c r="F987" i="7"/>
  <c r="G987" i="7" s="1"/>
  <c r="H987" i="7" s="1"/>
  <c r="F1003" i="7"/>
  <c r="G1003" i="7" s="1"/>
  <c r="H1003" i="7" s="1"/>
  <c r="F1019" i="7"/>
  <c r="G1019" i="7" s="1"/>
  <c r="H1019" i="7" s="1"/>
  <c r="F1035" i="7"/>
  <c r="G1035" i="7" s="1"/>
  <c r="H1035" i="7" s="1"/>
  <c r="G326" i="10" s="1"/>
  <c r="F1051" i="7"/>
  <c r="G1051" i="7" s="1"/>
  <c r="H1051" i="7" s="1"/>
  <c r="F1067" i="7"/>
  <c r="G1067" i="7" s="1"/>
  <c r="H1067" i="7" s="1"/>
  <c r="F1083" i="7"/>
  <c r="G1083" i="7" s="1"/>
  <c r="H1083" i="7" s="1"/>
  <c r="G334" i="10" s="1"/>
  <c r="F1099" i="7"/>
  <c r="G1099" i="7" s="1"/>
  <c r="H1099" i="7" s="1"/>
  <c r="F1115" i="7"/>
  <c r="G1115" i="7" s="1"/>
  <c r="H1115" i="7" s="1"/>
  <c r="F1131" i="7"/>
  <c r="G1131" i="7" s="1"/>
  <c r="H1131" i="7" s="1"/>
  <c r="G346" i="10" s="1"/>
  <c r="F1147" i="7"/>
  <c r="G1147" i="7" s="1"/>
  <c r="H1147" i="7" s="1"/>
  <c r="F1163" i="7"/>
  <c r="G1163" i="7" s="1"/>
  <c r="H1163" i="7" s="1"/>
  <c r="F1179" i="7"/>
  <c r="G1179" i="7" s="1"/>
  <c r="H1179" i="7" s="1"/>
  <c r="F1195" i="7"/>
  <c r="G1195" i="7" s="1"/>
  <c r="H1195" i="7" s="1"/>
  <c r="F1211" i="7"/>
  <c r="G1211" i="7" s="1"/>
  <c r="H1211" i="7" s="1"/>
  <c r="F191" i="7"/>
  <c r="G191" i="7" s="1"/>
  <c r="H191" i="7" s="1"/>
  <c r="F402" i="7"/>
  <c r="G402" i="7" s="1"/>
  <c r="H402" i="7" s="1"/>
  <c r="F626" i="7"/>
  <c r="G626" i="7" s="1"/>
  <c r="H626" i="7" s="1"/>
  <c r="G207" i="10" s="1"/>
  <c r="F778" i="7"/>
  <c r="G778" i="7" s="1"/>
  <c r="H778" i="7" s="1"/>
  <c r="G245" i="10" s="1"/>
  <c r="F853" i="7"/>
  <c r="G853" i="7" s="1"/>
  <c r="H853" i="7" s="1"/>
  <c r="F893" i="7"/>
  <c r="G893" i="7" s="1"/>
  <c r="H893" i="7" s="1"/>
  <c r="G282" i="10" s="1"/>
  <c r="F921" i="7"/>
  <c r="G921" i="7" s="1"/>
  <c r="H921" i="7" s="1"/>
  <c r="G290" i="10" s="1"/>
  <c r="F957" i="7"/>
  <c r="G957" i="7" s="1"/>
  <c r="H957" i="7" s="1"/>
  <c r="F1013" i="7"/>
  <c r="G1013" i="7" s="1"/>
  <c r="H1013" i="7" s="1"/>
  <c r="F1069" i="7"/>
  <c r="G1069" i="7" s="1"/>
  <c r="H1069" i="7" s="1"/>
  <c r="F1117" i="7"/>
  <c r="G1117" i="7" s="1"/>
  <c r="H1117" i="7" s="1"/>
  <c r="F1165" i="7"/>
  <c r="G1165" i="7" s="1"/>
  <c r="H1165" i="7" s="1"/>
  <c r="G352" i="10" s="1"/>
  <c r="F239" i="7"/>
  <c r="G239" i="7" s="1"/>
  <c r="H239" i="7" s="1"/>
  <c r="F394" i="7"/>
  <c r="G394" i="7" s="1"/>
  <c r="H394" i="7" s="1"/>
  <c r="G150" i="10" s="1"/>
  <c r="F522" i="7"/>
  <c r="G522" i="7" s="1"/>
  <c r="H522" i="7" s="1"/>
  <c r="F650" i="7"/>
  <c r="G650" i="7" s="1"/>
  <c r="H650" i="7" s="1"/>
  <c r="F758" i="7"/>
  <c r="G758" i="7" s="1"/>
  <c r="H758" i="7" s="1"/>
  <c r="G237" i="10" s="1"/>
  <c r="F810" i="7"/>
  <c r="G810" i="7" s="1"/>
  <c r="H810" i="7" s="1"/>
  <c r="G257" i="10" s="1"/>
  <c r="F828" i="7"/>
  <c r="G828" i="7" s="1"/>
  <c r="H828" i="7" s="1"/>
  <c r="G266" i="10" s="1"/>
  <c r="F844" i="7"/>
  <c r="G844" i="7" s="1"/>
  <c r="H844" i="7" s="1"/>
  <c r="F860" i="7"/>
  <c r="G860" i="7" s="1"/>
  <c r="H860" i="7" s="1"/>
  <c r="F876" i="7"/>
  <c r="G876" i="7" s="1"/>
  <c r="H876" i="7" s="1"/>
  <c r="F892" i="7"/>
  <c r="G892" i="7" s="1"/>
  <c r="H892" i="7" s="1"/>
  <c r="F908" i="7"/>
  <c r="G908" i="7" s="1"/>
  <c r="H908" i="7" s="1"/>
  <c r="G286" i="10" s="1"/>
  <c r="F924" i="7"/>
  <c r="G924" i="7" s="1"/>
  <c r="H924" i="7" s="1"/>
  <c r="F940" i="7"/>
  <c r="G940" i="7" s="1"/>
  <c r="H940" i="7" s="1"/>
  <c r="G300" i="10" s="1"/>
  <c r="F956" i="7"/>
  <c r="G956" i="7" s="1"/>
  <c r="H956" i="7" s="1"/>
  <c r="F972" i="7"/>
  <c r="G972" i="7" s="1"/>
  <c r="H972" i="7" s="1"/>
  <c r="F988" i="7"/>
  <c r="G988" i="7" s="1"/>
  <c r="H988" i="7" s="1"/>
  <c r="F1004" i="7"/>
  <c r="G1004" i="7" s="1"/>
  <c r="H1004" i="7" s="1"/>
  <c r="F1020" i="7"/>
  <c r="G1020" i="7" s="1"/>
  <c r="H1020" i="7" s="1"/>
  <c r="F1036" i="7"/>
  <c r="G1036" i="7" s="1"/>
  <c r="H1036" i="7" s="1"/>
  <c r="F1052" i="7"/>
  <c r="G1052" i="7" s="1"/>
  <c r="H1052" i="7" s="1"/>
  <c r="F1068" i="7"/>
  <c r="G1068" i="7" s="1"/>
  <c r="H1068" i="7" s="1"/>
  <c r="F1084" i="7"/>
  <c r="G1084" i="7" s="1"/>
  <c r="H1084" i="7" s="1"/>
  <c r="G335" i="10" s="1"/>
  <c r="F1100" i="7"/>
  <c r="G1100" i="7" s="1"/>
  <c r="H1100" i="7" s="1"/>
  <c r="G341" i="10" s="1"/>
  <c r="F1116" i="7"/>
  <c r="G1116" i="7" s="1"/>
  <c r="H1116" i="7" s="1"/>
  <c r="F1132" i="7"/>
  <c r="G1132" i="7" s="1"/>
  <c r="H1132" i="7" s="1"/>
  <c r="F1148" i="7"/>
  <c r="G1148" i="7" s="1"/>
  <c r="H1148" i="7" s="1"/>
  <c r="F1164" i="7"/>
  <c r="G1164" i="7" s="1"/>
  <c r="H1164" i="7" s="1"/>
  <c r="G351" i="10" s="1"/>
  <c r="F1180" i="7"/>
  <c r="G1180" i="7" s="1"/>
  <c r="H1180" i="7" s="1"/>
  <c r="F1196" i="7"/>
  <c r="G1196" i="7" s="1"/>
  <c r="H1196" i="7" s="1"/>
  <c r="F904" i="7"/>
  <c r="G904" i="7" s="1"/>
  <c r="H904" i="7" s="1"/>
  <c r="F430" i="7"/>
  <c r="G430" i="7" s="1"/>
  <c r="H430" i="7" s="1"/>
  <c r="F494" i="7"/>
  <c r="G494" i="7" s="1"/>
  <c r="H494" i="7" s="1"/>
  <c r="F558" i="7"/>
  <c r="G558" i="7" s="1"/>
  <c r="H558" i="7" s="1"/>
  <c r="F622" i="7"/>
  <c r="G622" i="7" s="1"/>
  <c r="H622" i="7" s="1"/>
  <c r="G205" i="10" s="1"/>
  <c r="F686" i="7"/>
  <c r="G686" i="7" s="1"/>
  <c r="H686" i="7" s="1"/>
  <c r="F48" i="6"/>
  <c r="F140" i="7"/>
  <c r="G140" i="7" s="1"/>
  <c r="H140" i="7" s="1"/>
  <c r="F268" i="7"/>
  <c r="G268" i="7" s="1"/>
  <c r="H268" i="7" s="1"/>
  <c r="G113" i="10" s="1"/>
  <c r="F345" i="7"/>
  <c r="G345" i="7" s="1"/>
  <c r="H345" i="7" s="1"/>
  <c r="F409" i="7"/>
  <c r="G409" i="7" s="1"/>
  <c r="H409" i="7" s="1"/>
  <c r="F473" i="7"/>
  <c r="G473" i="7" s="1"/>
  <c r="H473" i="7" s="1"/>
  <c r="F537" i="7"/>
  <c r="G537" i="7" s="1"/>
  <c r="H537" i="7" s="1"/>
  <c r="F601" i="7"/>
  <c r="G601" i="7" s="1"/>
  <c r="H601" i="7" s="1"/>
  <c r="F665" i="7"/>
  <c r="G665" i="7" s="1"/>
  <c r="H665" i="7" s="1"/>
  <c r="F729" i="7"/>
  <c r="G729" i="7" s="1"/>
  <c r="H729" i="7" s="1"/>
  <c r="F793" i="7"/>
  <c r="G793" i="7" s="1"/>
  <c r="H793" i="7" s="1"/>
  <c r="F314" i="7"/>
  <c r="G314" i="7" s="1"/>
  <c r="H314" i="7" s="1"/>
  <c r="F570" i="7"/>
  <c r="G570" i="7" s="1"/>
  <c r="H570" i="7" s="1"/>
  <c r="F782" i="7"/>
  <c r="G782" i="7" s="1"/>
  <c r="H782" i="7" s="1"/>
  <c r="F834" i="7"/>
  <c r="G834" i="7" s="1"/>
  <c r="H834" i="7" s="1"/>
  <c r="G270" i="10" s="1"/>
  <c r="F866" i="7"/>
  <c r="G866" i="7" s="1"/>
  <c r="H866" i="7" s="1"/>
  <c r="F898" i="7"/>
  <c r="G898" i="7" s="1"/>
  <c r="H898" i="7" s="1"/>
  <c r="F930" i="7"/>
  <c r="G930" i="7" s="1"/>
  <c r="H930" i="7" s="1"/>
  <c r="G293" i="10" s="1"/>
  <c r="F962" i="7"/>
  <c r="G962" i="7" s="1"/>
  <c r="H962" i="7" s="1"/>
  <c r="G308" i="10" s="1"/>
  <c r="F994" i="7"/>
  <c r="G994" i="7" s="1"/>
  <c r="H994" i="7" s="1"/>
  <c r="F1026" i="7"/>
  <c r="G1026" i="7" s="1"/>
  <c r="H1026" i="7" s="1"/>
  <c r="G323" i="10" s="1"/>
  <c r="F1058" i="7"/>
  <c r="G1058" i="7" s="1"/>
  <c r="H1058" i="7" s="1"/>
  <c r="F1090" i="7"/>
  <c r="G1090" i="7" s="1"/>
  <c r="H1090" i="7" s="1"/>
  <c r="F1122" i="7"/>
  <c r="G1122" i="7" s="1"/>
  <c r="H1122" i="7" s="1"/>
  <c r="F1154" i="7"/>
  <c r="G1154" i="7" s="1"/>
  <c r="H1154" i="7" s="1"/>
  <c r="F1186" i="7"/>
  <c r="G1186" i="7" s="1"/>
  <c r="H1186" i="7" s="1"/>
  <c r="G357" i="10" s="1"/>
  <c r="F961" i="7"/>
  <c r="G961" i="7" s="1"/>
  <c r="H961" i="7" s="1"/>
  <c r="F1057" i="7"/>
  <c r="G1057" i="7" s="1"/>
  <c r="H1057" i="7" s="1"/>
  <c r="F1145" i="7"/>
  <c r="G1145" i="7" s="1"/>
  <c r="H1145" i="7" s="1"/>
  <c r="F287" i="7"/>
  <c r="G287" i="7" s="1"/>
  <c r="H287" i="7" s="1"/>
  <c r="F546" i="7"/>
  <c r="G546" i="7" s="1"/>
  <c r="H546" i="7" s="1"/>
  <c r="F770" i="7"/>
  <c r="G770" i="7" s="1"/>
  <c r="H770" i="7" s="1"/>
  <c r="G241" i="10" s="1"/>
  <c r="F831" i="7"/>
  <c r="G831" i="7" s="1"/>
  <c r="H831" i="7" s="1"/>
  <c r="F863" i="7"/>
  <c r="G863" i="7" s="1"/>
  <c r="H863" i="7" s="1"/>
  <c r="G277" i="10" s="1"/>
  <c r="F895" i="7"/>
  <c r="G895" i="7" s="1"/>
  <c r="H895" i="7" s="1"/>
  <c r="G283" i="10" s="1"/>
  <c r="F927" i="7"/>
  <c r="G927" i="7" s="1"/>
  <c r="H927" i="7" s="1"/>
  <c r="F959" i="7"/>
  <c r="G959" i="7" s="1"/>
  <c r="H959" i="7" s="1"/>
  <c r="F991" i="7"/>
  <c r="G991" i="7" s="1"/>
  <c r="H991" i="7" s="1"/>
  <c r="G315" i="10" s="1"/>
  <c r="F1023" i="7"/>
  <c r="G1023" i="7" s="1"/>
  <c r="H1023" i="7" s="1"/>
  <c r="F1055" i="7"/>
  <c r="G1055" i="7" s="1"/>
  <c r="H1055" i="7" s="1"/>
  <c r="F1087" i="7"/>
  <c r="G1087" i="7" s="1"/>
  <c r="H1087" i="7" s="1"/>
  <c r="G338" i="10" s="1"/>
  <c r="F1119" i="7"/>
  <c r="G1119" i="7" s="1"/>
  <c r="H1119" i="7" s="1"/>
  <c r="F1151" i="7"/>
  <c r="G1151" i="7" s="1"/>
  <c r="H1151" i="7" s="1"/>
  <c r="F1183" i="7"/>
  <c r="G1183" i="7" s="1"/>
  <c r="H1183" i="7" s="1"/>
  <c r="F2" i="6"/>
  <c r="F466" i="7"/>
  <c r="G466" i="7" s="1"/>
  <c r="H466" i="7" s="1"/>
  <c r="F804" i="7"/>
  <c r="G804" i="7" s="1"/>
  <c r="H804" i="7" s="1"/>
  <c r="F901" i="7"/>
  <c r="G901" i="7" s="1"/>
  <c r="H901" i="7" s="1"/>
  <c r="F969" i="7"/>
  <c r="G969" i="7" s="1"/>
  <c r="H969" i="7" s="1"/>
  <c r="F1081" i="7"/>
  <c r="G1081" i="7" s="1"/>
  <c r="H1081" i="7" s="1"/>
  <c r="F47" i="7"/>
  <c r="G47" i="7" s="1"/>
  <c r="H47" i="7" s="1"/>
  <c r="G62" i="10" s="1"/>
  <c r="F426" i="7"/>
  <c r="G426" i="7" s="1"/>
  <c r="H426" i="7" s="1"/>
  <c r="F682" i="7"/>
  <c r="G682" i="7" s="1"/>
  <c r="H682" i="7" s="1"/>
  <c r="F815" i="7"/>
  <c r="G815" i="7" s="1"/>
  <c r="H815" i="7" s="1"/>
  <c r="F848" i="7"/>
  <c r="G848" i="7" s="1"/>
  <c r="H848" i="7" s="1"/>
  <c r="F880" i="7"/>
  <c r="G880" i="7" s="1"/>
  <c r="H880" i="7" s="1"/>
  <c r="F912" i="7"/>
  <c r="G912" i="7" s="1"/>
  <c r="H912" i="7" s="1"/>
  <c r="G287" i="10" s="1"/>
  <c r="F944" i="7"/>
  <c r="G944" i="7" s="1"/>
  <c r="H944" i="7" s="1"/>
  <c r="G304" i="10" s="1"/>
  <c r="F976" i="7"/>
  <c r="G976" i="7" s="1"/>
  <c r="H976" i="7" s="1"/>
  <c r="F1008" i="7"/>
  <c r="G1008" i="7" s="1"/>
  <c r="H1008" i="7" s="1"/>
  <c r="F1040" i="7"/>
  <c r="G1040" i="7" s="1"/>
  <c r="H1040" i="7" s="1"/>
  <c r="F1072" i="7"/>
  <c r="G1072" i="7" s="1"/>
  <c r="H1072" i="7" s="1"/>
  <c r="F1104" i="7"/>
  <c r="G1104" i="7" s="1"/>
  <c r="H1104" i="7" s="1"/>
  <c r="F1136" i="7"/>
  <c r="G1136" i="7" s="1"/>
  <c r="H1136" i="7" s="1"/>
  <c r="G347" i="10" s="1"/>
  <c r="F1156" i="7"/>
  <c r="G1156" i="7" s="1"/>
  <c r="H1156" i="7" s="1"/>
  <c r="F1176" i="7"/>
  <c r="G1176" i="7" s="1"/>
  <c r="H1176" i="7" s="1"/>
  <c r="F1200" i="7"/>
  <c r="G1200" i="7" s="1"/>
  <c r="H1200" i="7" s="1"/>
  <c r="F255" i="7"/>
  <c r="G255" i="7" s="1"/>
  <c r="H255" i="7" s="1"/>
  <c r="F722" i="7"/>
  <c r="G722" i="7" s="1"/>
  <c r="H722" i="7" s="1"/>
  <c r="F821" i="7"/>
  <c r="G821" i="7" s="1"/>
  <c r="H821" i="7" s="1"/>
  <c r="F837" i="7"/>
  <c r="G837" i="7" s="1"/>
  <c r="H837" i="7" s="1"/>
  <c r="F865" i="7"/>
  <c r="G865" i="7" s="1"/>
  <c r="H865" i="7" s="1"/>
  <c r="G278" i="10" s="1"/>
  <c r="F889" i="7"/>
  <c r="G889" i="7" s="1"/>
  <c r="H889" i="7" s="1"/>
  <c r="G281" i="10" s="1"/>
  <c r="F925" i="7"/>
  <c r="G925" i="7" s="1"/>
  <c r="H925" i="7" s="1"/>
  <c r="F965" i="7"/>
  <c r="G965" i="7" s="1"/>
  <c r="H965" i="7" s="1"/>
  <c r="G309" i="10" s="1"/>
  <c r="F1009" i="7"/>
  <c r="G1009" i="7" s="1"/>
  <c r="H1009" i="7" s="1"/>
  <c r="F1049" i="7"/>
  <c r="G1049" i="7" s="1"/>
  <c r="H1049" i="7" s="1"/>
  <c r="G331" i="10" s="1"/>
  <c r="F1101" i="7"/>
  <c r="G1101" i="7" s="1"/>
  <c r="H1101" i="7" s="1"/>
  <c r="F1149" i="7"/>
  <c r="G1149" i="7" s="1"/>
  <c r="H1149" i="7" s="1"/>
  <c r="F1205" i="7"/>
  <c r="G1205" i="7" s="1"/>
  <c r="H1205" i="7" s="1"/>
  <c r="F1185" i="7"/>
  <c r="G1185" i="7" s="1"/>
  <c r="H1185" i="7" s="1"/>
  <c r="G356" i="10" s="1"/>
  <c r="F52" i="6"/>
  <c r="F446" i="7"/>
  <c r="G446" i="7" s="1"/>
  <c r="H446" i="7" s="1"/>
  <c r="G156" i="10" s="1"/>
  <c r="F510" i="7"/>
  <c r="G510" i="7" s="1"/>
  <c r="H510" i="7" s="1"/>
  <c r="F574" i="7"/>
  <c r="G574" i="7" s="1"/>
  <c r="H574" i="7" s="1"/>
  <c r="F638" i="7"/>
  <c r="G638" i="7" s="1"/>
  <c r="H638" i="7" s="1"/>
  <c r="G211" i="10" s="1"/>
  <c r="F702" i="7"/>
  <c r="G702" i="7" s="1"/>
  <c r="H702" i="7" s="1"/>
  <c r="G225" i="10" s="1"/>
  <c r="F39" i="7"/>
  <c r="G39" i="7" s="1"/>
  <c r="H39" i="7" s="1"/>
  <c r="G59" i="10" s="1"/>
  <c r="F172" i="7"/>
  <c r="G172" i="7" s="1"/>
  <c r="H172" i="7" s="1"/>
  <c r="G86" i="10" s="1"/>
  <c r="F297" i="7"/>
  <c r="G297" i="7" s="1"/>
  <c r="H297" i="7" s="1"/>
  <c r="F361" i="7"/>
  <c r="G361" i="7" s="1"/>
  <c r="H361" i="7" s="1"/>
  <c r="G134" i="10" s="1"/>
  <c r="F425" i="7"/>
  <c r="G425" i="7" s="1"/>
  <c r="H425" i="7" s="1"/>
  <c r="F489" i="7"/>
  <c r="G489" i="7" s="1"/>
  <c r="H489" i="7" s="1"/>
  <c r="G168" i="10" s="1"/>
  <c r="F553" i="7"/>
  <c r="G553" i="7" s="1"/>
  <c r="H553" i="7" s="1"/>
  <c r="F617" i="7"/>
  <c r="G617" i="7" s="1"/>
  <c r="H617" i="7" s="1"/>
  <c r="F681" i="7"/>
  <c r="G681" i="7" s="1"/>
  <c r="H681" i="7" s="1"/>
  <c r="F745" i="7"/>
  <c r="G745" i="7" s="1"/>
  <c r="H745" i="7" s="1"/>
  <c r="F803" i="7"/>
  <c r="G803" i="7" s="1"/>
  <c r="H803" i="7" s="1"/>
  <c r="F378" i="7"/>
  <c r="G378" i="7" s="1"/>
  <c r="H378" i="7" s="1"/>
  <c r="G143" i="10" s="1"/>
  <c r="F634" i="7"/>
  <c r="G634" i="7" s="1"/>
  <c r="H634" i="7" s="1"/>
  <c r="G209" i="10" s="1"/>
  <c r="F806" i="7"/>
  <c r="G806" i="7" s="1"/>
  <c r="H806" i="7" s="1"/>
  <c r="G254" i="10" s="1"/>
  <c r="F842" i="7"/>
  <c r="G842" i="7" s="1"/>
  <c r="H842" i="7" s="1"/>
  <c r="G271" i="10" s="1"/>
  <c r="F874" i="7"/>
  <c r="G874" i="7" s="1"/>
  <c r="H874" i="7" s="1"/>
  <c r="F906" i="7"/>
  <c r="G906" i="7" s="1"/>
  <c r="H906" i="7" s="1"/>
  <c r="F938" i="7"/>
  <c r="G938" i="7" s="1"/>
  <c r="H938" i="7" s="1"/>
  <c r="F970" i="7"/>
  <c r="G970" i="7" s="1"/>
  <c r="H970" i="7" s="1"/>
  <c r="F1002" i="7"/>
  <c r="G1002" i="7" s="1"/>
  <c r="H1002" i="7" s="1"/>
  <c r="F1034" i="7"/>
  <c r="G1034" i="7" s="1"/>
  <c r="H1034" i="7" s="1"/>
  <c r="F1066" i="7"/>
  <c r="G1066" i="7" s="1"/>
  <c r="H1066" i="7" s="1"/>
  <c r="F1098" i="7"/>
  <c r="G1098" i="7" s="1"/>
  <c r="H1098" i="7" s="1"/>
  <c r="F1130" i="7"/>
  <c r="G1130" i="7" s="1"/>
  <c r="H1130" i="7" s="1"/>
  <c r="F1162" i="7"/>
  <c r="G1162" i="7" s="1"/>
  <c r="H1162" i="7" s="1"/>
  <c r="G350" i="10" s="1"/>
  <c r="F1194" i="7"/>
  <c r="G1194" i="7" s="1"/>
  <c r="H1194" i="7" s="1"/>
  <c r="F985" i="7"/>
  <c r="G985" i="7" s="1"/>
  <c r="H985" i="7" s="1"/>
  <c r="F1073" i="7"/>
  <c r="G1073" i="7" s="1"/>
  <c r="H1073" i="7" s="1"/>
  <c r="F1169" i="7"/>
  <c r="G1169" i="7" s="1"/>
  <c r="H1169" i="7" s="1"/>
  <c r="F354" i="7"/>
  <c r="G354" i="7" s="1"/>
  <c r="H354" i="7" s="1"/>
  <c r="F610" i="7"/>
  <c r="G610" i="7" s="1"/>
  <c r="H610" i="7" s="1"/>
  <c r="F800" i="7"/>
  <c r="G800" i="7" s="1"/>
  <c r="H800" i="7" s="1"/>
  <c r="G251" i="10" s="1"/>
  <c r="F839" i="7"/>
  <c r="G839" i="7" s="1"/>
  <c r="H839" i="7" s="1"/>
  <c r="F871" i="7"/>
  <c r="G871" i="7" s="1"/>
  <c r="H871" i="7" s="1"/>
  <c r="F903" i="7"/>
  <c r="G903" i="7" s="1"/>
  <c r="H903" i="7" s="1"/>
  <c r="F935" i="7"/>
  <c r="G935" i="7" s="1"/>
  <c r="H935" i="7" s="1"/>
  <c r="F967" i="7"/>
  <c r="G967" i="7" s="1"/>
  <c r="H967" i="7" s="1"/>
  <c r="F999" i="7"/>
  <c r="G999" i="7" s="1"/>
  <c r="H999" i="7" s="1"/>
  <c r="F1031" i="7"/>
  <c r="G1031" i="7" s="1"/>
  <c r="H1031" i="7" s="1"/>
  <c r="F1063" i="7"/>
  <c r="G1063" i="7" s="1"/>
  <c r="H1063" i="7" s="1"/>
  <c r="F1095" i="7"/>
  <c r="G1095" i="7" s="1"/>
  <c r="H1095" i="7" s="1"/>
  <c r="F1127" i="7"/>
  <c r="G1127" i="7" s="1"/>
  <c r="H1127" i="7" s="1"/>
  <c r="G344" i="10" s="1"/>
  <c r="F1159" i="7"/>
  <c r="G1159" i="7" s="1"/>
  <c r="H1159" i="7" s="1"/>
  <c r="F1191" i="7"/>
  <c r="G1191" i="7" s="1"/>
  <c r="H1191" i="7" s="1"/>
  <c r="F127" i="7"/>
  <c r="G127" i="7" s="1"/>
  <c r="H127" i="7" s="1"/>
  <c r="F562" i="7"/>
  <c r="G562" i="7" s="1"/>
  <c r="H562" i="7" s="1"/>
  <c r="F841" i="7"/>
  <c r="G841" i="7" s="1"/>
  <c r="H841" i="7" s="1"/>
  <c r="F917" i="7"/>
  <c r="G917" i="7" s="1"/>
  <c r="H917" i="7" s="1"/>
  <c r="F993" i="7"/>
  <c r="G993" i="7" s="1"/>
  <c r="H993" i="7" s="1"/>
  <c r="F1105" i="7"/>
  <c r="G1105" i="7" s="1"/>
  <c r="H1105" i="7" s="1"/>
  <c r="F175" i="7"/>
  <c r="G175" i="7" s="1"/>
  <c r="H175" i="7" s="1"/>
  <c r="F490" i="7"/>
  <c r="G490" i="7" s="1"/>
  <c r="H490" i="7" s="1"/>
  <c r="F742" i="7"/>
  <c r="G742" i="7" s="1"/>
  <c r="H742" i="7" s="1"/>
  <c r="G230" i="10" s="1"/>
  <c r="F824" i="7"/>
  <c r="G824" i="7" s="1"/>
  <c r="H824" i="7" s="1"/>
  <c r="G265" i="10" s="1"/>
  <c r="F856" i="7"/>
  <c r="G856" i="7" s="1"/>
  <c r="H856" i="7" s="1"/>
  <c r="G273" i="10" s="1"/>
  <c r="F888" i="7"/>
  <c r="G888" i="7" s="1"/>
  <c r="H888" i="7" s="1"/>
  <c r="F952" i="7"/>
  <c r="G952" i="7" s="1"/>
  <c r="H952" i="7" s="1"/>
  <c r="F984" i="7"/>
  <c r="G984" i="7" s="1"/>
  <c r="H984" i="7" s="1"/>
  <c r="F1016" i="7"/>
  <c r="G1016" i="7" s="1"/>
  <c r="H1016" i="7" s="1"/>
  <c r="F1048" i="7"/>
  <c r="G1048" i="7" s="1"/>
  <c r="H1048" i="7" s="1"/>
  <c r="F1080" i="7"/>
  <c r="G1080" i="7" s="1"/>
  <c r="H1080" i="7" s="1"/>
  <c r="F1112" i="7"/>
  <c r="G1112" i="7" s="1"/>
  <c r="H1112" i="7" s="1"/>
  <c r="F1140" i="7"/>
  <c r="G1140" i="7" s="1"/>
  <c r="H1140" i="7" s="1"/>
  <c r="F1160" i="7"/>
  <c r="G1160" i="7" s="1"/>
  <c r="H1160" i="7" s="1"/>
  <c r="F1184" i="7"/>
  <c r="G1184" i="7" s="1"/>
  <c r="H1184" i="7" s="1"/>
  <c r="F1204" i="7"/>
  <c r="G1204" i="7" s="1"/>
  <c r="H1204" i="7" s="1"/>
  <c r="F434" i="7"/>
  <c r="G434" i="7" s="1"/>
  <c r="H434" i="7" s="1"/>
  <c r="F762" i="7"/>
  <c r="G762" i="7" s="1"/>
  <c r="H762" i="7" s="1"/>
  <c r="G238" i="10" s="1"/>
  <c r="F825" i="7"/>
  <c r="G825" i="7" s="1"/>
  <c r="H825" i="7" s="1"/>
  <c r="F845" i="7"/>
  <c r="G845" i="7" s="1"/>
  <c r="H845" i="7" s="1"/>
  <c r="F873" i="7"/>
  <c r="G873" i="7" s="1"/>
  <c r="H873" i="7" s="1"/>
  <c r="F897" i="7"/>
  <c r="G897" i="7" s="1"/>
  <c r="H897" i="7" s="1"/>
  <c r="G284" i="10" s="1"/>
  <c r="F937" i="7"/>
  <c r="G937" i="7" s="1"/>
  <c r="H937" i="7" s="1"/>
  <c r="G298" i="10" s="1"/>
  <c r="F977" i="7"/>
  <c r="F1017" i="7"/>
  <c r="G1017" i="7" s="1"/>
  <c r="H1017" i="7" s="1"/>
  <c r="G320" i="10" s="1"/>
  <c r="F1061" i="7"/>
  <c r="G1061" i="7" s="1"/>
  <c r="H1061" i="7" s="1"/>
  <c r="F1113" i="7"/>
  <c r="G1113" i="7" s="1"/>
  <c r="H1113" i="7" s="1"/>
  <c r="F1161" i="7"/>
  <c r="G1161" i="7" s="1"/>
  <c r="H1161" i="7" s="1"/>
  <c r="F920" i="7"/>
  <c r="G920" i="7" s="1"/>
  <c r="H920" i="7" s="1"/>
  <c r="G289" i="10" s="1"/>
  <c r="F462" i="7"/>
  <c r="G462" i="7" s="1"/>
  <c r="H462" i="7" s="1"/>
  <c r="F526" i="7"/>
  <c r="G526" i="7" s="1"/>
  <c r="H526" i="7" s="1"/>
  <c r="F590" i="7"/>
  <c r="G590" i="7" s="1"/>
  <c r="H590" i="7" s="1"/>
  <c r="G198" i="10" s="1"/>
  <c r="F654" i="7"/>
  <c r="G654" i="7" s="1"/>
  <c r="H654" i="7" s="1"/>
  <c r="F718" i="7"/>
  <c r="G718" i="7" s="1"/>
  <c r="H718" i="7" s="1"/>
  <c r="F76" i="7"/>
  <c r="G76" i="7" s="1"/>
  <c r="H76" i="7" s="1"/>
  <c r="F204" i="7"/>
  <c r="G204" i="7" s="1"/>
  <c r="H204" i="7" s="1"/>
  <c r="F313" i="7"/>
  <c r="G313" i="7" s="1"/>
  <c r="H313" i="7" s="1"/>
  <c r="F377" i="7"/>
  <c r="G377" i="7" s="1"/>
  <c r="H377" i="7" s="1"/>
  <c r="F441" i="7"/>
  <c r="G441" i="7" s="1"/>
  <c r="H441" i="7" s="1"/>
  <c r="F505" i="7"/>
  <c r="G505" i="7" s="1"/>
  <c r="H505" i="7" s="1"/>
  <c r="G171" i="10" s="1"/>
  <c r="F569" i="7"/>
  <c r="G569" i="7" s="1"/>
  <c r="H569" i="7" s="1"/>
  <c r="F633" i="7"/>
  <c r="G633" i="7" s="1"/>
  <c r="H633" i="7" s="1"/>
  <c r="F697" i="7"/>
  <c r="G697" i="7" s="1"/>
  <c r="H697" i="7" s="1"/>
  <c r="F761" i="7"/>
  <c r="G761" i="7" s="1"/>
  <c r="H761" i="7" s="1"/>
  <c r="F79" i="7"/>
  <c r="G79" i="7" s="1"/>
  <c r="H79" i="7" s="1"/>
  <c r="F442" i="7"/>
  <c r="G442" i="7" s="1"/>
  <c r="H442" i="7" s="1"/>
  <c r="F698" i="7"/>
  <c r="G698" i="7" s="1"/>
  <c r="H698" i="7" s="1"/>
  <c r="F818" i="7"/>
  <c r="G818" i="7" s="1"/>
  <c r="H818" i="7" s="1"/>
  <c r="G261" i="10" s="1"/>
  <c r="F850" i="7"/>
  <c r="G850" i="7" s="1"/>
  <c r="H850" i="7" s="1"/>
  <c r="F882" i="7"/>
  <c r="G882" i="7" s="1"/>
  <c r="H882" i="7" s="1"/>
  <c r="F914" i="7"/>
  <c r="G914" i="7" s="1"/>
  <c r="H914" i="7" s="1"/>
  <c r="F946" i="7"/>
  <c r="G946" i="7" s="1"/>
  <c r="H946" i="7" s="1"/>
  <c r="F978" i="7"/>
  <c r="G978" i="7" s="1"/>
  <c r="H978" i="7" s="1"/>
  <c r="F1010" i="7"/>
  <c r="G1010" i="7" s="1"/>
  <c r="H1010" i="7" s="1"/>
  <c r="G319" i="10" s="1"/>
  <c r="F1042" i="7"/>
  <c r="G1042" i="7" s="1"/>
  <c r="H1042" i="7" s="1"/>
  <c r="G328" i="10" s="1"/>
  <c r="F1074" i="7"/>
  <c r="G1074" i="7" s="1"/>
  <c r="H1074" i="7" s="1"/>
  <c r="F1106" i="7"/>
  <c r="G1106" i="7" s="1"/>
  <c r="H1106" i="7" s="1"/>
  <c r="F1138" i="7"/>
  <c r="G1138" i="7" s="1"/>
  <c r="H1138" i="7" s="1"/>
  <c r="F1170" i="7"/>
  <c r="G1170" i="7" s="1"/>
  <c r="H1170" i="7" s="1"/>
  <c r="F1202" i="7"/>
  <c r="G1202" i="7" s="1"/>
  <c r="H1202" i="7" s="1"/>
  <c r="F1005" i="7"/>
  <c r="G1005" i="7" s="1"/>
  <c r="H1005" i="7" s="1"/>
  <c r="F1097" i="7"/>
  <c r="G1097" i="7" s="1"/>
  <c r="H1097" i="7" s="1"/>
  <c r="F15" i="7"/>
  <c r="G15" i="7" s="1"/>
  <c r="H15" i="7" s="1"/>
  <c r="F418" i="7"/>
  <c r="G418" i="7" s="1"/>
  <c r="H418" i="7" s="1"/>
  <c r="F674" i="7"/>
  <c r="G674" i="7" s="1"/>
  <c r="H674" i="7" s="1"/>
  <c r="F814" i="7"/>
  <c r="G814" i="7" s="1"/>
  <c r="H814" i="7" s="1"/>
  <c r="G258" i="10" s="1"/>
  <c r="F847" i="7"/>
  <c r="G847" i="7" s="1"/>
  <c r="H847" i="7" s="1"/>
  <c r="F879" i="7"/>
  <c r="G879" i="7" s="1"/>
  <c r="H879" i="7" s="1"/>
  <c r="F911" i="7"/>
  <c r="G911" i="7" s="1"/>
  <c r="H911" i="7" s="1"/>
  <c r="F943" i="7"/>
  <c r="G943" i="7" s="1"/>
  <c r="H943" i="7" s="1"/>
  <c r="G303" i="10" s="1"/>
  <c r="F975" i="7"/>
  <c r="G975" i="7" s="1"/>
  <c r="H975" i="7" s="1"/>
  <c r="G311" i="10" s="1"/>
  <c r="F1007" i="7"/>
  <c r="G1007" i="7" s="1"/>
  <c r="H1007" i="7" s="1"/>
  <c r="G318" i="10" s="1"/>
  <c r="F1039" i="7"/>
  <c r="G1039" i="7" s="1"/>
  <c r="H1039" i="7" s="1"/>
  <c r="F1071" i="7"/>
  <c r="G1071" i="7" s="1"/>
  <c r="H1071" i="7" s="1"/>
  <c r="G332" i="10" s="1"/>
  <c r="F1103" i="7"/>
  <c r="G1103" i="7" s="1"/>
  <c r="H1103" i="7" s="1"/>
  <c r="F1135" i="7"/>
  <c r="G1135" i="7" s="1"/>
  <c r="H1135" i="7" s="1"/>
  <c r="F1167" i="7"/>
  <c r="G1167" i="7" s="1"/>
  <c r="H1167" i="7" s="1"/>
  <c r="F1199" i="7"/>
  <c r="G1199" i="7" s="1"/>
  <c r="H1199" i="7" s="1"/>
  <c r="F306" i="7"/>
  <c r="G306" i="7" s="1"/>
  <c r="H306" i="7" s="1"/>
  <c r="F658" i="7"/>
  <c r="G658" i="7" s="1"/>
  <c r="H658" i="7" s="1"/>
  <c r="F861" i="7"/>
  <c r="G861" i="7" s="1"/>
  <c r="H861" i="7" s="1"/>
  <c r="G275" i="10" s="1"/>
  <c r="F933" i="7"/>
  <c r="G933" i="7" s="1"/>
  <c r="H933" i="7" s="1"/>
  <c r="G296" i="10" s="1"/>
  <c r="F1025" i="7"/>
  <c r="G1025" i="7" s="1"/>
  <c r="H1025" i="7" s="1"/>
  <c r="F1129" i="7"/>
  <c r="G1129" i="7" s="1"/>
  <c r="H1129" i="7" s="1"/>
  <c r="F298" i="7"/>
  <c r="G298" i="7" s="1"/>
  <c r="H298" i="7" s="1"/>
  <c r="F554" i="7"/>
  <c r="G554" i="7" s="1"/>
  <c r="H554" i="7" s="1"/>
  <c r="F774" i="7"/>
  <c r="G774" i="7" s="1"/>
  <c r="H774" i="7" s="1"/>
  <c r="G244" i="10" s="1"/>
  <c r="F832" i="7"/>
  <c r="G832" i="7" s="1"/>
  <c r="H832" i="7" s="1"/>
  <c r="G269" i="10" s="1"/>
  <c r="F864" i="7"/>
  <c r="G864" i="7" s="1"/>
  <c r="H864" i="7" s="1"/>
  <c r="F896" i="7"/>
  <c r="G896" i="7" s="1"/>
  <c r="H896" i="7" s="1"/>
  <c r="F928" i="7"/>
  <c r="G928" i="7" s="1"/>
  <c r="H928" i="7" s="1"/>
  <c r="F960" i="7"/>
  <c r="G960" i="7" s="1"/>
  <c r="H960" i="7" s="1"/>
  <c r="F992" i="7"/>
  <c r="G992" i="7" s="1"/>
  <c r="H992" i="7" s="1"/>
  <c r="G316" i="10" s="1"/>
  <c r="F1024" i="7"/>
  <c r="G1024" i="7" s="1"/>
  <c r="H1024" i="7" s="1"/>
  <c r="F1056" i="7"/>
  <c r="G1056" i="7" s="1"/>
  <c r="H1056" i="7" s="1"/>
  <c r="F1088" i="7"/>
  <c r="G1088" i="7" s="1"/>
  <c r="H1088" i="7" s="1"/>
  <c r="G339" i="10" s="1"/>
  <c r="F1120" i="7"/>
  <c r="G1120" i="7" s="1"/>
  <c r="H1120" i="7" s="1"/>
  <c r="F1144" i="7"/>
  <c r="G1144" i="7" s="1"/>
  <c r="H1144" i="7" s="1"/>
  <c r="F1168" i="7"/>
  <c r="G1168" i="7" s="1"/>
  <c r="H1168" i="7" s="1"/>
  <c r="F1188" i="7"/>
  <c r="G1188" i="7" s="1"/>
  <c r="H1188" i="7" s="1"/>
  <c r="F1208" i="7"/>
  <c r="G1208" i="7" s="1"/>
  <c r="H1208" i="7" s="1"/>
  <c r="F530" i="7"/>
  <c r="G530" i="7" s="1"/>
  <c r="H530" i="7" s="1"/>
  <c r="G179" i="10" s="1"/>
  <c r="F794" i="7"/>
  <c r="G794" i="7" s="1"/>
  <c r="H794" i="7" s="1"/>
  <c r="F829" i="7"/>
  <c r="G829" i="7" s="1"/>
  <c r="H829" i="7" s="1"/>
  <c r="G267" i="10" s="1"/>
  <c r="F849" i="7"/>
  <c r="G849" i="7" s="1"/>
  <c r="H849" i="7" s="1"/>
  <c r="F877" i="7"/>
  <c r="G877" i="7" s="1"/>
  <c r="H877" i="7" s="1"/>
  <c r="G280" i="10" s="1"/>
  <c r="F905" i="7"/>
  <c r="G905" i="7" s="1"/>
  <c r="H905" i="7" s="1"/>
  <c r="F945" i="7"/>
  <c r="G945" i="7" s="1"/>
  <c r="H945" i="7" s="1"/>
  <c r="F989" i="7"/>
  <c r="G989" i="7" s="1"/>
  <c r="H989" i="7" s="1"/>
  <c r="G313" i="10" s="1"/>
  <c r="F1029" i="7"/>
  <c r="G1029" i="7" s="1"/>
  <c r="H1029" i="7" s="1"/>
  <c r="F1077" i="7"/>
  <c r="G1077" i="7" s="1"/>
  <c r="H1077" i="7" s="1"/>
  <c r="F1125" i="7"/>
  <c r="G1125" i="7" s="1"/>
  <c r="H1125" i="7" s="1"/>
  <c r="F1173" i="7"/>
  <c r="G1173" i="7" s="1"/>
  <c r="H1173" i="7" s="1"/>
  <c r="G354" i="10" s="1"/>
  <c r="F1209" i="7"/>
  <c r="G1209" i="7" s="1"/>
  <c r="H1209" i="7" s="1"/>
  <c r="F1181" i="7"/>
  <c r="G1181" i="7" s="1"/>
  <c r="H1181" i="7" s="1"/>
  <c r="F414" i="7"/>
  <c r="G414" i="7" s="1"/>
  <c r="H414" i="7" s="1"/>
  <c r="F478" i="7"/>
  <c r="G478" i="7" s="1"/>
  <c r="H478" i="7" s="1"/>
  <c r="F542" i="7"/>
  <c r="G542" i="7" s="1"/>
  <c r="H542" i="7" s="1"/>
  <c r="G183" i="10" s="1"/>
  <c r="F606" i="7"/>
  <c r="G606" i="7" s="1"/>
  <c r="H606" i="7" s="1"/>
  <c r="F670" i="7"/>
  <c r="G670" i="7" s="1"/>
  <c r="H670" i="7" s="1"/>
  <c r="G217" i="10" s="1"/>
  <c r="F734" i="7"/>
  <c r="G734" i="7" s="1"/>
  <c r="H734" i="7" s="1"/>
  <c r="F108" i="7"/>
  <c r="G108" i="7" s="1"/>
  <c r="H108" i="7" s="1"/>
  <c r="F236" i="7"/>
  <c r="G236" i="7" s="1"/>
  <c r="H236" i="7" s="1"/>
  <c r="F329" i="7"/>
  <c r="G329" i="7" s="1"/>
  <c r="H329" i="7" s="1"/>
  <c r="F393" i="7"/>
  <c r="G393" i="7" s="1"/>
  <c r="H393" i="7" s="1"/>
  <c r="F457" i="7"/>
  <c r="G457" i="7" s="1"/>
  <c r="H457" i="7" s="1"/>
  <c r="G159" i="10" s="1"/>
  <c r="F521" i="7"/>
  <c r="G521" i="7" s="1"/>
  <c r="H521" i="7" s="1"/>
  <c r="F585" i="7"/>
  <c r="G585" i="7" s="1"/>
  <c r="H585" i="7" s="1"/>
  <c r="F649" i="7"/>
  <c r="G649" i="7" s="1"/>
  <c r="H649" i="7" s="1"/>
  <c r="F713" i="7"/>
  <c r="G713" i="7" s="1"/>
  <c r="H713" i="7" s="1"/>
  <c r="F777" i="7"/>
  <c r="G777" i="7" s="1"/>
  <c r="H777" i="7" s="1"/>
  <c r="F207" i="7"/>
  <c r="G207" i="7" s="1"/>
  <c r="H207" i="7" s="1"/>
  <c r="F506" i="7"/>
  <c r="G506" i="7" s="1"/>
  <c r="H506" i="7" s="1"/>
  <c r="G172" i="10" s="1"/>
  <c r="F750" i="7"/>
  <c r="G750" i="7" s="1"/>
  <c r="H750" i="7" s="1"/>
  <c r="G231" i="10" s="1"/>
  <c r="F826" i="7"/>
  <c r="G826" i="7" s="1"/>
  <c r="H826" i="7" s="1"/>
  <c r="F858" i="7"/>
  <c r="G858" i="7" s="1"/>
  <c r="H858" i="7" s="1"/>
  <c r="G274" i="10" s="1"/>
  <c r="F890" i="7"/>
  <c r="G890" i="7" s="1"/>
  <c r="H890" i="7" s="1"/>
  <c r="F922" i="7"/>
  <c r="G922" i="7" s="1"/>
  <c r="H922" i="7" s="1"/>
  <c r="G291" i="10" s="1"/>
  <c r="F954" i="7"/>
  <c r="G954" i="7" s="1"/>
  <c r="H954" i="7" s="1"/>
  <c r="F986" i="7"/>
  <c r="G986" i="7" s="1"/>
  <c r="H986" i="7" s="1"/>
  <c r="F1018" i="7"/>
  <c r="G1018" i="7" s="1"/>
  <c r="H1018" i="7" s="1"/>
  <c r="G321" i="10" s="1"/>
  <c r="F1050" i="7"/>
  <c r="G1050" i="7" s="1"/>
  <c r="H1050" i="7" s="1"/>
  <c r="F1082" i="7"/>
  <c r="G1082" i="7" s="1"/>
  <c r="H1082" i="7" s="1"/>
  <c r="G333" i="10" s="1"/>
  <c r="F1114" i="7"/>
  <c r="G1114" i="7" s="1"/>
  <c r="H1114" i="7" s="1"/>
  <c r="F1146" i="7"/>
  <c r="G1146" i="7" s="1"/>
  <c r="H1146" i="7" s="1"/>
  <c r="F1178" i="7"/>
  <c r="G1178" i="7" s="1"/>
  <c r="H1178" i="7" s="1"/>
  <c r="F1210" i="7"/>
  <c r="G1210" i="7" s="1"/>
  <c r="H1210" i="7" s="1"/>
  <c r="F1033" i="7"/>
  <c r="G1033" i="7" s="1"/>
  <c r="H1033" i="7" s="1"/>
  <c r="F1121" i="7"/>
  <c r="G1121" i="7" s="1"/>
  <c r="H1121" i="7" s="1"/>
  <c r="F159" i="7"/>
  <c r="G159" i="7" s="1"/>
  <c r="H159" i="7" s="1"/>
  <c r="G84" i="10" s="1"/>
  <c r="F482" i="7"/>
  <c r="G482" i="7" s="1"/>
  <c r="H482" i="7" s="1"/>
  <c r="F738" i="7"/>
  <c r="G738" i="7" s="1"/>
  <c r="H738" i="7" s="1"/>
  <c r="F823" i="7"/>
  <c r="G823" i="7" s="1"/>
  <c r="H823" i="7" s="1"/>
  <c r="G264" i="10" s="1"/>
  <c r="F855" i="7"/>
  <c r="G855" i="7" s="1"/>
  <c r="H855" i="7" s="1"/>
  <c r="F887" i="7"/>
  <c r="G887" i="7" s="1"/>
  <c r="H887" i="7" s="1"/>
  <c r="F919" i="7"/>
  <c r="G919" i="7" s="1"/>
  <c r="H919" i="7" s="1"/>
  <c r="G288" i="10" s="1"/>
  <c r="F951" i="7"/>
  <c r="G951" i="7" s="1"/>
  <c r="H951" i="7" s="1"/>
  <c r="G307" i="10" s="1"/>
  <c r="F983" i="7"/>
  <c r="G983" i="7" s="1"/>
  <c r="H983" i="7" s="1"/>
  <c r="F1015" i="7"/>
  <c r="G1015" i="7" s="1"/>
  <c r="H1015" i="7" s="1"/>
  <c r="F1047" i="7"/>
  <c r="G1047" i="7" s="1"/>
  <c r="H1047" i="7" s="1"/>
  <c r="F1079" i="7"/>
  <c r="G1079" i="7" s="1"/>
  <c r="H1079" i="7" s="1"/>
  <c r="F1111" i="7"/>
  <c r="G1111" i="7" s="1"/>
  <c r="H1111" i="7" s="1"/>
  <c r="F1143" i="7"/>
  <c r="G1143" i="7" s="1"/>
  <c r="H1143" i="7" s="1"/>
  <c r="F1175" i="7"/>
  <c r="G1175" i="7" s="1"/>
  <c r="H1175" i="7" s="1"/>
  <c r="F1207" i="7"/>
  <c r="G1207" i="7" s="1"/>
  <c r="H1207" i="7" s="1"/>
  <c r="F370" i="7"/>
  <c r="G370" i="7" s="1"/>
  <c r="H370" i="7" s="1"/>
  <c r="F746" i="7"/>
  <c r="G746" i="7" s="1"/>
  <c r="H746" i="7" s="1"/>
  <c r="F881" i="7"/>
  <c r="G881" i="7" s="1"/>
  <c r="H881" i="7" s="1"/>
  <c r="F949" i="7"/>
  <c r="G949" i="7" s="1"/>
  <c r="H949" i="7" s="1"/>
  <c r="G306" i="10" s="1"/>
  <c r="F1053" i="7"/>
  <c r="G1053" i="7" s="1"/>
  <c r="H1053" i="7" s="1"/>
  <c r="F1153" i="7"/>
  <c r="G1153" i="7" s="1"/>
  <c r="H1153" i="7" s="1"/>
  <c r="F362" i="7"/>
  <c r="G362" i="7" s="1"/>
  <c r="H362" i="7" s="1"/>
  <c r="G135" i="10" s="1"/>
  <c r="F618" i="7"/>
  <c r="G618" i="7" s="1"/>
  <c r="H618" i="7" s="1"/>
  <c r="G201" i="10" s="1"/>
  <c r="F802" i="7"/>
  <c r="G802" i="7" s="1"/>
  <c r="H802" i="7" s="1"/>
  <c r="G252" i="10" s="1"/>
  <c r="F840" i="7"/>
  <c r="G840" i="7" s="1"/>
  <c r="H840" i="7" s="1"/>
  <c r="F872" i="7"/>
  <c r="G872" i="7" s="1"/>
  <c r="H872" i="7" s="1"/>
  <c r="F936" i="7"/>
  <c r="G936" i="7" s="1"/>
  <c r="H936" i="7" s="1"/>
  <c r="G297" i="10" s="1"/>
  <c r="F968" i="7"/>
  <c r="G968" i="7" s="1"/>
  <c r="H968" i="7" s="1"/>
  <c r="F1000" i="7"/>
  <c r="G1000" i="7" s="1"/>
  <c r="H1000" i="7" s="1"/>
  <c r="F1032" i="7"/>
  <c r="G1032" i="7" s="1"/>
  <c r="H1032" i="7" s="1"/>
  <c r="G325" i="10" s="1"/>
  <c r="F1064" i="7"/>
  <c r="G1064" i="7" s="1"/>
  <c r="H1064" i="7" s="1"/>
  <c r="F1096" i="7"/>
  <c r="G1096" i="7" s="1"/>
  <c r="H1096" i="7" s="1"/>
  <c r="F1128" i="7"/>
  <c r="G1128" i="7" s="1"/>
  <c r="H1128" i="7" s="1"/>
  <c r="G345" i="10" s="1"/>
  <c r="F1152" i="7"/>
  <c r="G1152" i="7" s="1"/>
  <c r="H1152" i="7" s="1"/>
  <c r="F1172" i="7"/>
  <c r="G1172" i="7" s="1"/>
  <c r="H1172" i="7" s="1"/>
  <c r="F1192" i="7"/>
  <c r="G1192" i="7" s="1"/>
  <c r="H1192" i="7" s="1"/>
  <c r="F2" i="7"/>
  <c r="G2" i="7" s="1"/>
  <c r="F594" i="7"/>
  <c r="G594" i="7" s="1"/>
  <c r="H594" i="7" s="1"/>
  <c r="G199" i="10" s="1"/>
  <c r="F811" i="7"/>
  <c r="G811" i="7" s="1"/>
  <c r="H811" i="7" s="1"/>
  <c r="F833" i="7"/>
  <c r="G833" i="7" s="1"/>
  <c r="H833" i="7" s="1"/>
  <c r="F857" i="7"/>
  <c r="G857" i="7" s="1"/>
  <c r="H857" i="7" s="1"/>
  <c r="F885" i="7"/>
  <c r="G885" i="7" s="1"/>
  <c r="H885" i="7" s="1"/>
  <c r="F913" i="7"/>
  <c r="G913" i="7" s="1"/>
  <c r="H913" i="7" s="1"/>
  <c r="F953" i="7"/>
  <c r="G953" i="7" s="1"/>
  <c r="H953" i="7" s="1"/>
  <c r="F1001" i="7"/>
  <c r="G1001" i="7" s="1"/>
  <c r="H1001" i="7" s="1"/>
  <c r="F1041" i="7"/>
  <c r="G1041" i="7" s="1"/>
  <c r="H1041" i="7" s="1"/>
  <c r="F1089" i="7"/>
  <c r="G1089" i="7" s="1"/>
  <c r="H1089" i="7" s="1"/>
  <c r="G340" i="10" s="1"/>
  <c r="F1189" i="7"/>
  <c r="G1189" i="7" s="1"/>
  <c r="H1189" i="7" s="1"/>
  <c r="G358" i="10" s="1"/>
  <c r="F1177" i="7"/>
  <c r="G1177" i="7" s="1"/>
  <c r="H1177" i="7" s="1"/>
  <c r="F1137" i="7"/>
  <c r="G1137" i="7" s="1"/>
  <c r="H1137" i="7" s="1"/>
  <c r="G348" i="10" s="1"/>
  <c r="F1197" i="7"/>
  <c r="G1197" i="7" s="1"/>
  <c r="H1197" i="7" s="1"/>
  <c r="F1193" i="7"/>
  <c r="G1193" i="7" s="1"/>
  <c r="H1193" i="7" s="1"/>
  <c r="F2" i="8"/>
  <c r="G2" i="8" s="1"/>
  <c r="H2" i="8" s="1"/>
  <c r="G360" i="10" s="1"/>
  <c r="F5" i="8"/>
  <c r="G5" i="8" s="1"/>
  <c r="H5" i="8" s="1"/>
  <c r="G363" i="10" s="1"/>
  <c r="F4" i="8"/>
  <c r="G4" i="8" s="1"/>
  <c r="H4" i="8" s="1"/>
  <c r="G362" i="10" s="1"/>
  <c r="F3" i="8"/>
  <c r="G3" i="8" s="1"/>
  <c r="H3" i="8" s="1"/>
  <c r="G361" i="10" s="1"/>
  <c r="C15" i="2" l="1"/>
  <c r="D15" i="2" s="1"/>
  <c r="C14" i="2"/>
  <c r="D14" i="2" s="1"/>
  <c r="G977" i="7"/>
  <c r="G8" i="6" s="1"/>
  <c r="H8" i="6" s="1"/>
  <c r="G8" i="10" s="1"/>
  <c r="C25" i="2"/>
  <c r="H2" i="7"/>
  <c r="G4" i="6"/>
  <c r="H4" i="6" s="1"/>
  <c r="G4" i="10" s="1"/>
  <c r="G20" i="6"/>
  <c r="H20" i="6" s="1"/>
  <c r="G20" i="10" s="1"/>
  <c r="G36" i="6"/>
  <c r="H36" i="6" s="1"/>
  <c r="G36" i="10" s="1"/>
  <c r="G52" i="6"/>
  <c r="H52" i="6" s="1"/>
  <c r="G52" i="10" s="1"/>
  <c r="G9" i="6"/>
  <c r="H9" i="6" s="1"/>
  <c r="G9" i="10" s="1"/>
  <c r="G25" i="6"/>
  <c r="H25" i="6" s="1"/>
  <c r="G25" i="10" s="1"/>
  <c r="G41" i="6"/>
  <c r="H41" i="6" s="1"/>
  <c r="G41" i="10" s="1"/>
  <c r="G10" i="6"/>
  <c r="H10" i="6" s="1"/>
  <c r="G10" i="10" s="1"/>
  <c r="G26" i="6"/>
  <c r="H26" i="6" s="1"/>
  <c r="G26" i="10" s="1"/>
  <c r="G42" i="6"/>
  <c r="H42" i="6" s="1"/>
  <c r="G42" i="10" s="1"/>
  <c r="G3" i="6"/>
  <c r="H3" i="6" s="1"/>
  <c r="G3" i="10" s="1"/>
  <c r="G11" i="6"/>
  <c r="H11" i="6" s="1"/>
  <c r="G11" i="10" s="1"/>
  <c r="G19" i="6"/>
  <c r="H19" i="6" s="1"/>
  <c r="G19" i="10" s="1"/>
  <c r="G27" i="6"/>
  <c r="H27" i="6" s="1"/>
  <c r="G27" i="10" s="1"/>
  <c r="G35" i="6"/>
  <c r="H35" i="6" s="1"/>
  <c r="G35" i="10" s="1"/>
  <c r="G43" i="6"/>
  <c r="H43" i="6" s="1"/>
  <c r="G43" i="10" s="1"/>
  <c r="G31" i="6" l="1"/>
  <c r="H31" i="6" s="1"/>
  <c r="G31" i="10" s="1"/>
  <c r="G15" i="6"/>
  <c r="H15" i="6" s="1"/>
  <c r="G15" i="10" s="1"/>
  <c r="G47" i="6"/>
  <c r="H47" i="6" s="1"/>
  <c r="G47" i="10" s="1"/>
  <c r="G38" i="6"/>
  <c r="H38" i="6" s="1"/>
  <c r="G38" i="10" s="1"/>
  <c r="G22" i="6"/>
  <c r="H22" i="6" s="1"/>
  <c r="G22" i="10" s="1"/>
  <c r="G6" i="6"/>
  <c r="H6" i="6" s="1"/>
  <c r="G6" i="10" s="1"/>
  <c r="G37" i="6"/>
  <c r="H37" i="6" s="1"/>
  <c r="G37" i="10" s="1"/>
  <c r="G21" i="6"/>
  <c r="H21" i="6" s="1"/>
  <c r="G21" i="10" s="1"/>
  <c r="G5" i="6"/>
  <c r="H5" i="6" s="1"/>
  <c r="G5" i="10" s="1"/>
  <c r="G48" i="6"/>
  <c r="H48" i="6" s="1"/>
  <c r="G48" i="10" s="1"/>
  <c r="G32" i="6"/>
  <c r="H32" i="6" s="1"/>
  <c r="G32" i="10" s="1"/>
  <c r="G16" i="6"/>
  <c r="H16" i="6" s="1"/>
  <c r="G16" i="10" s="1"/>
  <c r="C19" i="2"/>
  <c r="H977" i="7"/>
  <c r="G312" i="10" s="1"/>
  <c r="G50" i="6"/>
  <c r="H50" i="6" s="1"/>
  <c r="G50" i="10" s="1"/>
  <c r="G34" i="6"/>
  <c r="H34" i="6" s="1"/>
  <c r="G34" i="10" s="1"/>
  <c r="G18" i="6"/>
  <c r="H18" i="6" s="1"/>
  <c r="G18" i="10" s="1"/>
  <c r="G49" i="6"/>
  <c r="H49" i="6" s="1"/>
  <c r="G49" i="10" s="1"/>
  <c r="G33" i="6"/>
  <c r="H33" i="6" s="1"/>
  <c r="G33" i="10" s="1"/>
  <c r="G17" i="6"/>
  <c r="H17" i="6" s="1"/>
  <c r="G17" i="10" s="1"/>
  <c r="G2" i="6"/>
  <c r="G44" i="6"/>
  <c r="H44" i="6" s="1"/>
  <c r="G44" i="10" s="1"/>
  <c r="G28" i="6"/>
  <c r="H28" i="6" s="1"/>
  <c r="G28" i="10" s="1"/>
  <c r="G12" i="6"/>
  <c r="H12" i="6" s="1"/>
  <c r="G12" i="10" s="1"/>
  <c r="G39" i="6"/>
  <c r="H39" i="6" s="1"/>
  <c r="G39" i="10" s="1"/>
  <c r="G23" i="6"/>
  <c r="H23" i="6" s="1"/>
  <c r="G23" i="10" s="1"/>
  <c r="G7" i="6"/>
  <c r="H7" i="6" s="1"/>
  <c r="G7" i="10" s="1"/>
  <c r="G46" i="6"/>
  <c r="H46" i="6" s="1"/>
  <c r="G46" i="10" s="1"/>
  <c r="G30" i="6"/>
  <c r="H30" i="6" s="1"/>
  <c r="G30" i="10" s="1"/>
  <c r="G14" i="6"/>
  <c r="H14" i="6" s="1"/>
  <c r="G14" i="10" s="1"/>
  <c r="G45" i="6"/>
  <c r="H45" i="6" s="1"/>
  <c r="G45" i="10" s="1"/>
  <c r="G29" i="6"/>
  <c r="H29" i="6" s="1"/>
  <c r="G29" i="10" s="1"/>
  <c r="G13" i="6"/>
  <c r="H13" i="6" s="1"/>
  <c r="G13" i="10" s="1"/>
  <c r="G51" i="6"/>
  <c r="H51" i="6" s="1"/>
  <c r="G51" i="10" s="1"/>
  <c r="G40" i="6"/>
  <c r="H40" i="6" s="1"/>
  <c r="G40" i="10" s="1"/>
  <c r="G24" i="6"/>
  <c r="H24" i="6" s="1"/>
  <c r="G24" i="10" s="1"/>
  <c r="C24" i="2"/>
  <c r="G53" i="10"/>
  <c r="H2" i="6"/>
  <c r="C18" i="2" l="1"/>
  <c r="C20" i="2" s="1"/>
  <c r="D19" i="2" s="1"/>
  <c r="C23" i="2"/>
  <c r="C26" i="2" s="1"/>
  <c r="G250" i="10" s="1"/>
  <c r="G2" i="10"/>
  <c r="D18" i="2" l="1"/>
  <c r="C27" i="2"/>
</calcChain>
</file>

<file path=xl/sharedStrings.xml><?xml version="1.0" encoding="utf-8"?>
<sst xmlns="http://schemas.openxmlformats.org/spreadsheetml/2006/main" count="14486" uniqueCount="2564">
  <si>
    <t>KEY</t>
  </si>
  <si>
    <t>CDBG18</t>
  </si>
  <si>
    <t>CDBG19</t>
  </si>
  <si>
    <t>Note</t>
  </si>
  <si>
    <t>Less Pinal County</t>
  </si>
  <si>
    <t>New</t>
  </si>
  <si>
    <t>Less St. Cloud</t>
  </si>
  <si>
    <t>Westchester Co. leaves nonentitlement</t>
  </si>
  <si>
    <t>Adds Easton City</t>
  </si>
  <si>
    <t>Adds Sugar Land</t>
  </si>
  <si>
    <t>Casper become nonentitlement</t>
  </si>
  <si>
    <t>HI</t>
  </si>
  <si>
    <t>78</t>
  </si>
  <si>
    <t>Hawaii County</t>
  </si>
  <si>
    <t>77</t>
  </si>
  <si>
    <t>Insular Area</t>
  </si>
  <si>
    <t>421950</t>
  </si>
  <si>
    <t>Easton</t>
  </si>
  <si>
    <t>PA</t>
  </si>
  <si>
    <t>52</t>
  </si>
  <si>
    <t>MC</t>
  </si>
  <si>
    <t>Relinquish Entitlement Status &amp; Joins UC</t>
  </si>
  <si>
    <t>485202</t>
  </si>
  <si>
    <t>Sugar Land</t>
  </si>
  <si>
    <t>TX</t>
  </si>
  <si>
    <t>51</t>
  </si>
  <si>
    <t>PC</t>
  </si>
  <si>
    <t>560054</t>
  </si>
  <si>
    <t>Casper</t>
  </si>
  <si>
    <t>WY</t>
  </si>
  <si>
    <t>Relinquish Entitlement Status</t>
  </si>
  <si>
    <t>NAME</t>
  </si>
  <si>
    <t>STA</t>
  </si>
  <si>
    <t>TY</t>
  </si>
  <si>
    <t>TYPE</t>
  </si>
  <si>
    <t>029999</t>
  </si>
  <si>
    <t>Alaska</t>
  </si>
  <si>
    <t>AK</t>
  </si>
  <si>
    <t>22</t>
  </si>
  <si>
    <t>State Balance</t>
  </si>
  <si>
    <t>020078</t>
  </si>
  <si>
    <t>Anchorage</t>
  </si>
  <si>
    <t>019999</t>
  </si>
  <si>
    <t>Alabama</t>
  </si>
  <si>
    <t>AL</t>
  </si>
  <si>
    <t>010072</t>
  </si>
  <si>
    <t>Anniston</t>
  </si>
  <si>
    <t>010144</t>
  </si>
  <si>
    <t>Auburn</t>
  </si>
  <si>
    <t>010216</t>
  </si>
  <si>
    <t>Bessemer</t>
  </si>
  <si>
    <t>010228</t>
  </si>
  <si>
    <t>Birmingham</t>
  </si>
  <si>
    <t>010594</t>
  </si>
  <si>
    <t>Decatur</t>
  </si>
  <si>
    <t>010624</t>
  </si>
  <si>
    <t>Dothan</t>
  </si>
  <si>
    <t>010750</t>
  </si>
  <si>
    <t>Fairhope</t>
  </si>
  <si>
    <t>010810</t>
  </si>
  <si>
    <t>Florence</t>
  </si>
  <si>
    <t>010882</t>
  </si>
  <si>
    <t>Gadsden</t>
  </si>
  <si>
    <t>011218</t>
  </si>
  <si>
    <t>Huntsville</t>
  </si>
  <si>
    <t>011542</t>
  </si>
  <si>
    <t>Mobile</t>
  </si>
  <si>
    <t>011560</t>
  </si>
  <si>
    <t>Montgomery</t>
  </si>
  <si>
    <t>011740</t>
  </si>
  <si>
    <t>Opelika</t>
  </si>
  <si>
    <t>012268</t>
  </si>
  <si>
    <t>Tuscaloosa</t>
  </si>
  <si>
    <t>019073</t>
  </si>
  <si>
    <t>Jefferson County</t>
  </si>
  <si>
    <t>66</t>
  </si>
  <si>
    <t>UC</t>
  </si>
  <si>
    <t>019097</t>
  </si>
  <si>
    <t>Mobile County</t>
  </si>
  <si>
    <t>059999</t>
  </si>
  <si>
    <t>Arkansas</t>
  </si>
  <si>
    <t>AR</t>
  </si>
  <si>
    <t>050600</t>
  </si>
  <si>
    <t>Conway</t>
  </si>
  <si>
    <t>050894</t>
  </si>
  <si>
    <t>Fayetteville</t>
  </si>
  <si>
    <t>050930</t>
  </si>
  <si>
    <t>Fort Smith</t>
  </si>
  <si>
    <t>051302</t>
  </si>
  <si>
    <t>Hot Springs</t>
  </si>
  <si>
    <t>051374</t>
  </si>
  <si>
    <t>Jacksonville</t>
  </si>
  <si>
    <t>051410</t>
  </si>
  <si>
    <t>Jonesboro</t>
  </si>
  <si>
    <t>051560</t>
  </si>
  <si>
    <t>Little Rock</t>
  </si>
  <si>
    <t>051938</t>
  </si>
  <si>
    <t>North Little Rock</t>
  </si>
  <si>
    <t>052130</t>
  </si>
  <si>
    <t>Pine Bluff</t>
  </si>
  <si>
    <t>052304</t>
  </si>
  <si>
    <t>Rogers</t>
  </si>
  <si>
    <t>052466</t>
  </si>
  <si>
    <t>Springdale</t>
  </si>
  <si>
    <t>052556</t>
  </si>
  <si>
    <t>Texarkana</t>
  </si>
  <si>
    <t>052754</t>
  </si>
  <si>
    <t>West Memphis</t>
  </si>
  <si>
    <t>049999</t>
  </si>
  <si>
    <t>Arizona</t>
  </si>
  <si>
    <t>AZ</t>
  </si>
  <si>
    <t>040018</t>
  </si>
  <si>
    <t>Avondale City</t>
  </si>
  <si>
    <t>040054</t>
  </si>
  <si>
    <t>Casa Grande</t>
  </si>
  <si>
    <t>040072</t>
  </si>
  <si>
    <t>Chandler</t>
  </si>
  <si>
    <t>040114</t>
  </si>
  <si>
    <t>Douglas City</t>
  </si>
  <si>
    <t>040144</t>
  </si>
  <si>
    <t>Flagstaff</t>
  </si>
  <si>
    <t>040180</t>
  </si>
  <si>
    <t>Gilbert</t>
  </si>
  <si>
    <t>040186</t>
  </si>
  <si>
    <t>Glendale</t>
  </si>
  <si>
    <t>040270</t>
  </si>
  <si>
    <t>Mesa</t>
  </si>
  <si>
    <t>040324</t>
  </si>
  <si>
    <t>Peoria City</t>
  </si>
  <si>
    <t>040330</t>
  </si>
  <si>
    <t>Phoenix</t>
  </si>
  <si>
    <t>040348</t>
  </si>
  <si>
    <t>Prescott</t>
  </si>
  <si>
    <t>040384</t>
  </si>
  <si>
    <t>Scottsdale</t>
  </si>
  <si>
    <t>040408</t>
  </si>
  <si>
    <t>Sierra Vista City</t>
  </si>
  <si>
    <t>040456</t>
  </si>
  <si>
    <t>Surprise City</t>
  </si>
  <si>
    <t>040468</t>
  </si>
  <si>
    <t>Tempe</t>
  </si>
  <si>
    <t>040492</t>
  </si>
  <si>
    <t>Tucson</t>
  </si>
  <si>
    <t>040558</t>
  </si>
  <si>
    <t>Yuma</t>
  </si>
  <si>
    <t>049013</t>
  </si>
  <si>
    <t>Maricopa County</t>
  </si>
  <si>
    <t>049019</t>
  </si>
  <si>
    <t>Pima County</t>
  </si>
  <si>
    <t>049021</t>
  </si>
  <si>
    <t>Pinal County</t>
  </si>
  <si>
    <t>069999</t>
  </si>
  <si>
    <t>California</t>
  </si>
  <si>
    <t>CA</t>
  </si>
  <si>
    <t>060012</t>
  </si>
  <si>
    <t>Alameda</t>
  </si>
  <si>
    <t>060030</t>
  </si>
  <si>
    <t>Alhambra</t>
  </si>
  <si>
    <t>060032</t>
  </si>
  <si>
    <t>Aliso Viejo</t>
  </si>
  <si>
    <t>060078</t>
  </si>
  <si>
    <t>Anaheim</t>
  </si>
  <si>
    <t>060102</t>
  </si>
  <si>
    <t>Antioch</t>
  </si>
  <si>
    <t>060108</t>
  </si>
  <si>
    <t>Apple Valley</t>
  </si>
  <si>
    <t>060228</t>
  </si>
  <si>
    <t>Bakersfield</t>
  </si>
  <si>
    <t>060234</t>
  </si>
  <si>
    <t>Baldwin Park</t>
  </si>
  <si>
    <t>060288</t>
  </si>
  <si>
    <t>Bellflower</t>
  </si>
  <si>
    <t>060324</t>
  </si>
  <si>
    <t>Berkeley</t>
  </si>
  <si>
    <t>060450</t>
  </si>
  <si>
    <t>Buena Park</t>
  </si>
  <si>
    <t>060456</t>
  </si>
  <si>
    <t>Burbank</t>
  </si>
  <si>
    <t>060516</t>
  </si>
  <si>
    <t>Camarillo</t>
  </si>
  <si>
    <t>060564</t>
  </si>
  <si>
    <t>Carlsbad</t>
  </si>
  <si>
    <t>060594</t>
  </si>
  <si>
    <t>Carson</t>
  </si>
  <si>
    <t>060624</t>
  </si>
  <si>
    <t>Cathedral City</t>
  </si>
  <si>
    <t>060654</t>
  </si>
  <si>
    <t>Cerritos</t>
  </si>
  <si>
    <t>060684</t>
  </si>
  <si>
    <t>Chico</t>
  </si>
  <si>
    <t>060708</t>
  </si>
  <si>
    <t>Chino</t>
  </si>
  <si>
    <t>060709</t>
  </si>
  <si>
    <t>Chino Hills</t>
  </si>
  <si>
    <t>060720</t>
  </si>
  <si>
    <t>Chula Vista</t>
  </si>
  <si>
    <t>060726</t>
  </si>
  <si>
    <t>Citrus Heights</t>
  </si>
  <si>
    <t>060756</t>
  </si>
  <si>
    <t>Clovis City</t>
  </si>
  <si>
    <t>060804</t>
  </si>
  <si>
    <t>Compton</t>
  </si>
  <si>
    <t>060810</t>
  </si>
  <si>
    <t>Concord</t>
  </si>
  <si>
    <t>060828</t>
  </si>
  <si>
    <t>Corona</t>
  </si>
  <si>
    <t>060846</t>
  </si>
  <si>
    <t>Costa Mesa</t>
  </si>
  <si>
    <t>060906</t>
  </si>
  <si>
    <t>Cupertino City</t>
  </si>
  <si>
    <t>060930</t>
  </si>
  <si>
    <t>Daly City</t>
  </si>
  <si>
    <t>060942</t>
  </si>
  <si>
    <t>Davis</t>
  </si>
  <si>
    <t>060960</t>
  </si>
  <si>
    <t>Delano City</t>
  </si>
  <si>
    <t>061032</t>
  </si>
  <si>
    <t>Downey</t>
  </si>
  <si>
    <t>061116</t>
  </si>
  <si>
    <t>El Cajon</t>
  </si>
  <si>
    <t>061122</t>
  </si>
  <si>
    <t>El Centro</t>
  </si>
  <si>
    <t>061146</t>
  </si>
  <si>
    <t>Elk Grove</t>
  </si>
  <si>
    <t>061152</t>
  </si>
  <si>
    <t>El Monte</t>
  </si>
  <si>
    <t>061212</t>
  </si>
  <si>
    <t>Encinitas</t>
  </si>
  <si>
    <t>061230</t>
  </si>
  <si>
    <t>Escondido</t>
  </si>
  <si>
    <t>061266</t>
  </si>
  <si>
    <t>Fairfield</t>
  </si>
  <si>
    <t>061332</t>
  </si>
  <si>
    <t>Fontana</t>
  </si>
  <si>
    <t>061380</t>
  </si>
  <si>
    <t>Fountain Valley</t>
  </si>
  <si>
    <t>061404</t>
  </si>
  <si>
    <t>Fremont</t>
  </si>
  <si>
    <t>061410</t>
  </si>
  <si>
    <t>Fresno</t>
  </si>
  <si>
    <t>061416</t>
  </si>
  <si>
    <t>Fullerton</t>
  </si>
  <si>
    <t>061428</t>
  </si>
  <si>
    <t>Gardena</t>
  </si>
  <si>
    <t>061440</t>
  </si>
  <si>
    <t>Garden Grove</t>
  </si>
  <si>
    <t>061452</t>
  </si>
  <si>
    <t>Gilroy City</t>
  </si>
  <si>
    <t>061464</t>
  </si>
  <si>
    <t>061470</t>
  </si>
  <si>
    <t>Glendora City</t>
  </si>
  <si>
    <t>061476</t>
  </si>
  <si>
    <t>Goleta</t>
  </si>
  <si>
    <t>061566</t>
  </si>
  <si>
    <t>Hanford</t>
  </si>
  <si>
    <t>061596</t>
  </si>
  <si>
    <t>Hawthorne</t>
  </si>
  <si>
    <t>061602</t>
  </si>
  <si>
    <t>Hayward</t>
  </si>
  <si>
    <t>061614</t>
  </si>
  <si>
    <t>Hemet</t>
  </si>
  <si>
    <t>061638</t>
  </si>
  <si>
    <t>Hesperia</t>
  </si>
  <si>
    <t>061692</t>
  </si>
  <si>
    <t>Huntington Beach</t>
  </si>
  <si>
    <t>061698</t>
  </si>
  <si>
    <t>Huntington Park</t>
  </si>
  <si>
    <t>061728</t>
  </si>
  <si>
    <t>Indio City</t>
  </si>
  <si>
    <t>061740</t>
  </si>
  <si>
    <t>Inglewood</t>
  </si>
  <si>
    <t>061750</t>
  </si>
  <si>
    <t>Irvine</t>
  </si>
  <si>
    <t>061783</t>
  </si>
  <si>
    <t>Jurupa Valley</t>
  </si>
  <si>
    <t>061854</t>
  </si>
  <si>
    <t>Laguna Niguel</t>
  </si>
  <si>
    <t>061860</t>
  </si>
  <si>
    <t>La Habra</t>
  </si>
  <si>
    <t>061869</t>
  </si>
  <si>
    <t>Lake Forest</t>
  </si>
  <si>
    <t>061870</t>
  </si>
  <si>
    <t>Lake Elsinore</t>
  </si>
  <si>
    <t>061890</t>
  </si>
  <si>
    <t>Lakewood</t>
  </si>
  <si>
    <t>061896</t>
  </si>
  <si>
    <t>La Mesa</t>
  </si>
  <si>
    <t>061914</t>
  </si>
  <si>
    <t>Lancaster</t>
  </si>
  <si>
    <t>062034</t>
  </si>
  <si>
    <t>Livermore</t>
  </si>
  <si>
    <t>062046</t>
  </si>
  <si>
    <t>Lodi</t>
  </si>
  <si>
    <t>062064</t>
  </si>
  <si>
    <t>Lompoc</t>
  </si>
  <si>
    <t>062088</t>
  </si>
  <si>
    <t>Long Beach</t>
  </si>
  <si>
    <t>062118</t>
  </si>
  <si>
    <t>Los Angeles</t>
  </si>
  <si>
    <t>062148</t>
  </si>
  <si>
    <t>Lynwood</t>
  </si>
  <si>
    <t>062166</t>
  </si>
  <si>
    <t>Madera</t>
  </si>
  <si>
    <t>062240</t>
  </si>
  <si>
    <t>Menifee</t>
  </si>
  <si>
    <t>062250</t>
  </si>
  <si>
    <t>Merced</t>
  </si>
  <si>
    <t>062274</t>
  </si>
  <si>
    <t>Milpitas City</t>
  </si>
  <si>
    <t>062286</t>
  </si>
  <si>
    <t>Mission Viejo</t>
  </si>
  <si>
    <t>062292</t>
  </si>
  <si>
    <t>Modesto</t>
  </si>
  <si>
    <t>062328</t>
  </si>
  <si>
    <t>Montebello</t>
  </si>
  <si>
    <t>062334</t>
  </si>
  <si>
    <t>Monterey</t>
  </si>
  <si>
    <t>062340</t>
  </si>
  <si>
    <t>Monterey Park</t>
  </si>
  <si>
    <t>062367</t>
  </si>
  <si>
    <t>Moreno Valley</t>
  </si>
  <si>
    <t>062382</t>
  </si>
  <si>
    <t>Mountain View</t>
  </si>
  <si>
    <t>062406</t>
  </si>
  <si>
    <t>Napa City</t>
  </si>
  <si>
    <t>062412</t>
  </si>
  <si>
    <t>National City</t>
  </si>
  <si>
    <t>062454</t>
  </si>
  <si>
    <t>Newport Beach</t>
  </si>
  <si>
    <t>062490</t>
  </si>
  <si>
    <t>Norwalk</t>
  </si>
  <si>
    <t>062508</t>
  </si>
  <si>
    <t>Oakland</t>
  </si>
  <si>
    <t>062532</t>
  </si>
  <si>
    <t>Oceanside</t>
  </si>
  <si>
    <t>062556</t>
  </si>
  <si>
    <t>Ontario</t>
  </si>
  <si>
    <t>062568</t>
  </si>
  <si>
    <t>Orange</t>
  </si>
  <si>
    <t>062622</t>
  </si>
  <si>
    <t>Oxnard</t>
  </si>
  <si>
    <t>062658</t>
  </si>
  <si>
    <t>Palmdale</t>
  </si>
  <si>
    <t>062670</t>
  </si>
  <si>
    <t>Palm Desert</t>
  </si>
  <si>
    <t>062676</t>
  </si>
  <si>
    <t>Palm Springs</t>
  </si>
  <si>
    <t>062682</t>
  </si>
  <si>
    <t>Palo Alto</t>
  </si>
  <si>
    <t>062700</t>
  </si>
  <si>
    <t>Paradise</t>
  </si>
  <si>
    <t>062706</t>
  </si>
  <si>
    <t>Paramount City</t>
  </si>
  <si>
    <t>062724</t>
  </si>
  <si>
    <t>Pasadena</t>
  </si>
  <si>
    <t>062754</t>
  </si>
  <si>
    <t>Perris City</t>
  </si>
  <si>
    <t>062760</t>
  </si>
  <si>
    <t>Petaluma</t>
  </si>
  <si>
    <t>062766</t>
  </si>
  <si>
    <t>Pico Rivera</t>
  </si>
  <si>
    <t>062790</t>
  </si>
  <si>
    <t>Pittsburg</t>
  </si>
  <si>
    <t>062802</t>
  </si>
  <si>
    <t>Placentia</t>
  </si>
  <si>
    <t>062826</t>
  </si>
  <si>
    <t>Pleasanton City</t>
  </si>
  <si>
    <t>062850</t>
  </si>
  <si>
    <t>Pomona</t>
  </si>
  <si>
    <t>062862</t>
  </si>
  <si>
    <t>Porterville</t>
  </si>
  <si>
    <t>062928</t>
  </si>
  <si>
    <t>Rancho Cordova City</t>
  </si>
  <si>
    <t>062930</t>
  </si>
  <si>
    <t>Rancho Cucamonga</t>
  </si>
  <si>
    <t>062949</t>
  </si>
  <si>
    <t>Rancho Santa Margarita</t>
  </si>
  <si>
    <t>062958</t>
  </si>
  <si>
    <t>Redding</t>
  </si>
  <si>
    <t>062970</t>
  </si>
  <si>
    <t>Redondo Beach</t>
  </si>
  <si>
    <t>062976</t>
  </si>
  <si>
    <t>Redwood City</t>
  </si>
  <si>
    <t>062988</t>
  </si>
  <si>
    <t>Rialto</t>
  </si>
  <si>
    <t>063048</t>
  </si>
  <si>
    <t>Riverside</t>
  </si>
  <si>
    <t>063054</t>
  </si>
  <si>
    <t>Rocklin City</t>
  </si>
  <si>
    <t>063102</t>
  </si>
  <si>
    <t>Rosemead</t>
  </si>
  <si>
    <t>063108</t>
  </si>
  <si>
    <t>Roseville</t>
  </si>
  <si>
    <t>063144</t>
  </si>
  <si>
    <t>Sacramento</t>
  </si>
  <si>
    <t>063162</t>
  </si>
  <si>
    <t>Salinas</t>
  </si>
  <si>
    <t>063180</t>
  </si>
  <si>
    <t>San Bernardino</t>
  </si>
  <si>
    <t>063198</t>
  </si>
  <si>
    <t>San Clemente</t>
  </si>
  <si>
    <t>063210</t>
  </si>
  <si>
    <t>San Diego</t>
  </si>
  <si>
    <t>063228</t>
  </si>
  <si>
    <t>San Francisco</t>
  </si>
  <si>
    <t>063258</t>
  </si>
  <si>
    <t>San Jose</t>
  </si>
  <si>
    <t>063276</t>
  </si>
  <si>
    <t>San Leandro</t>
  </si>
  <si>
    <t>063294</t>
  </si>
  <si>
    <t>San Marcos City</t>
  </si>
  <si>
    <t>063312</t>
  </si>
  <si>
    <t>San Mateo</t>
  </si>
  <si>
    <t>063342</t>
  </si>
  <si>
    <t>Santa Ana</t>
  </si>
  <si>
    <t>063348</t>
  </si>
  <si>
    <t>Santa Barbara</t>
  </si>
  <si>
    <t>063354</t>
  </si>
  <si>
    <t>Santa Clara</t>
  </si>
  <si>
    <t>063356</t>
  </si>
  <si>
    <t>Santa Clarita</t>
  </si>
  <si>
    <t>063360</t>
  </si>
  <si>
    <t>Santa Cruz</t>
  </si>
  <si>
    <t>063372</t>
  </si>
  <si>
    <t>Santa Maria</t>
  </si>
  <si>
    <t>063384</t>
  </si>
  <si>
    <t>Santa Monica</t>
  </si>
  <si>
    <t>063396</t>
  </si>
  <si>
    <t>Santa Rosa</t>
  </si>
  <si>
    <t>063408</t>
  </si>
  <si>
    <t>Santee</t>
  </si>
  <si>
    <t>063444</t>
  </si>
  <si>
    <t>Seaside</t>
  </si>
  <si>
    <t>063480</t>
  </si>
  <si>
    <t>Simi Valley</t>
  </si>
  <si>
    <t>063528</t>
  </si>
  <si>
    <t>South Gate</t>
  </si>
  <si>
    <t>063564</t>
  </si>
  <si>
    <t>South San Francisco</t>
  </si>
  <si>
    <t>063624</t>
  </si>
  <si>
    <t>Stockton</t>
  </si>
  <si>
    <t>063660</t>
  </si>
  <si>
    <t>Sunnyvale</t>
  </si>
  <si>
    <t>063712</t>
  </si>
  <si>
    <t>Temecula</t>
  </si>
  <si>
    <t>063732</t>
  </si>
  <si>
    <t>Thousand Oaks</t>
  </si>
  <si>
    <t>063744</t>
  </si>
  <si>
    <t>Torrance</t>
  </si>
  <si>
    <t>063768</t>
  </si>
  <si>
    <t>Tulare</t>
  </si>
  <si>
    <t>063798</t>
  </si>
  <si>
    <t>Turlock</t>
  </si>
  <si>
    <t>063804</t>
  </si>
  <si>
    <t>Tustin</t>
  </si>
  <si>
    <t>063846</t>
  </si>
  <si>
    <t>Union City</t>
  </si>
  <si>
    <t>063852</t>
  </si>
  <si>
    <t>Upland</t>
  </si>
  <si>
    <t>063858</t>
  </si>
  <si>
    <t>Vacaville</t>
  </si>
  <si>
    <t>063876</t>
  </si>
  <si>
    <t>Vallejo</t>
  </si>
  <si>
    <t>063888</t>
  </si>
  <si>
    <t>San Buenaventura</t>
  </si>
  <si>
    <t>063900</t>
  </si>
  <si>
    <t>Victorville</t>
  </si>
  <si>
    <t>063918</t>
  </si>
  <si>
    <t>Visalia</t>
  </si>
  <si>
    <t>063924</t>
  </si>
  <si>
    <t>Vista</t>
  </si>
  <si>
    <t>063942</t>
  </si>
  <si>
    <t>Walnut Creek</t>
  </si>
  <si>
    <t>063966</t>
  </si>
  <si>
    <t>Watsonville</t>
  </si>
  <si>
    <t>064002</t>
  </si>
  <si>
    <t>West Covina</t>
  </si>
  <si>
    <t>064014</t>
  </si>
  <si>
    <t>Westminster</t>
  </si>
  <si>
    <t>064050</t>
  </si>
  <si>
    <t>West Sacramento</t>
  </si>
  <si>
    <t>064074</t>
  </si>
  <si>
    <t>Whittier</t>
  </si>
  <si>
    <t>064134</t>
  </si>
  <si>
    <t>Woodland</t>
  </si>
  <si>
    <t>064158</t>
  </si>
  <si>
    <t>Yorba Linda</t>
  </si>
  <si>
    <t>064176</t>
  </si>
  <si>
    <t>Yuba City</t>
  </si>
  <si>
    <t>069001</t>
  </si>
  <si>
    <t>Alameda County</t>
  </si>
  <si>
    <t>069013</t>
  </si>
  <si>
    <t>Contra Costa County</t>
  </si>
  <si>
    <t>069019</t>
  </si>
  <si>
    <t>Fresno County</t>
  </si>
  <si>
    <t>069029</t>
  </si>
  <si>
    <t>Kern County</t>
  </si>
  <si>
    <t>069037</t>
  </si>
  <si>
    <t>Los Angeles County</t>
  </si>
  <si>
    <t>069041</t>
  </si>
  <si>
    <t>Marin County</t>
  </si>
  <si>
    <t>069053</t>
  </si>
  <si>
    <t>Monterey County</t>
  </si>
  <si>
    <t>069059</t>
  </si>
  <si>
    <t>Orange County</t>
  </si>
  <si>
    <t>069065</t>
  </si>
  <si>
    <t>Riverside County</t>
  </si>
  <si>
    <t>069067</t>
  </si>
  <si>
    <t>Sacramento County</t>
  </si>
  <si>
    <t>069071</t>
  </si>
  <si>
    <t>San Bernardino County</t>
  </si>
  <si>
    <t>069073</t>
  </si>
  <si>
    <t>San Diego County</t>
  </si>
  <si>
    <t>069077</t>
  </si>
  <si>
    <t>San Joaquin County</t>
  </si>
  <si>
    <t>069079</t>
  </si>
  <si>
    <t>San Luis Obispo County</t>
  </si>
  <si>
    <t>069081</t>
  </si>
  <si>
    <t>San Mateo County</t>
  </si>
  <si>
    <t>069083</t>
  </si>
  <si>
    <t>Santa Barbara County</t>
  </si>
  <si>
    <t>069085</t>
  </si>
  <si>
    <t>Santa Clara County</t>
  </si>
  <si>
    <t>069097</t>
  </si>
  <si>
    <t>Sonoma County</t>
  </si>
  <si>
    <t>069099</t>
  </si>
  <si>
    <t>Stanislaus County</t>
  </si>
  <si>
    <t>069111</t>
  </si>
  <si>
    <t>Ventura County</t>
  </si>
  <si>
    <t>089999</t>
  </si>
  <si>
    <t>Colorado</t>
  </si>
  <si>
    <t>CO</t>
  </si>
  <si>
    <t>080054</t>
  </si>
  <si>
    <t>Arvada</t>
  </si>
  <si>
    <t>080072</t>
  </si>
  <si>
    <t>Aurora</t>
  </si>
  <si>
    <t>080144</t>
  </si>
  <si>
    <t>Boulder</t>
  </si>
  <si>
    <t>080180</t>
  </si>
  <si>
    <t>Broomfield City/County</t>
  </si>
  <si>
    <t>080238</t>
  </si>
  <si>
    <t>Centennial</t>
  </si>
  <si>
    <t>080288</t>
  </si>
  <si>
    <t>Colorado Springs</t>
  </si>
  <si>
    <t>080300</t>
  </si>
  <si>
    <t>Commerce City</t>
  </si>
  <si>
    <t>080390</t>
  </si>
  <si>
    <t>Denver</t>
  </si>
  <si>
    <t>080552</t>
  </si>
  <si>
    <t>Fort Collins</t>
  </si>
  <si>
    <t>080672</t>
  </si>
  <si>
    <t>Grand Junction</t>
  </si>
  <si>
    <t>080690</t>
  </si>
  <si>
    <t>Greeley</t>
  </si>
  <si>
    <t>080906</t>
  </si>
  <si>
    <t>080978</t>
  </si>
  <si>
    <t>Longmont</t>
  </si>
  <si>
    <t>080990</t>
  </si>
  <si>
    <t>Loveland</t>
  </si>
  <si>
    <t>081278</t>
  </si>
  <si>
    <t>Pueblo</t>
  </si>
  <si>
    <t>081524</t>
  </si>
  <si>
    <t>Thornton</t>
  </si>
  <si>
    <t>081614</t>
  </si>
  <si>
    <t>089001</t>
  </si>
  <si>
    <t>Adams County</t>
  </si>
  <si>
    <t>089005</t>
  </si>
  <si>
    <t>Arapahoe County</t>
  </si>
  <si>
    <t>089041</t>
  </si>
  <si>
    <t>El Paso County</t>
  </si>
  <si>
    <t>089059</t>
  </si>
  <si>
    <t>099999</t>
  </si>
  <si>
    <t>Connecticut</t>
  </si>
  <si>
    <t>CT</t>
  </si>
  <si>
    <t>090102</t>
  </si>
  <si>
    <t>Bridgeport</t>
  </si>
  <si>
    <t>090114</t>
  </si>
  <si>
    <t>Bristol</t>
  </si>
  <si>
    <t>090258</t>
  </si>
  <si>
    <t>Danbury</t>
  </si>
  <si>
    <t>090336</t>
  </si>
  <si>
    <t>East Hartford</t>
  </si>
  <si>
    <t>090390</t>
  </si>
  <si>
    <t>090438</t>
  </si>
  <si>
    <t>Greenwich</t>
  </si>
  <si>
    <t>090480</t>
  </si>
  <si>
    <t>Hamden Town</t>
  </si>
  <si>
    <t>090492</t>
  </si>
  <si>
    <t>Hartford</t>
  </si>
  <si>
    <t>090594</t>
  </si>
  <si>
    <t>Manchester</t>
  </si>
  <si>
    <t>090612</t>
  </si>
  <si>
    <t>Meriden</t>
  </si>
  <si>
    <t>090630</t>
  </si>
  <si>
    <t>Middletown</t>
  </si>
  <si>
    <t>090636</t>
  </si>
  <si>
    <t>Milford Town</t>
  </si>
  <si>
    <t>090696</t>
  </si>
  <si>
    <t>New Britain</t>
  </si>
  <si>
    <t>090726</t>
  </si>
  <si>
    <t>New Haven</t>
  </si>
  <si>
    <t>090738</t>
  </si>
  <si>
    <t>New London</t>
  </si>
  <si>
    <t>090810</t>
  </si>
  <si>
    <t>090816</t>
  </si>
  <si>
    <t>Norwich</t>
  </si>
  <si>
    <t>091074</t>
  </si>
  <si>
    <t>Stamford</t>
  </si>
  <si>
    <t>091104</t>
  </si>
  <si>
    <t>Stratford</t>
  </si>
  <si>
    <t>091194</t>
  </si>
  <si>
    <t>Waterbury</t>
  </si>
  <si>
    <t>091230</t>
  </si>
  <si>
    <t>West Hartford</t>
  </si>
  <si>
    <t>091236</t>
  </si>
  <si>
    <t>West Haven</t>
  </si>
  <si>
    <t>110006</t>
  </si>
  <si>
    <t>District Of Columbia</t>
  </si>
  <si>
    <t>DC</t>
  </si>
  <si>
    <t>109999</t>
  </si>
  <si>
    <t>Delaware</t>
  </si>
  <si>
    <t>DE</t>
  </si>
  <si>
    <t>100090</t>
  </si>
  <si>
    <t>Dover</t>
  </si>
  <si>
    <t>100336</t>
  </si>
  <si>
    <t>Wilmington</t>
  </si>
  <si>
    <t>109003</t>
  </si>
  <si>
    <t>New Castle County</t>
  </si>
  <si>
    <t>129999</t>
  </si>
  <si>
    <t>Florida</t>
  </si>
  <si>
    <t>FL</t>
  </si>
  <si>
    <t>120234</t>
  </si>
  <si>
    <t>Boca Raton</t>
  </si>
  <si>
    <t>120264</t>
  </si>
  <si>
    <t>Boynton Beach</t>
  </si>
  <si>
    <t>120270</t>
  </si>
  <si>
    <t>Bradenton</t>
  </si>
  <si>
    <t>120402</t>
  </si>
  <si>
    <t>Cape Coral</t>
  </si>
  <si>
    <t>120492</t>
  </si>
  <si>
    <t>Clearwater</t>
  </si>
  <si>
    <t>120516</t>
  </si>
  <si>
    <t>Cocoa</t>
  </si>
  <si>
    <t>120534</t>
  </si>
  <si>
    <t>Coconut Creek</t>
  </si>
  <si>
    <t>120588</t>
  </si>
  <si>
    <t>Coral Springs</t>
  </si>
  <si>
    <t>120684</t>
  </si>
  <si>
    <t>Davie</t>
  </si>
  <si>
    <t>120690</t>
  </si>
  <si>
    <t>Daytona Beach</t>
  </si>
  <si>
    <t>120708</t>
  </si>
  <si>
    <t>Deerfield Beach</t>
  </si>
  <si>
    <t>120732</t>
  </si>
  <si>
    <t>Delray Beach</t>
  </si>
  <si>
    <t>120738</t>
  </si>
  <si>
    <t>Deltona</t>
  </si>
  <si>
    <t>120954</t>
  </si>
  <si>
    <t>Ft Lauderdale</t>
  </si>
  <si>
    <t>120966</t>
  </si>
  <si>
    <t>Ft Myers</t>
  </si>
  <si>
    <t>120996</t>
  </si>
  <si>
    <t>Fort Pierce</t>
  </si>
  <si>
    <t>121008</t>
  </si>
  <si>
    <t>Fort Walton Beach</t>
  </si>
  <si>
    <t>121038</t>
  </si>
  <si>
    <t>Gainesville</t>
  </si>
  <si>
    <t>121236</t>
  </si>
  <si>
    <t>Hialeah</t>
  </si>
  <si>
    <t>121320</t>
  </si>
  <si>
    <t>Hollywood</t>
  </si>
  <si>
    <t>121344</t>
  </si>
  <si>
    <t>Homestead City</t>
  </si>
  <si>
    <t>121512</t>
  </si>
  <si>
    <t>Jupiter</t>
  </si>
  <si>
    <t>121572</t>
  </si>
  <si>
    <t>Kissimmee</t>
  </si>
  <si>
    <t>121662</t>
  </si>
  <si>
    <t>Lakeland</t>
  </si>
  <si>
    <t>121710</t>
  </si>
  <si>
    <t>Largo</t>
  </si>
  <si>
    <t>121728</t>
  </si>
  <si>
    <t>Lauderhill</t>
  </si>
  <si>
    <t>121874</t>
  </si>
  <si>
    <t>Marco Island City</t>
  </si>
  <si>
    <t>121878</t>
  </si>
  <si>
    <t>Margate</t>
  </si>
  <si>
    <t>121926</t>
  </si>
  <si>
    <t>Melbourne</t>
  </si>
  <si>
    <t>121968</t>
  </si>
  <si>
    <t>Miami</t>
  </si>
  <si>
    <t>121974</t>
  </si>
  <si>
    <t>Miami Beach</t>
  </si>
  <si>
    <t>121976</t>
  </si>
  <si>
    <t>Miami Gardens City</t>
  </si>
  <si>
    <t>122022</t>
  </si>
  <si>
    <t>Miramar</t>
  </si>
  <si>
    <t>122064</t>
  </si>
  <si>
    <t>Naples</t>
  </si>
  <si>
    <t>122142</t>
  </si>
  <si>
    <t>North Miami</t>
  </si>
  <si>
    <t>122214</t>
  </si>
  <si>
    <t>Ocala</t>
  </si>
  <si>
    <t>122292</t>
  </si>
  <si>
    <t>Orlando</t>
  </si>
  <si>
    <t>122358</t>
  </si>
  <si>
    <t>Palm Bay</t>
  </si>
  <si>
    <t>122370</t>
  </si>
  <si>
    <t>Palm Beach Gardens</t>
  </si>
  <si>
    <t>122374</t>
  </si>
  <si>
    <t>Palm Coast</t>
  </si>
  <si>
    <t>122406</t>
  </si>
  <si>
    <t>Panama City</t>
  </si>
  <si>
    <t>122448</t>
  </si>
  <si>
    <t>Pembroke Pines</t>
  </si>
  <si>
    <t>122466</t>
  </si>
  <si>
    <t>Pensacola</t>
  </si>
  <si>
    <t>122502</t>
  </si>
  <si>
    <t>Pinellas Park</t>
  </si>
  <si>
    <t>122514</t>
  </si>
  <si>
    <t>Plantation</t>
  </si>
  <si>
    <t>122538</t>
  </si>
  <si>
    <t>Pompano Beach</t>
  </si>
  <si>
    <t>122568</t>
  </si>
  <si>
    <t>Port Orange</t>
  </si>
  <si>
    <t>122586</t>
  </si>
  <si>
    <t>Port St Lucie</t>
  </si>
  <si>
    <t>122700</t>
  </si>
  <si>
    <t>St. Cloud City</t>
  </si>
  <si>
    <t>122724</t>
  </si>
  <si>
    <t>St Petersburg</t>
  </si>
  <si>
    <t>122754</t>
  </si>
  <si>
    <t>Sanford</t>
  </si>
  <si>
    <t>122766</t>
  </si>
  <si>
    <t>Sarasota</t>
  </si>
  <si>
    <t>122808</t>
  </si>
  <si>
    <t>Sebastian City</t>
  </si>
  <si>
    <t>122958</t>
  </si>
  <si>
    <t>Sunrise</t>
  </si>
  <si>
    <t>123000</t>
  </si>
  <si>
    <t>Tallahassee</t>
  </si>
  <si>
    <t>123006</t>
  </si>
  <si>
    <t>Tamarac</t>
  </si>
  <si>
    <t>123012</t>
  </si>
  <si>
    <t>Tampa</t>
  </si>
  <si>
    <t>123048</t>
  </si>
  <si>
    <t>Titusville</t>
  </si>
  <si>
    <t>123213</t>
  </si>
  <si>
    <t>Wellington</t>
  </si>
  <si>
    <t>123249</t>
  </si>
  <si>
    <t>Weston City</t>
  </si>
  <si>
    <t>123252</t>
  </si>
  <si>
    <t>West Palm Beach</t>
  </si>
  <si>
    <t>129009</t>
  </si>
  <si>
    <t>Brevard County</t>
  </si>
  <si>
    <t>129011</t>
  </si>
  <si>
    <t>Broward County</t>
  </si>
  <si>
    <t>129021</t>
  </si>
  <si>
    <t>Collier County</t>
  </si>
  <si>
    <t>129031</t>
  </si>
  <si>
    <t>Jacksonville-Duval County</t>
  </si>
  <si>
    <t>129033</t>
  </si>
  <si>
    <t>Escambia County</t>
  </si>
  <si>
    <t>129057</t>
  </si>
  <si>
    <t>Hillsborough County</t>
  </si>
  <si>
    <t>129069</t>
  </si>
  <si>
    <t>Lake County</t>
  </si>
  <si>
    <t>129071</t>
  </si>
  <si>
    <t>Lee County</t>
  </si>
  <si>
    <t>129081</t>
  </si>
  <si>
    <t>Manatee County</t>
  </si>
  <si>
    <t>129083</t>
  </si>
  <si>
    <t>Marion County</t>
  </si>
  <si>
    <t>129086</t>
  </si>
  <si>
    <t>Miami-Dade County</t>
  </si>
  <si>
    <t>129095</t>
  </si>
  <si>
    <t>129097</t>
  </si>
  <si>
    <t>Osceola County</t>
  </si>
  <si>
    <t>129099</t>
  </si>
  <si>
    <t>Palm Beach County</t>
  </si>
  <si>
    <t>129101</t>
  </si>
  <si>
    <t>Pasco County</t>
  </si>
  <si>
    <t>129103</t>
  </si>
  <si>
    <t>Pinellas County</t>
  </si>
  <si>
    <t>129105</t>
  </si>
  <si>
    <t>Polk County</t>
  </si>
  <si>
    <t>129109</t>
  </si>
  <si>
    <t>St. Johns County</t>
  </si>
  <si>
    <t>129115</t>
  </si>
  <si>
    <t>Sarasota County</t>
  </si>
  <si>
    <t>129117</t>
  </si>
  <si>
    <t>Seminole County</t>
  </si>
  <si>
    <t>129127</t>
  </si>
  <si>
    <t>Volusia County</t>
  </si>
  <si>
    <t>139999</t>
  </si>
  <si>
    <t>Georgia</t>
  </si>
  <si>
    <t>GA</t>
  </si>
  <si>
    <t>130054</t>
  </si>
  <si>
    <t>Albany</t>
  </si>
  <si>
    <t>130168</t>
  </si>
  <si>
    <t>Athens-Clarke County</t>
  </si>
  <si>
    <t>130174</t>
  </si>
  <si>
    <t>Atlanta</t>
  </si>
  <si>
    <t>130192</t>
  </si>
  <si>
    <t>Augusta-Richmond County</t>
  </si>
  <si>
    <t>130444</t>
  </si>
  <si>
    <t>Brunswick</t>
  </si>
  <si>
    <t>130750</t>
  </si>
  <si>
    <t>Columbus-Muscogee County</t>
  </si>
  <si>
    <t>130882</t>
  </si>
  <si>
    <t>Dalton</t>
  </si>
  <si>
    <t>131314</t>
  </si>
  <si>
    <t>131566</t>
  </si>
  <si>
    <t>Hinesville</t>
  </si>
  <si>
    <t>131968</t>
  </si>
  <si>
    <t>Macon-Bibb County</t>
  </si>
  <si>
    <t>131998</t>
  </si>
  <si>
    <t>Marietta</t>
  </si>
  <si>
    <t>132814</t>
  </si>
  <si>
    <t>Rome</t>
  </si>
  <si>
    <t>132832</t>
  </si>
  <si>
    <t>Roswell</t>
  </si>
  <si>
    <t>132890</t>
  </si>
  <si>
    <t>Sandy Springs City</t>
  </si>
  <si>
    <t>132916</t>
  </si>
  <si>
    <t>Savannah</t>
  </si>
  <si>
    <t>133000</t>
  </si>
  <si>
    <t>Smyrna City</t>
  </si>
  <si>
    <t>133354</t>
  </si>
  <si>
    <t>Valdosta</t>
  </si>
  <si>
    <t>133432</t>
  </si>
  <si>
    <t>Warner Robins</t>
  </si>
  <si>
    <t>139057</t>
  </si>
  <si>
    <t>Cherokee County</t>
  </si>
  <si>
    <t>139063</t>
  </si>
  <si>
    <t>Clayton County</t>
  </si>
  <si>
    <t>139067</t>
  </si>
  <si>
    <t>Cobb County</t>
  </si>
  <si>
    <t>139089</t>
  </si>
  <si>
    <t>De Kalb County</t>
  </si>
  <si>
    <t>139121</t>
  </si>
  <si>
    <t>Fulton County</t>
  </si>
  <si>
    <t>139135</t>
  </si>
  <si>
    <t>Gwinnett County</t>
  </si>
  <si>
    <t>139151</t>
  </si>
  <si>
    <t>Henry County</t>
  </si>
  <si>
    <t>150144</t>
  </si>
  <si>
    <t>Honolulu</t>
  </si>
  <si>
    <t>199999</t>
  </si>
  <si>
    <t>Iowa</t>
  </si>
  <si>
    <t>IA</t>
  </si>
  <si>
    <t>190138</t>
  </si>
  <si>
    <t>Ames</t>
  </si>
  <si>
    <t>190798</t>
  </si>
  <si>
    <t>Cedar Falls</t>
  </si>
  <si>
    <t>190804</t>
  </si>
  <si>
    <t>Cedar Rapids</t>
  </si>
  <si>
    <t>191134</t>
  </si>
  <si>
    <t>Council Bluffs</t>
  </si>
  <si>
    <t>191254</t>
  </si>
  <si>
    <t>Davenport</t>
  </si>
  <si>
    <t>191362</t>
  </si>
  <si>
    <t>Des Moines</t>
  </si>
  <si>
    <t>191464</t>
  </si>
  <si>
    <t>Dubuque</t>
  </si>
  <si>
    <t>192466</t>
  </si>
  <si>
    <t>Iowa City</t>
  </si>
  <si>
    <t>194812</t>
  </si>
  <si>
    <t>Sioux City</t>
  </si>
  <si>
    <t>195394</t>
  </si>
  <si>
    <t>Waterloo</t>
  </si>
  <si>
    <t>195508</t>
  </si>
  <si>
    <t>West Des Moines</t>
  </si>
  <si>
    <t>169999</t>
  </si>
  <si>
    <t>Idaho</t>
  </si>
  <si>
    <t>ID</t>
  </si>
  <si>
    <t>160102</t>
  </si>
  <si>
    <t>Boise</t>
  </si>
  <si>
    <t>160138</t>
  </si>
  <si>
    <t>Caldwell City</t>
  </si>
  <si>
    <t>160198</t>
  </si>
  <si>
    <t>Coeur D'Alene</t>
  </si>
  <si>
    <t>160510</t>
  </si>
  <si>
    <t>Idaho Falls</t>
  </si>
  <si>
    <t>160618</t>
  </si>
  <si>
    <t>Lewiston</t>
  </si>
  <si>
    <t>160684</t>
  </si>
  <si>
    <t>Meridian</t>
  </si>
  <si>
    <t>160762</t>
  </si>
  <si>
    <t>Nampa</t>
  </si>
  <si>
    <t>160906</t>
  </si>
  <si>
    <t>Pocatello</t>
  </si>
  <si>
    <t>179999</t>
  </si>
  <si>
    <t>Illinois</t>
  </si>
  <si>
    <t>IL</t>
  </si>
  <si>
    <t>170126</t>
  </si>
  <si>
    <t>Alton City</t>
  </si>
  <si>
    <t>170222</t>
  </si>
  <si>
    <t>Arlington Heights</t>
  </si>
  <si>
    <t>170342</t>
  </si>
  <si>
    <t>170522</t>
  </si>
  <si>
    <t>Belleville</t>
  </si>
  <si>
    <t>170606</t>
  </si>
  <si>
    <t>Berwyn</t>
  </si>
  <si>
    <t>170660</t>
  </si>
  <si>
    <t>Bloomington</t>
  </si>
  <si>
    <t>170690</t>
  </si>
  <si>
    <t>Bolingbrook</t>
  </si>
  <si>
    <t>171218</t>
  </si>
  <si>
    <t>Champaign</t>
  </si>
  <si>
    <t>171296</t>
  </si>
  <si>
    <t>Chicago</t>
  </si>
  <si>
    <t>171302</t>
  </si>
  <si>
    <t>Chicago Heights</t>
  </si>
  <si>
    <t>171332</t>
  </si>
  <si>
    <t>Cicero</t>
  </si>
  <si>
    <t>171692</t>
  </si>
  <si>
    <t>Danville</t>
  </si>
  <si>
    <t>171716</t>
  </si>
  <si>
    <t>171746</t>
  </si>
  <si>
    <t>Dekalb</t>
  </si>
  <si>
    <t>171776</t>
  </si>
  <si>
    <t>Des Plaines</t>
  </si>
  <si>
    <t>171878</t>
  </si>
  <si>
    <t>Downers Grove</t>
  </si>
  <si>
    <t>172022</t>
  </si>
  <si>
    <t>East St Louis</t>
  </si>
  <si>
    <t>172094</t>
  </si>
  <si>
    <t>Elgin</t>
  </si>
  <si>
    <t>172238</t>
  </si>
  <si>
    <t>Evanston</t>
  </si>
  <si>
    <t>172814</t>
  </si>
  <si>
    <t>Granite City</t>
  </si>
  <si>
    <t>173228</t>
  </si>
  <si>
    <t>Hoffman Estates</t>
  </si>
  <si>
    <t>173480</t>
  </si>
  <si>
    <t>Joliet</t>
  </si>
  <si>
    <t>173540</t>
  </si>
  <si>
    <t>Kankakee</t>
  </si>
  <si>
    <t>174596</t>
  </si>
  <si>
    <t>Moline</t>
  </si>
  <si>
    <t>174734</t>
  </si>
  <si>
    <t>Mount Prospect</t>
  </si>
  <si>
    <t>174806</t>
  </si>
  <si>
    <t>Naperville</t>
  </si>
  <si>
    <t>175010</t>
  </si>
  <si>
    <t>Normal</t>
  </si>
  <si>
    <t>175052</t>
  </si>
  <si>
    <t>North Chicago</t>
  </si>
  <si>
    <t>175148</t>
  </si>
  <si>
    <t>Oak Lawn</t>
  </si>
  <si>
    <t>175154</t>
  </si>
  <si>
    <t>Oak Park</t>
  </si>
  <si>
    <t>175364</t>
  </si>
  <si>
    <t>Palatine Village</t>
  </si>
  <si>
    <t>175520</t>
  </si>
  <si>
    <t>Pekin</t>
  </si>
  <si>
    <t>175526</t>
  </si>
  <si>
    <t>Peoria</t>
  </si>
  <si>
    <t>175808</t>
  </si>
  <si>
    <t>Rantoul</t>
  </si>
  <si>
    <t>176000</t>
  </si>
  <si>
    <t>Rockford</t>
  </si>
  <si>
    <t>176006</t>
  </si>
  <si>
    <t>Rock Island</t>
  </si>
  <si>
    <t>176300</t>
  </si>
  <si>
    <t>Schaumburg Village</t>
  </si>
  <si>
    <t>176498</t>
  </si>
  <si>
    <t>Skokie</t>
  </si>
  <si>
    <t>176648</t>
  </si>
  <si>
    <t>Springfield</t>
  </si>
  <si>
    <t>177122</t>
  </si>
  <si>
    <t>Urbana</t>
  </si>
  <si>
    <t>177404</t>
  </si>
  <si>
    <t>Waukegan</t>
  </si>
  <si>
    <t>177548</t>
  </si>
  <si>
    <t>Wheaton City</t>
  </si>
  <si>
    <t>179031</t>
  </si>
  <si>
    <t>Cook County</t>
  </si>
  <si>
    <t>179043</t>
  </si>
  <si>
    <t>Du Page County</t>
  </si>
  <si>
    <t>179089</t>
  </si>
  <si>
    <t>Kane County</t>
  </si>
  <si>
    <t>179097</t>
  </si>
  <si>
    <t>179111</t>
  </si>
  <si>
    <t>Mchenry County</t>
  </si>
  <si>
    <t>179119</t>
  </si>
  <si>
    <t>Madison County</t>
  </si>
  <si>
    <t>179163</t>
  </si>
  <si>
    <t>St Clair County</t>
  </si>
  <si>
    <t>179197</t>
  </si>
  <si>
    <t>Will County</t>
  </si>
  <si>
    <t>189999</t>
  </si>
  <si>
    <t>Indiana</t>
  </si>
  <si>
    <t>IN</t>
  </si>
  <si>
    <t>180084</t>
  </si>
  <si>
    <t>Anderson</t>
  </si>
  <si>
    <t>180246</t>
  </si>
  <si>
    <t>180450</t>
  </si>
  <si>
    <t>Carmel</t>
  </si>
  <si>
    <t>180624</t>
  </si>
  <si>
    <t>Columbus</t>
  </si>
  <si>
    <t>180846</t>
  </si>
  <si>
    <t>East Chicago</t>
  </si>
  <si>
    <t>180912</t>
  </si>
  <si>
    <t>Elkhart</t>
  </si>
  <si>
    <t>180954</t>
  </si>
  <si>
    <t>Evansville</t>
  </si>
  <si>
    <t>181014</t>
  </si>
  <si>
    <t>Fort Wayne</t>
  </si>
  <si>
    <t>181104</t>
  </si>
  <si>
    <t>Gary</t>
  </si>
  <si>
    <t>181158</t>
  </si>
  <si>
    <t>Goshen</t>
  </si>
  <si>
    <t>181230</t>
  </si>
  <si>
    <t>Greenwood</t>
  </si>
  <si>
    <t>181272</t>
  </si>
  <si>
    <t>Hammond</t>
  </si>
  <si>
    <t>181404</t>
  </si>
  <si>
    <t>Indianapolis</t>
  </si>
  <si>
    <t>181536</t>
  </si>
  <si>
    <t>Kokomo</t>
  </si>
  <si>
    <t>181566</t>
  </si>
  <si>
    <t>Lafayette</t>
  </si>
  <si>
    <t>181602</t>
  </si>
  <si>
    <t>La Porte</t>
  </si>
  <si>
    <t>181884</t>
  </si>
  <si>
    <t>Michigan City</t>
  </si>
  <si>
    <t>181950</t>
  </si>
  <si>
    <t>Mishawaka</t>
  </si>
  <si>
    <t>182100</t>
  </si>
  <si>
    <t>Muncie</t>
  </si>
  <si>
    <t>182130</t>
  </si>
  <si>
    <t>New Albany</t>
  </si>
  <si>
    <t>182886</t>
  </si>
  <si>
    <t>South Bend</t>
  </si>
  <si>
    <t>183042</t>
  </si>
  <si>
    <t>Terre Haute</t>
  </si>
  <si>
    <t>183282</t>
  </si>
  <si>
    <t>West Lafayette</t>
  </si>
  <si>
    <t>189057</t>
  </si>
  <si>
    <t>Hamilton County</t>
  </si>
  <si>
    <t>189089</t>
  </si>
  <si>
    <t>209999</t>
  </si>
  <si>
    <t>Kansas</t>
  </si>
  <si>
    <t>KS</t>
  </si>
  <si>
    <t>201776</t>
  </si>
  <si>
    <t>Kansas City</t>
  </si>
  <si>
    <t>201902</t>
  </si>
  <si>
    <t>Lawrence</t>
  </si>
  <si>
    <t>201908</t>
  </si>
  <si>
    <t>Leavenworth</t>
  </si>
  <si>
    <t>201944</t>
  </si>
  <si>
    <t>Lenexa</t>
  </si>
  <si>
    <t>202190</t>
  </si>
  <si>
    <t>Manhattan City</t>
  </si>
  <si>
    <t>202688</t>
  </si>
  <si>
    <t>Overland Park</t>
  </si>
  <si>
    <t>203216</t>
  </si>
  <si>
    <t>Shawnee</t>
  </si>
  <si>
    <t>203408</t>
  </si>
  <si>
    <t>Topeka</t>
  </si>
  <si>
    <t>203696</t>
  </si>
  <si>
    <t>Wichita</t>
  </si>
  <si>
    <t>209091</t>
  </si>
  <si>
    <t>Johnson County</t>
  </si>
  <si>
    <t>219999</t>
  </si>
  <si>
    <t>Kentucky</t>
  </si>
  <si>
    <t>KY</t>
  </si>
  <si>
    <t>210048</t>
  </si>
  <si>
    <t>Ashland</t>
  </si>
  <si>
    <t>210210</t>
  </si>
  <si>
    <t>Bowling Green</t>
  </si>
  <si>
    <t>210534</t>
  </si>
  <si>
    <t>Covington</t>
  </si>
  <si>
    <t>210696</t>
  </si>
  <si>
    <t>Elizabethtown</t>
  </si>
  <si>
    <t>211032</t>
  </si>
  <si>
    <t>Henderson</t>
  </si>
  <si>
    <t>211086</t>
  </si>
  <si>
    <t>Hopkinsville</t>
  </si>
  <si>
    <t>211314</t>
  </si>
  <si>
    <t>Lexington-Fayette</t>
  </si>
  <si>
    <t>211374</t>
  </si>
  <si>
    <t>Louisville-CDBG</t>
  </si>
  <si>
    <t>211680</t>
  </si>
  <si>
    <t>Owensboro</t>
  </si>
  <si>
    <t>229999</t>
  </si>
  <si>
    <t>Louisiana</t>
  </si>
  <si>
    <t>LA</t>
  </si>
  <si>
    <t>220030</t>
  </si>
  <si>
    <t>Alexandria</t>
  </si>
  <si>
    <t>220126</t>
  </si>
  <si>
    <t>Baton Rouge</t>
  </si>
  <si>
    <t>220192</t>
  </si>
  <si>
    <t>Bossier City</t>
  </si>
  <si>
    <t>220828</t>
  </si>
  <si>
    <t>Houma-Terrebonne</t>
  </si>
  <si>
    <t>220924</t>
  </si>
  <si>
    <t>Kenner</t>
  </si>
  <si>
    <t>220954</t>
  </si>
  <si>
    <t>220978</t>
  </si>
  <si>
    <t>Lake Charles</t>
  </si>
  <si>
    <t>221206</t>
  </si>
  <si>
    <t>Monroe</t>
  </si>
  <si>
    <t>221296</t>
  </si>
  <si>
    <t>New Orleans</t>
  </si>
  <si>
    <t>221650</t>
  </si>
  <si>
    <t>Shreveport</t>
  </si>
  <si>
    <t>221698</t>
  </si>
  <si>
    <t>Slidell</t>
  </si>
  <si>
    <t>221794</t>
  </si>
  <si>
    <t>Thibodaux</t>
  </si>
  <si>
    <t>229051</t>
  </si>
  <si>
    <t>Jefferson Parish</t>
  </si>
  <si>
    <t>229103</t>
  </si>
  <si>
    <t>St. Tammany Parish</t>
  </si>
  <si>
    <t>259999</t>
  </si>
  <si>
    <t>Massachusetts</t>
  </si>
  <si>
    <t>MA</t>
  </si>
  <si>
    <t>250078</t>
  </si>
  <si>
    <t>Arlington</t>
  </si>
  <si>
    <t>250126</t>
  </si>
  <si>
    <t>Attleboro</t>
  </si>
  <si>
    <t>250168</t>
  </si>
  <si>
    <t>Barnstable</t>
  </si>
  <si>
    <t>250282</t>
  </si>
  <si>
    <t>Boston</t>
  </si>
  <si>
    <t>250354</t>
  </si>
  <si>
    <t>Brockton</t>
  </si>
  <si>
    <t>250372</t>
  </si>
  <si>
    <t>Brookline</t>
  </si>
  <si>
    <t>250396</t>
  </si>
  <si>
    <t>Cambridge</t>
  </si>
  <si>
    <t>250486</t>
  </si>
  <si>
    <t>Chicopee</t>
  </si>
  <si>
    <t>250744</t>
  </si>
  <si>
    <t>Fall River</t>
  </si>
  <si>
    <t>250774</t>
  </si>
  <si>
    <t>Fitchburg</t>
  </si>
  <si>
    <t>250804</t>
  </si>
  <si>
    <t>Framingham</t>
  </si>
  <si>
    <t>250858</t>
  </si>
  <si>
    <t>Gloucester</t>
  </si>
  <si>
    <t>251020</t>
  </si>
  <si>
    <t>Haverhill</t>
  </si>
  <si>
    <t>251074</t>
  </si>
  <si>
    <t>Holyoke</t>
  </si>
  <si>
    <t>251194</t>
  </si>
  <si>
    <t>251236</t>
  </si>
  <si>
    <t>Leominster</t>
  </si>
  <si>
    <t>251284</t>
  </si>
  <si>
    <t>Lowell</t>
  </si>
  <si>
    <t>251302</t>
  </si>
  <si>
    <t>Lynn</t>
  </si>
  <si>
    <t>251314</t>
  </si>
  <si>
    <t>Malden</t>
  </si>
  <si>
    <t>251410</t>
  </si>
  <si>
    <t>Medford</t>
  </si>
  <si>
    <t>251614</t>
  </si>
  <si>
    <t>New Bedford</t>
  </si>
  <si>
    <t>251650</t>
  </si>
  <si>
    <t>Newton</t>
  </si>
  <si>
    <t>251674</t>
  </si>
  <si>
    <t>Northampton</t>
  </si>
  <si>
    <t>251884</t>
  </si>
  <si>
    <t>Peabody City</t>
  </si>
  <si>
    <t>251938</t>
  </si>
  <si>
    <t>Pittsfield</t>
  </si>
  <si>
    <t>251962</t>
  </si>
  <si>
    <t>Plymouth Town</t>
  </si>
  <si>
    <t>251992</t>
  </si>
  <si>
    <t>Quincy</t>
  </si>
  <si>
    <t>252028</t>
  </si>
  <si>
    <t>Revere City</t>
  </si>
  <si>
    <t>252118</t>
  </si>
  <si>
    <t>Salem</t>
  </si>
  <si>
    <t>252250</t>
  </si>
  <si>
    <t>Somerville</t>
  </si>
  <si>
    <t>252340</t>
  </si>
  <si>
    <t>252418</t>
  </si>
  <si>
    <t>Taunton</t>
  </si>
  <si>
    <t>252544</t>
  </si>
  <si>
    <t>Waltham</t>
  </si>
  <si>
    <t>252700</t>
  </si>
  <si>
    <t>Westfield</t>
  </si>
  <si>
    <t>252784</t>
  </si>
  <si>
    <t>Weymouth Town</t>
  </si>
  <si>
    <t>252880</t>
  </si>
  <si>
    <t>Worcester</t>
  </si>
  <si>
    <t>252904</t>
  </si>
  <si>
    <t>Yarmouth</t>
  </si>
  <si>
    <t>249999</t>
  </si>
  <si>
    <t>Maryland</t>
  </si>
  <si>
    <t>MD</t>
  </si>
  <si>
    <t>240036</t>
  </si>
  <si>
    <t>Annapolis</t>
  </si>
  <si>
    <t>240066</t>
  </si>
  <si>
    <t>Baltimore</t>
  </si>
  <si>
    <t>240156</t>
  </si>
  <si>
    <t>Bowie City</t>
  </si>
  <si>
    <t>240378</t>
  </si>
  <si>
    <t>Cumberland</t>
  </si>
  <si>
    <t>240552</t>
  </si>
  <si>
    <t>Frederick</t>
  </si>
  <si>
    <t>240582</t>
  </si>
  <si>
    <t>Gaithersburg</t>
  </si>
  <si>
    <t>240660</t>
  </si>
  <si>
    <t>Hagerstown</t>
  </si>
  <si>
    <t>241278</t>
  </si>
  <si>
    <t>Salisbury</t>
  </si>
  <si>
    <t>249003</t>
  </si>
  <si>
    <t>Anne Arundel County</t>
  </si>
  <si>
    <t>249005</t>
  </si>
  <si>
    <t>Baltimore County</t>
  </si>
  <si>
    <t>249025</t>
  </si>
  <si>
    <t>Harford County</t>
  </si>
  <si>
    <t>249027</t>
  </si>
  <si>
    <t>Howard County</t>
  </si>
  <si>
    <t>249031</t>
  </si>
  <si>
    <t>Montgomery County</t>
  </si>
  <si>
    <t>249033</t>
  </si>
  <si>
    <t>Prince Georges County</t>
  </si>
  <si>
    <t>239999</t>
  </si>
  <si>
    <t>Maine</t>
  </si>
  <si>
    <t>ME</t>
  </si>
  <si>
    <t>230120</t>
  </si>
  <si>
    <t>230162</t>
  </si>
  <si>
    <t>Bangor</t>
  </si>
  <si>
    <t>230252</t>
  </si>
  <si>
    <t>Biddeford</t>
  </si>
  <si>
    <t>231602</t>
  </si>
  <si>
    <t>232484</t>
  </si>
  <si>
    <t>Portland City</t>
  </si>
  <si>
    <t>239005</t>
  </si>
  <si>
    <t>Cumberland County</t>
  </si>
  <si>
    <t>269999</t>
  </si>
  <si>
    <t>Michigan</t>
  </si>
  <si>
    <t>MI</t>
  </si>
  <si>
    <t>260432</t>
  </si>
  <si>
    <t>Battle Creek</t>
  </si>
  <si>
    <t>260444</t>
  </si>
  <si>
    <t>Bay City</t>
  </si>
  <si>
    <t>260570</t>
  </si>
  <si>
    <t>Benton Harbor</t>
  </si>
  <si>
    <t>261074</t>
  </si>
  <si>
    <t>Canton Twp</t>
  </si>
  <si>
    <t>261410</t>
  </si>
  <si>
    <t>Clinton Twp</t>
  </si>
  <si>
    <t>261638</t>
  </si>
  <si>
    <t>Dearborn</t>
  </si>
  <si>
    <t>261644</t>
  </si>
  <si>
    <t>Dearborn Heights</t>
  </si>
  <si>
    <t>261698</t>
  </si>
  <si>
    <t>Detroit</t>
  </si>
  <si>
    <t>261848</t>
  </si>
  <si>
    <t>East Lansing</t>
  </si>
  <si>
    <t>262096</t>
  </si>
  <si>
    <t>Farmington Hills</t>
  </si>
  <si>
    <t>262172</t>
  </si>
  <si>
    <t>Flint</t>
  </si>
  <si>
    <t>262544</t>
  </si>
  <si>
    <t>Grand Rapids</t>
  </si>
  <si>
    <t>262940</t>
  </si>
  <si>
    <t>Holland</t>
  </si>
  <si>
    <t>263174</t>
  </si>
  <si>
    <t>Jackson</t>
  </si>
  <si>
    <t>263222</t>
  </si>
  <si>
    <t>Kalamazoo</t>
  </si>
  <si>
    <t>263456</t>
  </si>
  <si>
    <t>Lansing</t>
  </si>
  <si>
    <t>263588</t>
  </si>
  <si>
    <t>Lincoln Park</t>
  </si>
  <si>
    <t>263648</t>
  </si>
  <si>
    <t>Livonia</t>
  </si>
  <si>
    <t>264086</t>
  </si>
  <si>
    <t>Midland</t>
  </si>
  <si>
    <t>264164</t>
  </si>
  <si>
    <t>264296</t>
  </si>
  <si>
    <t>Muskegon</t>
  </si>
  <si>
    <t>264302</t>
  </si>
  <si>
    <t>Muskegon Hts</t>
  </si>
  <si>
    <t>264386</t>
  </si>
  <si>
    <t>Niles</t>
  </si>
  <si>
    <t>264452</t>
  </si>
  <si>
    <t>Norton Shores</t>
  </si>
  <si>
    <t>264962</t>
  </si>
  <si>
    <t>Pontiac</t>
  </si>
  <si>
    <t>264974</t>
  </si>
  <si>
    <t>Portage</t>
  </si>
  <si>
    <t>265010</t>
  </si>
  <si>
    <t>Port Huron</t>
  </si>
  <si>
    <t>265148</t>
  </si>
  <si>
    <t>Redford</t>
  </si>
  <si>
    <t>265286</t>
  </si>
  <si>
    <t>265304</t>
  </si>
  <si>
    <t>Royal Oak</t>
  </si>
  <si>
    <t>265340</t>
  </si>
  <si>
    <t>Saginaw</t>
  </si>
  <si>
    <t>265370</t>
  </si>
  <si>
    <t>St Clair Shores</t>
  </si>
  <si>
    <t>265664</t>
  </si>
  <si>
    <t>Southfield</t>
  </si>
  <si>
    <t>265814</t>
  </si>
  <si>
    <t>Sterling Heights</t>
  </si>
  <si>
    <t>265934</t>
  </si>
  <si>
    <t>Taylor</t>
  </si>
  <si>
    <t>266252</t>
  </si>
  <si>
    <t>Warren</t>
  </si>
  <si>
    <t>266267</t>
  </si>
  <si>
    <t>Waterford Township</t>
  </si>
  <si>
    <t>266378</t>
  </si>
  <si>
    <t>Westland</t>
  </si>
  <si>
    <t>266624</t>
  </si>
  <si>
    <t>Wyoming</t>
  </si>
  <si>
    <t>269049</t>
  </si>
  <si>
    <t>Genesee County</t>
  </si>
  <si>
    <t>269081</t>
  </si>
  <si>
    <t>Kent County</t>
  </si>
  <si>
    <t>269099</t>
  </si>
  <si>
    <t>Macomb County</t>
  </si>
  <si>
    <t>269125</t>
  </si>
  <si>
    <t>Oakland County</t>
  </si>
  <si>
    <t>269161</t>
  </si>
  <si>
    <t>Washtenaw County</t>
  </si>
  <si>
    <t>269163</t>
  </si>
  <si>
    <t>Wayne County</t>
  </si>
  <si>
    <t>279999</t>
  </si>
  <si>
    <t>Minnesota</t>
  </si>
  <si>
    <t>MN</t>
  </si>
  <si>
    <t>270456</t>
  </si>
  <si>
    <t>270996</t>
  </si>
  <si>
    <t>Coon Rapids</t>
  </si>
  <si>
    <t>271266</t>
  </si>
  <si>
    <t>Duluth</t>
  </si>
  <si>
    <t>271338</t>
  </si>
  <si>
    <t>Eden Prairie</t>
  </si>
  <si>
    <t>272922</t>
  </si>
  <si>
    <t>Mankato City</t>
  </si>
  <si>
    <t>273120</t>
  </si>
  <si>
    <t>Minneapolis</t>
  </si>
  <si>
    <t>273198</t>
  </si>
  <si>
    <t>Moorhead</t>
  </si>
  <si>
    <t>273768</t>
  </si>
  <si>
    <t>Plymouth</t>
  </si>
  <si>
    <t>273930</t>
  </si>
  <si>
    <t>Rochester</t>
  </si>
  <si>
    <t>274104</t>
  </si>
  <si>
    <t>St Cloud</t>
  </si>
  <si>
    <t>274164</t>
  </si>
  <si>
    <t>St Paul</t>
  </si>
  <si>
    <t>275040</t>
  </si>
  <si>
    <t>Woodbury City</t>
  </si>
  <si>
    <t>279003</t>
  </si>
  <si>
    <t>Anoka County</t>
  </si>
  <si>
    <t>279037</t>
  </si>
  <si>
    <t>Dakota County</t>
  </si>
  <si>
    <t>279053</t>
  </si>
  <si>
    <t>Hennepin County</t>
  </si>
  <si>
    <t>279123</t>
  </si>
  <si>
    <t>Ramsey County</t>
  </si>
  <si>
    <t>279137</t>
  </si>
  <si>
    <t>St Louis County</t>
  </si>
  <si>
    <t>279163</t>
  </si>
  <si>
    <t>Washington County</t>
  </si>
  <si>
    <t>299999</t>
  </si>
  <si>
    <t>Missouri</t>
  </si>
  <si>
    <t>MO</t>
  </si>
  <si>
    <t>290534</t>
  </si>
  <si>
    <t>Blue Springs</t>
  </si>
  <si>
    <t>291152</t>
  </si>
  <si>
    <t>Columbia</t>
  </si>
  <si>
    <t>291806</t>
  </si>
  <si>
    <t>Florissant</t>
  </si>
  <si>
    <t>292562</t>
  </si>
  <si>
    <t>Independence</t>
  </si>
  <si>
    <t>292628</t>
  </si>
  <si>
    <t>Jefferson City</t>
  </si>
  <si>
    <t>292652</t>
  </si>
  <si>
    <t>Joplin</t>
  </si>
  <si>
    <t>292670</t>
  </si>
  <si>
    <t>292958</t>
  </si>
  <si>
    <t>Lees Summit</t>
  </si>
  <si>
    <t>293852</t>
  </si>
  <si>
    <t>O'Fallon</t>
  </si>
  <si>
    <t>294614</t>
  </si>
  <si>
    <t>St Joseph</t>
  </si>
  <si>
    <t>294626</t>
  </si>
  <si>
    <t>St Louis</t>
  </si>
  <si>
    <t>294884</t>
  </si>
  <si>
    <t>299099</t>
  </si>
  <si>
    <t>299183</t>
  </si>
  <si>
    <t>St. Charles County</t>
  </si>
  <si>
    <t>299189</t>
  </si>
  <si>
    <t>289999</t>
  </si>
  <si>
    <t>Mississippi</t>
  </si>
  <si>
    <t>MS</t>
  </si>
  <si>
    <t>280132</t>
  </si>
  <si>
    <t>Biloxi</t>
  </si>
  <si>
    <t>280612</t>
  </si>
  <si>
    <t>Gulfport</t>
  </si>
  <si>
    <t>280630</t>
  </si>
  <si>
    <t>Hattiesburg</t>
  </si>
  <si>
    <t>280726</t>
  </si>
  <si>
    <t>281002</t>
  </si>
  <si>
    <t>Moss Point</t>
  </si>
  <si>
    <t>281134</t>
  </si>
  <si>
    <t>Pascagoula</t>
  </si>
  <si>
    <t>309999</t>
  </si>
  <si>
    <t>Montana</t>
  </si>
  <si>
    <t>MT</t>
  </si>
  <si>
    <t>300066</t>
  </si>
  <si>
    <t>Billings</t>
  </si>
  <si>
    <t>300342</t>
  </si>
  <si>
    <t>Great Falls</t>
  </si>
  <si>
    <t>300540</t>
  </si>
  <si>
    <t>Missoula</t>
  </si>
  <si>
    <t>379999</t>
  </si>
  <si>
    <t>North Carolina</t>
  </si>
  <si>
    <t>NC</t>
  </si>
  <si>
    <t>370108</t>
  </si>
  <si>
    <t>Asheville</t>
  </si>
  <si>
    <t>370432</t>
  </si>
  <si>
    <t>Burlington</t>
  </si>
  <si>
    <t>370504</t>
  </si>
  <si>
    <t>Cary</t>
  </si>
  <si>
    <t>370552</t>
  </si>
  <si>
    <t>Chapel Hill</t>
  </si>
  <si>
    <t>370558</t>
  </si>
  <si>
    <t>Charlotte</t>
  </si>
  <si>
    <t>370660</t>
  </si>
  <si>
    <t>370828</t>
  </si>
  <si>
    <t>Durham</t>
  </si>
  <si>
    <t>371002</t>
  </si>
  <si>
    <t>371092</t>
  </si>
  <si>
    <t>Gastonia</t>
  </si>
  <si>
    <t>371158</t>
  </si>
  <si>
    <t>Goldsboro</t>
  </si>
  <si>
    <t>371188</t>
  </si>
  <si>
    <t>Greensboro</t>
  </si>
  <si>
    <t>371194</t>
  </si>
  <si>
    <t>Greenville</t>
  </si>
  <si>
    <t>371338</t>
  </si>
  <si>
    <t>Hickory</t>
  </si>
  <si>
    <t>371356</t>
  </si>
  <si>
    <t>High Point</t>
  </si>
  <si>
    <t>371452</t>
  </si>
  <si>
    <t>371494</t>
  </si>
  <si>
    <t>Kannapolis</t>
  </si>
  <si>
    <t>371644</t>
  </si>
  <si>
    <t>Lenoir</t>
  </si>
  <si>
    <t>371944</t>
  </si>
  <si>
    <t>Morganton</t>
  </si>
  <si>
    <t>372028</t>
  </si>
  <si>
    <t>New Bern city</t>
  </si>
  <si>
    <t>372304</t>
  </si>
  <si>
    <t>Raleigh</t>
  </si>
  <si>
    <t>372406</t>
  </si>
  <si>
    <t>Rocky Mount</t>
  </si>
  <si>
    <t>372508</t>
  </si>
  <si>
    <t>373144</t>
  </si>
  <si>
    <t>373180</t>
  </si>
  <si>
    <t>Winston-Salem</t>
  </si>
  <si>
    <t>379051</t>
  </si>
  <si>
    <t>379119</t>
  </si>
  <si>
    <t>Mecklenburg County</t>
  </si>
  <si>
    <t>379179</t>
  </si>
  <si>
    <t>Union County</t>
  </si>
  <si>
    <t>379183</t>
  </si>
  <si>
    <t>Wake County</t>
  </si>
  <si>
    <t>389999</t>
  </si>
  <si>
    <t>North Dakota</t>
  </si>
  <si>
    <t>ND</t>
  </si>
  <si>
    <t>380228</t>
  </si>
  <si>
    <t>Bismarck</t>
  </si>
  <si>
    <t>380636</t>
  </si>
  <si>
    <t>Fargo</t>
  </si>
  <si>
    <t>380816</t>
  </si>
  <si>
    <t>Grand Forks</t>
  </si>
  <si>
    <t>319999</t>
  </si>
  <si>
    <t>Nebraska</t>
  </si>
  <si>
    <t>NE</t>
  </si>
  <si>
    <t>310276</t>
  </si>
  <si>
    <t>Bellevue</t>
  </si>
  <si>
    <t>311254</t>
  </si>
  <si>
    <t>Grand Island</t>
  </si>
  <si>
    <t>311710</t>
  </si>
  <si>
    <t>Lincoln</t>
  </si>
  <si>
    <t>312208</t>
  </si>
  <si>
    <t>Omaha</t>
  </si>
  <si>
    <t>339999</t>
  </si>
  <si>
    <t>New Hampshire</t>
  </si>
  <si>
    <t>NH</t>
  </si>
  <si>
    <t>330378</t>
  </si>
  <si>
    <t>330930</t>
  </si>
  <si>
    <t>331026</t>
  </si>
  <si>
    <t>Nashua</t>
  </si>
  <si>
    <t>331254</t>
  </si>
  <si>
    <t>Portsmouth</t>
  </si>
  <si>
    <t>331284</t>
  </si>
  <si>
    <t>349999</t>
  </si>
  <si>
    <t>New Jersey</t>
  </si>
  <si>
    <t>NJ</t>
  </si>
  <si>
    <t>340072</t>
  </si>
  <si>
    <t>Asbury Park</t>
  </si>
  <si>
    <t>340078</t>
  </si>
  <si>
    <t>Atlantic City</t>
  </si>
  <si>
    <t>340138</t>
  </si>
  <si>
    <t>Bayonne</t>
  </si>
  <si>
    <t>340246</t>
  </si>
  <si>
    <t>Bloomfield</t>
  </si>
  <si>
    <t>340318</t>
  </si>
  <si>
    <t>Brick Township</t>
  </si>
  <si>
    <t>340324</t>
  </si>
  <si>
    <t>Bridgeton</t>
  </si>
  <si>
    <t>340414</t>
  </si>
  <si>
    <t>Camden</t>
  </si>
  <si>
    <t>340474</t>
  </si>
  <si>
    <t>Cherry Hill</t>
  </si>
  <si>
    <t>340540</t>
  </si>
  <si>
    <t>Clifton</t>
  </si>
  <si>
    <t>340672</t>
  </si>
  <si>
    <t>Toms River Township</t>
  </si>
  <si>
    <t>340732</t>
  </si>
  <si>
    <t>East Orange</t>
  </si>
  <si>
    <t>340780</t>
  </si>
  <si>
    <t>Edison</t>
  </si>
  <si>
    <t>340798</t>
  </si>
  <si>
    <t>Elizabeth</t>
  </si>
  <si>
    <t>340870</t>
  </si>
  <si>
    <t>Ewing Township</t>
  </si>
  <si>
    <t>341008</t>
  </si>
  <si>
    <t>Franklin Township</t>
  </si>
  <si>
    <t>341110</t>
  </si>
  <si>
    <t>Gloucester Twp</t>
  </si>
  <si>
    <t>341206</t>
  </si>
  <si>
    <t>Hamilton</t>
  </si>
  <si>
    <t>341362</t>
  </si>
  <si>
    <t>Hoboken City</t>
  </si>
  <si>
    <t>341416</t>
  </si>
  <si>
    <t>Howell Township</t>
  </si>
  <si>
    <t>341434</t>
  </si>
  <si>
    <t>Irvington</t>
  </si>
  <si>
    <t>341446</t>
  </si>
  <si>
    <t>Jackson Township</t>
  </si>
  <si>
    <t>341464</t>
  </si>
  <si>
    <t>Jersey City</t>
  </si>
  <si>
    <t>341566</t>
  </si>
  <si>
    <t>Lakewood Township</t>
  </si>
  <si>
    <t>341716</t>
  </si>
  <si>
    <t>Long Branch</t>
  </si>
  <si>
    <t>341974</t>
  </si>
  <si>
    <t>342016</t>
  </si>
  <si>
    <t>Millville</t>
  </si>
  <si>
    <t>342190</t>
  </si>
  <si>
    <t>Newark</t>
  </si>
  <si>
    <t>342196</t>
  </si>
  <si>
    <t>New Brunswick</t>
  </si>
  <si>
    <t>342250</t>
  </si>
  <si>
    <t>North Bergen Township</t>
  </si>
  <si>
    <t>342340</t>
  </si>
  <si>
    <t>Ocean City</t>
  </si>
  <si>
    <t>342378</t>
  </si>
  <si>
    <t>Old Bridge Township</t>
  </si>
  <si>
    <t>342448</t>
  </si>
  <si>
    <t>Parsippany-Troyhills Twp</t>
  </si>
  <si>
    <t>342454</t>
  </si>
  <si>
    <t>Passaic</t>
  </si>
  <si>
    <t>342466</t>
  </si>
  <si>
    <t>Paterson</t>
  </si>
  <si>
    <t>342532</t>
  </si>
  <si>
    <t>Perth Amboy</t>
  </si>
  <si>
    <t>342886</t>
  </si>
  <si>
    <t>Sayreville</t>
  </si>
  <si>
    <t>343216</t>
  </si>
  <si>
    <t>Trenton</t>
  </si>
  <si>
    <t>343234</t>
  </si>
  <si>
    <t>343252</t>
  </si>
  <si>
    <t>Union Township</t>
  </si>
  <si>
    <t>343330</t>
  </si>
  <si>
    <t>Vineland</t>
  </si>
  <si>
    <t>343402</t>
  </si>
  <si>
    <t>Washington Township</t>
  </si>
  <si>
    <t>343438</t>
  </si>
  <si>
    <t>Wayne Township</t>
  </si>
  <si>
    <t>343624</t>
  </si>
  <si>
    <t>Woodbridge</t>
  </si>
  <si>
    <t>349001</t>
  </si>
  <si>
    <t>Atlantic County</t>
  </si>
  <si>
    <t>349003</t>
  </si>
  <si>
    <t>Bergen County</t>
  </si>
  <si>
    <t>349005</t>
  </si>
  <si>
    <t>Burlington County</t>
  </si>
  <si>
    <t>349007</t>
  </si>
  <si>
    <t>Camden County</t>
  </si>
  <si>
    <t>349013</t>
  </si>
  <si>
    <t>Essex County</t>
  </si>
  <si>
    <t>349015</t>
  </si>
  <si>
    <t>Gloucester County</t>
  </si>
  <si>
    <t>349017</t>
  </si>
  <si>
    <t>Hudson County</t>
  </si>
  <si>
    <t>349023</t>
  </si>
  <si>
    <t>Middlesex County</t>
  </si>
  <si>
    <t>349025</t>
  </si>
  <si>
    <t>Monmouth County</t>
  </si>
  <si>
    <t>349027</t>
  </si>
  <si>
    <t>Morris County</t>
  </si>
  <si>
    <t>349029</t>
  </si>
  <si>
    <t>Ocean County</t>
  </si>
  <si>
    <t>349031</t>
  </si>
  <si>
    <t>Passaic County</t>
  </si>
  <si>
    <t>349035</t>
  </si>
  <si>
    <t>Somerset County</t>
  </si>
  <si>
    <t>349039</t>
  </si>
  <si>
    <t>359999</t>
  </si>
  <si>
    <t>New Mexico</t>
  </si>
  <si>
    <t>NM</t>
  </si>
  <si>
    <t>350012</t>
  </si>
  <si>
    <t>Albuquerque</t>
  </si>
  <si>
    <t>350204</t>
  </si>
  <si>
    <t>Farmington</t>
  </si>
  <si>
    <t>350336</t>
  </si>
  <si>
    <t>Las Cruces</t>
  </si>
  <si>
    <t>350479</t>
  </si>
  <si>
    <t>Rio Rancho</t>
  </si>
  <si>
    <t>350534</t>
  </si>
  <si>
    <t>Santa Fe</t>
  </si>
  <si>
    <t>329999</t>
  </si>
  <si>
    <t>Nevada</t>
  </si>
  <si>
    <t>NV</t>
  </si>
  <si>
    <t>320096</t>
  </si>
  <si>
    <t>320108</t>
  </si>
  <si>
    <t>Las Vegas</t>
  </si>
  <si>
    <t>320138</t>
  </si>
  <si>
    <t>North Las Vegas</t>
  </si>
  <si>
    <t>320150</t>
  </si>
  <si>
    <t>Reno</t>
  </si>
  <si>
    <t>320156</t>
  </si>
  <si>
    <t>Sparks</t>
  </si>
  <si>
    <t>329003</t>
  </si>
  <si>
    <t>Clark County</t>
  </si>
  <si>
    <t>369999</t>
  </si>
  <si>
    <t>New York</t>
  </si>
  <si>
    <t>NY</t>
  </si>
  <si>
    <t>360040</t>
  </si>
  <si>
    <t>360152</t>
  </si>
  <si>
    <t>Amherst Town</t>
  </si>
  <si>
    <t>360300</t>
  </si>
  <si>
    <t>360352</t>
  </si>
  <si>
    <t>Babylon Town</t>
  </si>
  <si>
    <t>360556</t>
  </si>
  <si>
    <t>Binghamton</t>
  </si>
  <si>
    <t>360744</t>
  </si>
  <si>
    <t>Brookhaven Town</t>
  </si>
  <si>
    <t>360784</t>
  </si>
  <si>
    <t>Buffalo</t>
  </si>
  <si>
    <t>361152</t>
  </si>
  <si>
    <t>Cheektowaga Town</t>
  </si>
  <si>
    <t>361256</t>
  </si>
  <si>
    <t>Clay Town</t>
  </si>
  <si>
    <t>361380</t>
  </si>
  <si>
    <t>Colonie Town</t>
  </si>
  <si>
    <t>361756</t>
  </si>
  <si>
    <t>Dunkirk</t>
  </si>
  <si>
    <t>362000</t>
  </si>
  <si>
    <t>Elmira</t>
  </si>
  <si>
    <t>362480</t>
  </si>
  <si>
    <t>Glen Falls</t>
  </si>
  <si>
    <t>362572</t>
  </si>
  <si>
    <t>Greece</t>
  </si>
  <si>
    <t>362688</t>
  </si>
  <si>
    <t>Hamburg Town</t>
  </si>
  <si>
    <t>363088</t>
  </si>
  <si>
    <t>Huntington Town</t>
  </si>
  <si>
    <t>363140</t>
  </si>
  <si>
    <t>Irondequoit</t>
  </si>
  <si>
    <t>363160</t>
  </si>
  <si>
    <t>Islip Town</t>
  </si>
  <si>
    <t>363168</t>
  </si>
  <si>
    <t>Ithaca</t>
  </si>
  <si>
    <t>363180</t>
  </si>
  <si>
    <t>Jamestown</t>
  </si>
  <si>
    <t>363300</t>
  </si>
  <si>
    <t>Kingston</t>
  </si>
  <si>
    <t>364004</t>
  </si>
  <si>
    <t>364212</t>
  </si>
  <si>
    <t>Mount Vernon</t>
  </si>
  <si>
    <t>364320</t>
  </si>
  <si>
    <t>Newburgh</t>
  </si>
  <si>
    <t>364408</t>
  </si>
  <si>
    <t>New Rochelle</t>
  </si>
  <si>
    <t>364436</t>
  </si>
  <si>
    <t>364448</t>
  </si>
  <si>
    <t>Niagara Falls</t>
  </si>
  <si>
    <t>365312</t>
  </si>
  <si>
    <t>Poughkeepsie</t>
  </si>
  <si>
    <t>365544</t>
  </si>
  <si>
    <t>365572</t>
  </si>
  <si>
    <t>365800</t>
  </si>
  <si>
    <t>Saratoga Springs</t>
  </si>
  <si>
    <t>365848</t>
  </si>
  <si>
    <t>Schenectady</t>
  </si>
  <si>
    <t>366376</t>
  </si>
  <si>
    <t>Syracuse</t>
  </si>
  <si>
    <t>366468</t>
  </si>
  <si>
    <t>Tonawanda Town</t>
  </si>
  <si>
    <t>366500</t>
  </si>
  <si>
    <t>Troy</t>
  </si>
  <si>
    <t>366588</t>
  </si>
  <si>
    <t>Union Town</t>
  </si>
  <si>
    <t>366612</t>
  </si>
  <si>
    <t>Utica</t>
  </si>
  <si>
    <t>366848</t>
  </si>
  <si>
    <t>Watertown City</t>
  </si>
  <si>
    <t>367024</t>
  </si>
  <si>
    <t>West Seneca</t>
  </si>
  <si>
    <t>367096</t>
  </si>
  <si>
    <t>White Plains</t>
  </si>
  <si>
    <t>367260</t>
  </si>
  <si>
    <t>Yonkers</t>
  </si>
  <si>
    <t>369027</t>
  </si>
  <si>
    <t>Dutchess County</t>
  </si>
  <si>
    <t>369029</t>
  </si>
  <si>
    <t>Erie County</t>
  </si>
  <si>
    <t>369055</t>
  </si>
  <si>
    <t>Monroe County</t>
  </si>
  <si>
    <t>369059</t>
  </si>
  <si>
    <t>Nassau County</t>
  </si>
  <si>
    <t>369067</t>
  </si>
  <si>
    <t>Onondaga County</t>
  </si>
  <si>
    <t>369071</t>
  </si>
  <si>
    <t>369087</t>
  </si>
  <si>
    <t>Rockland County</t>
  </si>
  <si>
    <t>369103</t>
  </si>
  <si>
    <t>Suffolk County</t>
  </si>
  <si>
    <t>369119</t>
  </si>
  <si>
    <t>Westchester County</t>
  </si>
  <si>
    <t>399999</t>
  </si>
  <si>
    <t>Ohio</t>
  </si>
  <si>
    <t>OH</t>
  </si>
  <si>
    <t>390042</t>
  </si>
  <si>
    <t>Akron</t>
  </si>
  <si>
    <t>390066</t>
  </si>
  <si>
    <t>Alliance</t>
  </si>
  <si>
    <t>390294</t>
  </si>
  <si>
    <t>Barberton</t>
  </si>
  <si>
    <t>390600</t>
  </si>
  <si>
    <t>390858</t>
  </si>
  <si>
    <t>Canton</t>
  </si>
  <si>
    <t>391062</t>
  </si>
  <si>
    <t>Cincinnati</t>
  </si>
  <si>
    <t>391104</t>
  </si>
  <si>
    <t>Cleveland</t>
  </si>
  <si>
    <t>391110</t>
  </si>
  <si>
    <t>Cleveland Heights</t>
  </si>
  <si>
    <t>391176</t>
  </si>
  <si>
    <t>391320</t>
  </si>
  <si>
    <t>Cuyahoga Falls</t>
  </si>
  <si>
    <t>391362</t>
  </si>
  <si>
    <t>Dayton</t>
  </si>
  <si>
    <t>391500</t>
  </si>
  <si>
    <t>East Cleveland</t>
  </si>
  <si>
    <t>391602</t>
  </si>
  <si>
    <t>Elyria</t>
  </si>
  <si>
    <t>391626</t>
  </si>
  <si>
    <t>Euclid</t>
  </si>
  <si>
    <t>391638</t>
  </si>
  <si>
    <t>Fairborn</t>
  </si>
  <si>
    <t>392118</t>
  </si>
  <si>
    <t>Hamilton City</t>
  </si>
  <si>
    <t>392508</t>
  </si>
  <si>
    <t>Kent</t>
  </si>
  <si>
    <t>392526</t>
  </si>
  <si>
    <t>Kettering</t>
  </si>
  <si>
    <t>392628</t>
  </si>
  <si>
    <t>392634</t>
  </si>
  <si>
    <t>392730</t>
  </si>
  <si>
    <t>Lima</t>
  </si>
  <si>
    <t>392820</t>
  </si>
  <si>
    <t>Lorain</t>
  </si>
  <si>
    <t>393012</t>
  </si>
  <si>
    <t>Mansfield</t>
  </si>
  <si>
    <t>393054</t>
  </si>
  <si>
    <t>393114</t>
  </si>
  <si>
    <t>Massillon</t>
  </si>
  <si>
    <t>393168</t>
  </si>
  <si>
    <t>Mentor</t>
  </si>
  <si>
    <t>393222</t>
  </si>
  <si>
    <t>393558</t>
  </si>
  <si>
    <t>394098</t>
  </si>
  <si>
    <t>Parma</t>
  </si>
  <si>
    <t>394680</t>
  </si>
  <si>
    <t>Sandusky</t>
  </si>
  <si>
    <t>394998</t>
  </si>
  <si>
    <t>395016</t>
  </si>
  <si>
    <t>Steubenville</t>
  </si>
  <si>
    <t>395214</t>
  </si>
  <si>
    <t>Toledo</t>
  </si>
  <si>
    <t>395454</t>
  </si>
  <si>
    <t>395874</t>
  </si>
  <si>
    <t>Youngstown</t>
  </si>
  <si>
    <t>399017</t>
  </si>
  <si>
    <t>Butler County</t>
  </si>
  <si>
    <t>399025</t>
  </si>
  <si>
    <t>Clermont County</t>
  </si>
  <si>
    <t>399035</t>
  </si>
  <si>
    <t>Cuyahoga County</t>
  </si>
  <si>
    <t>399049</t>
  </si>
  <si>
    <t>Franklin County</t>
  </si>
  <si>
    <t>399061</t>
  </si>
  <si>
    <t>399085</t>
  </si>
  <si>
    <t>399113</t>
  </si>
  <si>
    <t>399151</t>
  </si>
  <si>
    <t>Stark County</t>
  </si>
  <si>
    <t>399153</t>
  </si>
  <si>
    <t>Summit County</t>
  </si>
  <si>
    <t>399165</t>
  </si>
  <si>
    <t>Warren County</t>
  </si>
  <si>
    <t>409999</t>
  </si>
  <si>
    <t>Oklahoma</t>
  </si>
  <si>
    <t>OK</t>
  </si>
  <si>
    <t>400918</t>
  </si>
  <si>
    <t>Edmond</t>
  </si>
  <si>
    <t>400966</t>
  </si>
  <si>
    <t>Enid</t>
  </si>
  <si>
    <t>401734</t>
  </si>
  <si>
    <t>Lawton</t>
  </si>
  <si>
    <t>402016</t>
  </si>
  <si>
    <t>Midwest City</t>
  </si>
  <si>
    <t>402046</t>
  </si>
  <si>
    <t>Moore City</t>
  </si>
  <si>
    <t>402190</t>
  </si>
  <si>
    <t>Norman</t>
  </si>
  <si>
    <t>402268</t>
  </si>
  <si>
    <t>Oklahoma City</t>
  </si>
  <si>
    <t>402718</t>
  </si>
  <si>
    <t>403036</t>
  </si>
  <si>
    <t>Tulsa</t>
  </si>
  <si>
    <t>409143</t>
  </si>
  <si>
    <t>Tulsa County</t>
  </si>
  <si>
    <t>419999</t>
  </si>
  <si>
    <t>Oregon</t>
  </si>
  <si>
    <t>OR</t>
  </si>
  <si>
    <t>410012</t>
  </si>
  <si>
    <t>410042</t>
  </si>
  <si>
    <t>410108</t>
  </si>
  <si>
    <t>Beaverton</t>
  </si>
  <si>
    <t>410114</t>
  </si>
  <si>
    <t>Bend</t>
  </si>
  <si>
    <t>410288</t>
  </si>
  <si>
    <t>Corvallis</t>
  </si>
  <si>
    <t>410426</t>
  </si>
  <si>
    <t>Eugene</t>
  </si>
  <si>
    <t>410540</t>
  </si>
  <si>
    <t>Grants Pass</t>
  </si>
  <si>
    <t>410564</t>
  </si>
  <si>
    <t>Gresham</t>
  </si>
  <si>
    <t>410636</t>
  </si>
  <si>
    <t>Hillsboro</t>
  </si>
  <si>
    <t>410888</t>
  </si>
  <si>
    <t>411098</t>
  </si>
  <si>
    <t>Portland</t>
  </si>
  <si>
    <t>411140</t>
  </si>
  <si>
    <t>Redmond</t>
  </si>
  <si>
    <t>411200</t>
  </si>
  <si>
    <t>411290</t>
  </si>
  <si>
    <t>419005</t>
  </si>
  <si>
    <t>Clackamas County</t>
  </si>
  <si>
    <t>419051</t>
  </si>
  <si>
    <t>Multnomah County</t>
  </si>
  <si>
    <t>419067</t>
  </si>
  <si>
    <t>429999</t>
  </si>
  <si>
    <t>Pennsylvania</t>
  </si>
  <si>
    <t>420015</t>
  </si>
  <si>
    <t>Abington</t>
  </si>
  <si>
    <t>420096</t>
  </si>
  <si>
    <t>Allentown</t>
  </si>
  <si>
    <t>420114</t>
  </si>
  <si>
    <t>Altoona</t>
  </si>
  <si>
    <t>420438</t>
  </si>
  <si>
    <t>Bensalem Township</t>
  </si>
  <si>
    <t>420474</t>
  </si>
  <si>
    <t>Berwick Borough</t>
  </si>
  <si>
    <t>420504</t>
  </si>
  <si>
    <t>Bethlehem</t>
  </si>
  <si>
    <t>420588</t>
  </si>
  <si>
    <t>Bloomsburg</t>
  </si>
  <si>
    <t>420726</t>
  </si>
  <si>
    <t>Bristol Township</t>
  </si>
  <si>
    <t>420930</t>
  </si>
  <si>
    <t>Carlisle</t>
  </si>
  <si>
    <t>421047</t>
  </si>
  <si>
    <t>Chambersburg</t>
  </si>
  <si>
    <t>421116</t>
  </si>
  <si>
    <t>Chester</t>
  </si>
  <si>
    <t>422178</t>
  </si>
  <si>
    <t>Erie</t>
  </si>
  <si>
    <t>422898</t>
  </si>
  <si>
    <t>Harrisburg</t>
  </si>
  <si>
    <t>422937</t>
  </si>
  <si>
    <t>Haverford</t>
  </si>
  <si>
    <t>422958</t>
  </si>
  <si>
    <t>Hazleton</t>
  </si>
  <si>
    <t>423411</t>
  </si>
  <si>
    <t>Johnstown</t>
  </si>
  <si>
    <t>423573</t>
  </si>
  <si>
    <t>Lancaster City</t>
  </si>
  <si>
    <t>423657</t>
  </si>
  <si>
    <t>Lebanon</t>
  </si>
  <si>
    <t>423951</t>
  </si>
  <si>
    <t>Lower Merion</t>
  </si>
  <si>
    <t>424086</t>
  </si>
  <si>
    <t>Mckeesport</t>
  </si>
  <si>
    <t>424434</t>
  </si>
  <si>
    <t>Millcreek Township</t>
  </si>
  <si>
    <t>424914</t>
  </si>
  <si>
    <t>Norristown</t>
  </si>
  <si>
    <t>425340</t>
  </si>
  <si>
    <t>Penn Hills</t>
  </si>
  <si>
    <t>425451</t>
  </si>
  <si>
    <t>Philadelphia</t>
  </si>
  <si>
    <t>425529</t>
  </si>
  <si>
    <t>Pittsburgh</t>
  </si>
  <si>
    <t>425793</t>
  </si>
  <si>
    <t>Reading</t>
  </si>
  <si>
    <t>426201</t>
  </si>
  <si>
    <t>Scranton</t>
  </si>
  <si>
    <t>426258</t>
  </si>
  <si>
    <t>Sharon</t>
  </si>
  <si>
    <t>426711</t>
  </si>
  <si>
    <t>State College</t>
  </si>
  <si>
    <t>427227</t>
  </si>
  <si>
    <t>Upper Darby</t>
  </si>
  <si>
    <t>427947</t>
  </si>
  <si>
    <t>Wilkes-Barre</t>
  </si>
  <si>
    <t>427962</t>
  </si>
  <si>
    <t>Williamsport</t>
  </si>
  <si>
    <t>428136</t>
  </si>
  <si>
    <t>York</t>
  </si>
  <si>
    <t>429003</t>
  </si>
  <si>
    <t>Allegheny County</t>
  </si>
  <si>
    <t>429007</t>
  </si>
  <si>
    <t>Beaver County</t>
  </si>
  <si>
    <t>429011</t>
  </si>
  <si>
    <t>Berks County</t>
  </si>
  <si>
    <t>429017</t>
  </si>
  <si>
    <t>Bucks County</t>
  </si>
  <si>
    <t>429029</t>
  </si>
  <si>
    <t>Chester County</t>
  </si>
  <si>
    <t>429041</t>
  </si>
  <si>
    <t>429043</t>
  </si>
  <si>
    <t>Dauphin County</t>
  </si>
  <si>
    <t>429045</t>
  </si>
  <si>
    <t>Delaware County</t>
  </si>
  <si>
    <t>429071</t>
  </si>
  <si>
    <t>Lancaster County</t>
  </si>
  <si>
    <t>429077</t>
  </si>
  <si>
    <t>Lehigh County</t>
  </si>
  <si>
    <t>429079</t>
  </si>
  <si>
    <t>Luzerne County</t>
  </si>
  <si>
    <t>429091</t>
  </si>
  <si>
    <t>429095</t>
  </si>
  <si>
    <t>Northampton County</t>
  </si>
  <si>
    <t>429125</t>
  </si>
  <si>
    <t>429129</t>
  </si>
  <si>
    <t>Westmoreland County</t>
  </si>
  <si>
    <t>429133</t>
  </si>
  <si>
    <t>York County</t>
  </si>
  <si>
    <t>729999</t>
  </si>
  <si>
    <t>Puerto Rico</t>
  </si>
  <si>
    <t>PR</t>
  </si>
  <si>
    <t>729005</t>
  </si>
  <si>
    <t>Aguadilla Municipio</t>
  </si>
  <si>
    <t>729013</t>
  </si>
  <si>
    <t>Arecibo Municipio</t>
  </si>
  <si>
    <t>729021</t>
  </si>
  <si>
    <t>Bayamon Municipio</t>
  </si>
  <si>
    <t>729023</t>
  </si>
  <si>
    <t>Cabo Rojo Municipio</t>
  </si>
  <si>
    <t>729025</t>
  </si>
  <si>
    <t>Caguas Municipio</t>
  </si>
  <si>
    <t>729029</t>
  </si>
  <si>
    <t>Canovanas Municipio</t>
  </si>
  <si>
    <t>729031</t>
  </si>
  <si>
    <t>Carolina Municipio</t>
  </si>
  <si>
    <t>729035</t>
  </si>
  <si>
    <t>Cayey Municipio</t>
  </si>
  <si>
    <t>729041</t>
  </si>
  <si>
    <t>Cidra Municipio</t>
  </si>
  <si>
    <t>729053</t>
  </si>
  <si>
    <t>Fajardo Municipio</t>
  </si>
  <si>
    <t>729057</t>
  </si>
  <si>
    <t>Guayama Municipio</t>
  </si>
  <si>
    <t>729061</t>
  </si>
  <si>
    <t>Guaynabo Municipio</t>
  </si>
  <si>
    <t>729069</t>
  </si>
  <si>
    <t>Humacao Municipio</t>
  </si>
  <si>
    <t>729071</t>
  </si>
  <si>
    <t>Isabela Municipio</t>
  </si>
  <si>
    <t>729075</t>
  </si>
  <si>
    <t>Juana Diaz Municipio</t>
  </si>
  <si>
    <t>729091</t>
  </si>
  <si>
    <t>Manati Municipio</t>
  </si>
  <si>
    <t>729097</t>
  </si>
  <si>
    <t>Mayaguez Municipio</t>
  </si>
  <si>
    <t>729113</t>
  </si>
  <si>
    <t>Ponce Municipio</t>
  </si>
  <si>
    <t>729119</t>
  </si>
  <si>
    <t>Rio Grande Municipio</t>
  </si>
  <si>
    <t>729125</t>
  </si>
  <si>
    <t>San German Municipio</t>
  </si>
  <si>
    <t>729127</t>
  </si>
  <si>
    <t>San Juan Municipio</t>
  </si>
  <si>
    <t>729131</t>
  </si>
  <si>
    <t>San Sebastian Municipio</t>
  </si>
  <si>
    <t>729135</t>
  </si>
  <si>
    <t>Toa Alta Municipio</t>
  </si>
  <si>
    <t>729137</t>
  </si>
  <si>
    <t>Toa Baja Municipio</t>
  </si>
  <si>
    <t>729139</t>
  </si>
  <si>
    <t>Trujillo Alto Municipio</t>
  </si>
  <si>
    <t>729145</t>
  </si>
  <si>
    <t>Vega Baja Municipio</t>
  </si>
  <si>
    <t>729153</t>
  </si>
  <si>
    <t>Yauco Municipio</t>
  </si>
  <si>
    <t>449999</t>
  </si>
  <si>
    <t>Rhode Island</t>
  </si>
  <si>
    <t>RI</t>
  </si>
  <si>
    <t>440054</t>
  </si>
  <si>
    <t>Cranston</t>
  </si>
  <si>
    <t>440072</t>
  </si>
  <si>
    <t>East Providence</t>
  </si>
  <si>
    <t>440210</t>
  </si>
  <si>
    <t>Pawtucket</t>
  </si>
  <si>
    <t>440222</t>
  </si>
  <si>
    <t>Providence</t>
  </si>
  <si>
    <t>440276</t>
  </si>
  <si>
    <t>Warwick</t>
  </si>
  <si>
    <t>440306</t>
  </si>
  <si>
    <t>Woonsocket</t>
  </si>
  <si>
    <t>459999</t>
  </si>
  <si>
    <t>South Carolina</t>
  </si>
  <si>
    <t>SC</t>
  </si>
  <si>
    <t>450012</t>
  </si>
  <si>
    <t>Aiken</t>
  </si>
  <si>
    <t>450030</t>
  </si>
  <si>
    <t>450300</t>
  </si>
  <si>
    <t>Charleston</t>
  </si>
  <si>
    <t>450372</t>
  </si>
  <si>
    <t>450534</t>
  </si>
  <si>
    <t>450648</t>
  </si>
  <si>
    <t>450716</t>
  </si>
  <si>
    <t>Hilton Head Island</t>
  </si>
  <si>
    <t>451386</t>
  </si>
  <si>
    <t>Rock Hill</t>
  </si>
  <si>
    <t>451554</t>
  </si>
  <si>
    <t>Spartanburg</t>
  </si>
  <si>
    <t>451608</t>
  </si>
  <si>
    <t>Summerville</t>
  </si>
  <si>
    <t>451620</t>
  </si>
  <si>
    <t>Sumter</t>
  </si>
  <si>
    <t>459019</t>
  </si>
  <si>
    <t>Charleston County</t>
  </si>
  <si>
    <t>459045</t>
  </si>
  <si>
    <t>Greenville County</t>
  </si>
  <si>
    <t>459051</t>
  </si>
  <si>
    <t>Horry County</t>
  </si>
  <si>
    <t>459063</t>
  </si>
  <si>
    <t>Lexington County</t>
  </si>
  <si>
    <t>459079</t>
  </si>
  <si>
    <t>Richland County</t>
  </si>
  <si>
    <t>459083</t>
  </si>
  <si>
    <t>Spartanburg County</t>
  </si>
  <si>
    <t>469999</t>
  </si>
  <si>
    <t>South Dakota</t>
  </si>
  <si>
    <t>SD</t>
  </si>
  <si>
    <t>461392</t>
  </si>
  <si>
    <t>Rapid City</t>
  </si>
  <si>
    <t>461518</t>
  </si>
  <si>
    <t>Sioux Falls</t>
  </si>
  <si>
    <t>479999</t>
  </si>
  <si>
    <t>Tennessee</t>
  </si>
  <si>
    <t>TN</t>
  </si>
  <si>
    <t>470228</t>
  </si>
  <si>
    <t>470336</t>
  </si>
  <si>
    <t>Chattanooga</t>
  </si>
  <si>
    <t>470354</t>
  </si>
  <si>
    <t>Clarksville</t>
  </si>
  <si>
    <t>470360</t>
  </si>
  <si>
    <t>470672</t>
  </si>
  <si>
    <t>Franklin City</t>
  </si>
  <si>
    <t>470834</t>
  </si>
  <si>
    <t>Hendersonville</t>
  </si>
  <si>
    <t>470924</t>
  </si>
  <si>
    <t>470954</t>
  </si>
  <si>
    <t>Johnson City</t>
  </si>
  <si>
    <t>470990</t>
  </si>
  <si>
    <t>Kingsport</t>
  </si>
  <si>
    <t>471014</t>
  </si>
  <si>
    <t>Knoxville</t>
  </si>
  <si>
    <t>471242</t>
  </si>
  <si>
    <t>Memphis</t>
  </si>
  <si>
    <t>471326</t>
  </si>
  <si>
    <t>Morristown</t>
  </si>
  <si>
    <t>471362</t>
  </si>
  <si>
    <t>Murfreesboro</t>
  </si>
  <si>
    <t>471368</t>
  </si>
  <si>
    <t>Nashville-Davidson</t>
  </si>
  <si>
    <t>471422</t>
  </si>
  <si>
    <t>Oak Ridge</t>
  </si>
  <si>
    <t>479093</t>
  </si>
  <si>
    <t>Knox County</t>
  </si>
  <si>
    <t>479157</t>
  </si>
  <si>
    <t>Shelby County</t>
  </si>
  <si>
    <t>489999</t>
  </si>
  <si>
    <t>Texas</t>
  </si>
  <si>
    <t>480018</t>
  </si>
  <si>
    <t>Abilene</t>
  </si>
  <si>
    <t>480090</t>
  </si>
  <si>
    <t>Allen</t>
  </si>
  <si>
    <t>480132</t>
  </si>
  <si>
    <t>Amarillo</t>
  </si>
  <si>
    <t>480222</t>
  </si>
  <si>
    <t>480264</t>
  </si>
  <si>
    <t>Austin</t>
  </si>
  <si>
    <t>480390</t>
  </si>
  <si>
    <t>Baytown City</t>
  </si>
  <si>
    <t>480402</t>
  </si>
  <si>
    <t>Beaumont</t>
  </si>
  <si>
    <t>480726</t>
  </si>
  <si>
    <t>Brownsville</t>
  </si>
  <si>
    <t>480738</t>
  </si>
  <si>
    <t>Bryan</t>
  </si>
  <si>
    <t>480900</t>
  </si>
  <si>
    <t>Carrollton</t>
  </si>
  <si>
    <t>481104</t>
  </si>
  <si>
    <t>College Station</t>
  </si>
  <si>
    <t>481158</t>
  </si>
  <si>
    <t>Conroe</t>
  </si>
  <si>
    <t>481206</t>
  </si>
  <si>
    <t>Corpus Christi</t>
  </si>
  <si>
    <t>481338</t>
  </si>
  <si>
    <t>Dallas</t>
  </si>
  <si>
    <t>481410</t>
  </si>
  <si>
    <t>Denison</t>
  </si>
  <si>
    <t>481416</t>
  </si>
  <si>
    <t>Denton</t>
  </si>
  <si>
    <t>481434</t>
  </si>
  <si>
    <t>Desoto</t>
  </si>
  <si>
    <t>481608</t>
  </si>
  <si>
    <t>Edinburg</t>
  </si>
  <si>
    <t>481680</t>
  </si>
  <si>
    <t>El Paso</t>
  </si>
  <si>
    <t>481722</t>
  </si>
  <si>
    <t>Euless City</t>
  </si>
  <si>
    <t>481824</t>
  </si>
  <si>
    <t>Flower Mound Town</t>
  </si>
  <si>
    <t>481896</t>
  </si>
  <si>
    <t>Fort Worth</t>
  </si>
  <si>
    <t>481944</t>
  </si>
  <si>
    <t>Frisco</t>
  </si>
  <si>
    <t>481986</t>
  </si>
  <si>
    <t>Galveston</t>
  </si>
  <si>
    <t>481998</t>
  </si>
  <si>
    <t>Garland</t>
  </si>
  <si>
    <t>482142</t>
  </si>
  <si>
    <t>Grand Prairie</t>
  </si>
  <si>
    <t>482178</t>
  </si>
  <si>
    <t>Grapevine</t>
  </si>
  <si>
    <t>482304</t>
  </si>
  <si>
    <t>Harlingen</t>
  </si>
  <si>
    <t>482514</t>
  </si>
  <si>
    <t>Houston</t>
  </si>
  <si>
    <t>482628</t>
  </si>
  <si>
    <t>Irving</t>
  </si>
  <si>
    <t>482820</t>
  </si>
  <si>
    <t>Killeen</t>
  </si>
  <si>
    <t>483042</t>
  </si>
  <si>
    <t>Laredo</t>
  </si>
  <si>
    <t>483084</t>
  </si>
  <si>
    <t>League City</t>
  </si>
  <si>
    <t>483132</t>
  </si>
  <si>
    <t>Lewisville</t>
  </si>
  <si>
    <t>483246</t>
  </si>
  <si>
    <t>Longview</t>
  </si>
  <si>
    <t>483288</t>
  </si>
  <si>
    <t>Lubbock</t>
  </si>
  <si>
    <t>483330</t>
  </si>
  <si>
    <t>Mc Allen</t>
  </si>
  <si>
    <t>483348</t>
  </si>
  <si>
    <t>Mckinney City</t>
  </si>
  <si>
    <t>483396</t>
  </si>
  <si>
    <t>483438</t>
  </si>
  <si>
    <t>Marshall</t>
  </si>
  <si>
    <t>483546</t>
  </si>
  <si>
    <t>Mesquite</t>
  </si>
  <si>
    <t>483564</t>
  </si>
  <si>
    <t>483606</t>
  </si>
  <si>
    <t>Mission</t>
  </si>
  <si>
    <t>483612</t>
  </si>
  <si>
    <t>Missouri City</t>
  </si>
  <si>
    <t>483798</t>
  </si>
  <si>
    <t>New Braunfels</t>
  </si>
  <si>
    <t>483888</t>
  </si>
  <si>
    <t>North Richland Hills</t>
  </si>
  <si>
    <t>483924</t>
  </si>
  <si>
    <t>Odessa</t>
  </si>
  <si>
    <t>483966</t>
  </si>
  <si>
    <t>484068</t>
  </si>
  <si>
    <t>484080</t>
  </si>
  <si>
    <t>Pearland</t>
  </si>
  <si>
    <t>484140</t>
  </si>
  <si>
    <t>Pflugerville City</t>
  </si>
  <si>
    <t>484146</t>
  </si>
  <si>
    <t>Pharr</t>
  </si>
  <si>
    <t>484206</t>
  </si>
  <si>
    <t>Plano</t>
  </si>
  <si>
    <t>484248</t>
  </si>
  <si>
    <t>Port Arthur</t>
  </si>
  <si>
    <t>484674</t>
  </si>
  <si>
    <t>Round Rock</t>
  </si>
  <si>
    <t>484686</t>
  </si>
  <si>
    <t>Rowlett</t>
  </si>
  <si>
    <t>484752</t>
  </si>
  <si>
    <t>San Angelo</t>
  </si>
  <si>
    <t>484758</t>
  </si>
  <si>
    <t>San Antonio</t>
  </si>
  <si>
    <t>484770</t>
  </si>
  <si>
    <t>San Benito</t>
  </si>
  <si>
    <t>484812</t>
  </si>
  <si>
    <t>San Marcos</t>
  </si>
  <si>
    <t>484962</t>
  </si>
  <si>
    <t>Sherman</t>
  </si>
  <si>
    <t>485316</t>
  </si>
  <si>
    <t>Temple</t>
  </si>
  <si>
    <t>485340</t>
  </si>
  <si>
    <t>485346</t>
  </si>
  <si>
    <t>Texas City</t>
  </si>
  <si>
    <t>485496</t>
  </si>
  <si>
    <t>Tyler</t>
  </si>
  <si>
    <t>485580</t>
  </si>
  <si>
    <t>Victoria</t>
  </si>
  <si>
    <t>485592</t>
  </si>
  <si>
    <t>Waco</t>
  </si>
  <si>
    <t>485826</t>
  </si>
  <si>
    <t>Wichita Falls</t>
  </si>
  <si>
    <t>489029</t>
  </si>
  <si>
    <t>Bexar County</t>
  </si>
  <si>
    <t>489039</t>
  </si>
  <si>
    <t>Brazoria County</t>
  </si>
  <si>
    <t>489113</t>
  </si>
  <si>
    <t>Dallas County</t>
  </si>
  <si>
    <t>489157</t>
  </si>
  <si>
    <t>Fort Bend County</t>
  </si>
  <si>
    <t>489201</t>
  </si>
  <si>
    <t>Harris County</t>
  </si>
  <si>
    <t>489215</t>
  </si>
  <si>
    <t>Hidalgo County</t>
  </si>
  <si>
    <t>489339</t>
  </si>
  <si>
    <t>489439</t>
  </si>
  <si>
    <t>Tarrant County</t>
  </si>
  <si>
    <t>489453</t>
  </si>
  <si>
    <t>Travis County</t>
  </si>
  <si>
    <t>489491</t>
  </si>
  <si>
    <t>Williamson County</t>
  </si>
  <si>
    <t>499999</t>
  </si>
  <si>
    <t>Utah</t>
  </si>
  <si>
    <t>UT</t>
  </si>
  <si>
    <t>490174</t>
  </si>
  <si>
    <t>Clearfield</t>
  </si>
  <si>
    <t>490624</t>
  </si>
  <si>
    <t>Layton</t>
  </si>
  <si>
    <t>490642</t>
  </si>
  <si>
    <t>Lehi City</t>
  </si>
  <si>
    <t>490672</t>
  </si>
  <si>
    <t>Logan</t>
  </si>
  <si>
    <t>490888</t>
  </si>
  <si>
    <t>Ogden</t>
  </si>
  <si>
    <t>490918</t>
  </si>
  <si>
    <t>Orem</t>
  </si>
  <si>
    <t>491014</t>
  </si>
  <si>
    <t>Provo</t>
  </si>
  <si>
    <t>491074</t>
  </si>
  <si>
    <t>St George</t>
  </si>
  <si>
    <t>491092</t>
  </si>
  <si>
    <t>Salt Lake City</t>
  </si>
  <si>
    <t>491098</t>
  </si>
  <si>
    <t>Sandy City</t>
  </si>
  <si>
    <t>491152</t>
  </si>
  <si>
    <t>South Jordan</t>
  </si>
  <si>
    <t>491239</t>
  </si>
  <si>
    <t>Taylorsville</t>
  </si>
  <si>
    <t>491338</t>
  </si>
  <si>
    <t>West Jordan</t>
  </si>
  <si>
    <t>491346</t>
  </si>
  <si>
    <t>West Valley</t>
  </si>
  <si>
    <t>499011</t>
  </si>
  <si>
    <t>Davis County</t>
  </si>
  <si>
    <t>499035</t>
  </si>
  <si>
    <t>Salt Lake County</t>
  </si>
  <si>
    <t>499049</t>
  </si>
  <si>
    <t>Utah County</t>
  </si>
  <si>
    <t>519999</t>
  </si>
  <si>
    <t>Virginia</t>
  </si>
  <si>
    <t>VA</t>
  </si>
  <si>
    <t>510024</t>
  </si>
  <si>
    <t>510114</t>
  </si>
  <si>
    <t>Blacksburg</t>
  </si>
  <si>
    <t>510186</t>
  </si>
  <si>
    <t>510264</t>
  </si>
  <si>
    <t>Charlottesville</t>
  </si>
  <si>
    <t>510288</t>
  </si>
  <si>
    <t>Chesapeake</t>
  </si>
  <si>
    <t>510312</t>
  </si>
  <si>
    <t>Christiansburg</t>
  </si>
  <si>
    <t>510384</t>
  </si>
  <si>
    <t>Colonial Heights</t>
  </si>
  <si>
    <t>510450</t>
  </si>
  <si>
    <t>510612</t>
  </si>
  <si>
    <t>Fredericksburg</t>
  </si>
  <si>
    <t>510720</t>
  </si>
  <si>
    <t>Hampton</t>
  </si>
  <si>
    <t>510726</t>
  </si>
  <si>
    <t>Harrisonburg</t>
  </si>
  <si>
    <t>510780</t>
  </si>
  <si>
    <t>Hopewell</t>
  </si>
  <si>
    <t>510960</t>
  </si>
  <si>
    <t>Lynchburg</t>
  </si>
  <si>
    <t>511098</t>
  </si>
  <si>
    <t>Newport News</t>
  </si>
  <si>
    <t>511116</t>
  </si>
  <si>
    <t>Norfolk</t>
  </si>
  <si>
    <t>511200</t>
  </si>
  <si>
    <t>Petersburg</t>
  </si>
  <si>
    <t>511236</t>
  </si>
  <si>
    <t>511272</t>
  </si>
  <si>
    <t>Radford</t>
  </si>
  <si>
    <t>511308</t>
  </si>
  <si>
    <t>Richmond</t>
  </si>
  <si>
    <t>511320</t>
  </si>
  <si>
    <t>Roanoke</t>
  </si>
  <si>
    <t>511446</t>
  </si>
  <si>
    <t>Staunton</t>
  </si>
  <si>
    <t>511488</t>
  </si>
  <si>
    <t>Suffolk</t>
  </si>
  <si>
    <t>511590</t>
  </si>
  <si>
    <t>Virginia Beach</t>
  </si>
  <si>
    <t>511632</t>
  </si>
  <si>
    <t>Waynesboro City</t>
  </si>
  <si>
    <t>511674</t>
  </si>
  <si>
    <t>Winchester</t>
  </si>
  <si>
    <t>519013</t>
  </si>
  <si>
    <t>Arlington County</t>
  </si>
  <si>
    <t>519041</t>
  </si>
  <si>
    <t>Chesterfield County</t>
  </si>
  <si>
    <t>519059</t>
  </si>
  <si>
    <t>Fairfax County</t>
  </si>
  <si>
    <t>519087</t>
  </si>
  <si>
    <t>Henrico County</t>
  </si>
  <si>
    <t>519107</t>
  </si>
  <si>
    <t>Loudoun County</t>
  </si>
  <si>
    <t>519153</t>
  </si>
  <si>
    <t>Prince William County</t>
  </si>
  <si>
    <t>509999</t>
  </si>
  <si>
    <t>Vermont</t>
  </si>
  <si>
    <t>VT</t>
  </si>
  <si>
    <t>500288</t>
  </si>
  <si>
    <t>539999</t>
  </si>
  <si>
    <t>Washington</t>
  </si>
  <si>
    <t>WA</t>
  </si>
  <si>
    <t>530036</t>
  </si>
  <si>
    <t>Anacortes</t>
  </si>
  <si>
    <t>530054</t>
  </si>
  <si>
    <t>530084</t>
  </si>
  <si>
    <t>530090</t>
  </si>
  <si>
    <t>Bellingham</t>
  </si>
  <si>
    <t>530132</t>
  </si>
  <si>
    <t>Bremerton</t>
  </si>
  <si>
    <t>530166</t>
  </si>
  <si>
    <t>Burien</t>
  </si>
  <si>
    <t>530396</t>
  </si>
  <si>
    <t>East Wenatchee City</t>
  </si>
  <si>
    <t>530480</t>
  </si>
  <si>
    <t>Everett</t>
  </si>
  <si>
    <t>530514</t>
  </si>
  <si>
    <t>Federal Way</t>
  </si>
  <si>
    <t>530720</t>
  </si>
  <si>
    <t>Kennewick</t>
  </si>
  <si>
    <t>530726</t>
  </si>
  <si>
    <t>Kent City</t>
  </si>
  <si>
    <t>530738</t>
  </si>
  <si>
    <t>Kirkland City</t>
  </si>
  <si>
    <t>530795</t>
  </si>
  <si>
    <t>530840</t>
  </si>
  <si>
    <t>530906</t>
  </si>
  <si>
    <t>Marysville</t>
  </si>
  <si>
    <t>531020</t>
  </si>
  <si>
    <t>531134</t>
  </si>
  <si>
    <t>Olympia</t>
  </si>
  <si>
    <t>531188</t>
  </si>
  <si>
    <t>Pasco</t>
  </si>
  <si>
    <t>531296</t>
  </si>
  <si>
    <t>531302</t>
  </si>
  <si>
    <t>Renton City</t>
  </si>
  <si>
    <t>531314</t>
  </si>
  <si>
    <t>Richland</t>
  </si>
  <si>
    <t>531392</t>
  </si>
  <si>
    <t>Seattle</t>
  </si>
  <si>
    <t>531420</t>
  </si>
  <si>
    <t>Shoreline</t>
  </si>
  <si>
    <t>531488</t>
  </si>
  <si>
    <t>Spokane</t>
  </si>
  <si>
    <t>531554</t>
  </si>
  <si>
    <t>Tacoma</t>
  </si>
  <si>
    <t>531668</t>
  </si>
  <si>
    <t>Vancouver</t>
  </si>
  <si>
    <t>531680</t>
  </si>
  <si>
    <t>Walla Walla City</t>
  </si>
  <si>
    <t>531728</t>
  </si>
  <si>
    <t>Wenatchee</t>
  </si>
  <si>
    <t>531830</t>
  </si>
  <si>
    <t>Yakima</t>
  </si>
  <si>
    <t>539011</t>
  </si>
  <si>
    <t>539033</t>
  </si>
  <si>
    <t>King County</t>
  </si>
  <si>
    <t>539035</t>
  </si>
  <si>
    <t>Kitsap County</t>
  </si>
  <si>
    <t>539053</t>
  </si>
  <si>
    <t>Pierce County</t>
  </si>
  <si>
    <t>539061</t>
  </si>
  <si>
    <t>Snohomish County</t>
  </si>
  <si>
    <t>539063</t>
  </si>
  <si>
    <t>Spokane County</t>
  </si>
  <si>
    <t>539067</t>
  </si>
  <si>
    <t>Thurston County</t>
  </si>
  <si>
    <t>559999</t>
  </si>
  <si>
    <t>Wisconsin</t>
  </si>
  <si>
    <t>WI</t>
  </si>
  <si>
    <t>550216</t>
  </si>
  <si>
    <t>Appleton</t>
  </si>
  <si>
    <t>550568</t>
  </si>
  <si>
    <t>Beloit</t>
  </si>
  <si>
    <t>551920</t>
  </si>
  <si>
    <t>Eau Claire</t>
  </si>
  <si>
    <t>552264</t>
  </si>
  <si>
    <t>Fond Du Lac</t>
  </si>
  <si>
    <t>552664</t>
  </si>
  <si>
    <t>Green Bay</t>
  </si>
  <si>
    <t>553224</t>
  </si>
  <si>
    <t>Janesville</t>
  </si>
  <si>
    <t>553316</t>
  </si>
  <si>
    <t>Kenosha</t>
  </si>
  <si>
    <t>553428</t>
  </si>
  <si>
    <t>La Crosse</t>
  </si>
  <si>
    <t>553944</t>
  </si>
  <si>
    <t>Madison</t>
  </si>
  <si>
    <t>554340</t>
  </si>
  <si>
    <t>Milwaukee</t>
  </si>
  <si>
    <t>554588</t>
  </si>
  <si>
    <t>Neenah</t>
  </si>
  <si>
    <t>554960</t>
  </si>
  <si>
    <t>Oshkosh</t>
  </si>
  <si>
    <t>555424</t>
  </si>
  <si>
    <t>Racine</t>
  </si>
  <si>
    <t>556000</t>
  </si>
  <si>
    <t>Sheboygan</t>
  </si>
  <si>
    <t>556492</t>
  </si>
  <si>
    <t>Superior</t>
  </si>
  <si>
    <t>556948</t>
  </si>
  <si>
    <t>Waukesha</t>
  </si>
  <si>
    <t>556980</t>
  </si>
  <si>
    <t>Wausau</t>
  </si>
  <si>
    <t>557008</t>
  </si>
  <si>
    <t>Wauwatosa</t>
  </si>
  <si>
    <t>557056</t>
  </si>
  <si>
    <t>West Allis</t>
  </si>
  <si>
    <t>559025</t>
  </si>
  <si>
    <t>Dane County</t>
  </si>
  <si>
    <t>559079</t>
  </si>
  <si>
    <t>Milwaukee County</t>
  </si>
  <si>
    <t>559133</t>
  </si>
  <si>
    <t>Waukesha County</t>
  </si>
  <si>
    <t>549999</t>
  </si>
  <si>
    <t>West Virginia</t>
  </si>
  <si>
    <t>WV</t>
  </si>
  <si>
    <t>540090</t>
  </si>
  <si>
    <t>Beckley City</t>
  </si>
  <si>
    <t>540264</t>
  </si>
  <si>
    <t>540666</t>
  </si>
  <si>
    <t>Huntington</t>
  </si>
  <si>
    <t>540846</t>
  </si>
  <si>
    <t>Martinsburg</t>
  </si>
  <si>
    <t>540930</t>
  </si>
  <si>
    <t>Morgantown</t>
  </si>
  <si>
    <t>541038</t>
  </si>
  <si>
    <t>Parkersburg</t>
  </si>
  <si>
    <t>541368</t>
  </si>
  <si>
    <t>Vienna City</t>
  </si>
  <si>
    <t>541392</t>
  </si>
  <si>
    <t>Weirton</t>
  </si>
  <si>
    <t>541446</t>
  </si>
  <si>
    <t>Wheeling</t>
  </si>
  <si>
    <t>569999</t>
  </si>
  <si>
    <t>560060</t>
  </si>
  <si>
    <t>Cheyenne</t>
  </si>
  <si>
    <t>150001</t>
  </si>
  <si>
    <t>Hawaii Co</t>
  </si>
  <si>
    <t>150002</t>
  </si>
  <si>
    <t>Kauai</t>
  </si>
  <si>
    <t>150003</t>
  </si>
  <si>
    <t>Maui Co</t>
  </si>
  <si>
    <t>600001</t>
  </si>
  <si>
    <t>American Samoas</t>
  </si>
  <si>
    <t>AS</t>
  </si>
  <si>
    <t>660001</t>
  </si>
  <si>
    <t>Guam</t>
  </si>
  <si>
    <t>GU</t>
  </si>
  <si>
    <t>690001</t>
  </si>
  <si>
    <t>Northern Mariana Islands</t>
  </si>
  <si>
    <t>MP</t>
  </si>
  <si>
    <t>780001</t>
  </si>
  <si>
    <t>Virgin Islands</t>
  </si>
  <si>
    <t>VI</t>
  </si>
  <si>
    <t>Calculated</t>
  </si>
  <si>
    <t>Appropriation</t>
  </si>
  <si>
    <t>Insular Set Aside</t>
  </si>
  <si>
    <t>State and Entitlements</t>
  </si>
  <si>
    <t>Entitlement Threshold</t>
  </si>
  <si>
    <t>State and Entitlement</t>
  </si>
  <si>
    <t>Total:</t>
  </si>
  <si>
    <t>First Round</t>
  </si>
  <si>
    <t>Entitlements</t>
  </si>
  <si>
    <t>States</t>
  </si>
  <si>
    <t>Second Round</t>
  </si>
  <si>
    <t>Entilements</t>
  </si>
  <si>
    <t>Total</t>
  </si>
  <si>
    <t>NYC Adj Amt</t>
  </si>
  <si>
    <t>Final Round</t>
  </si>
  <si>
    <t>ESG18 Allocation</t>
  </si>
  <si>
    <t>Insulars</t>
  </si>
  <si>
    <t>Notes</t>
  </si>
  <si>
    <t>Woonsocket, RI is granfathered into the program.</t>
  </si>
  <si>
    <t>Louisville/Jefferson County CDBG amounts have been combined.</t>
  </si>
  <si>
    <t>Adjustments for rounding are made to the largest grantee, New York city and CA state.</t>
  </si>
  <si>
    <t>ESG FY20 - Prelim Allocations</t>
  </si>
  <si>
    <t>FY19 CDBG Allocations (FYI)</t>
  </si>
  <si>
    <t>Key</t>
  </si>
  <si>
    <t>Status</t>
  </si>
  <si>
    <t>NEW</t>
  </si>
  <si>
    <t>HUDKEY</t>
  </si>
  <si>
    <t>ESG18</t>
  </si>
  <si>
    <t>ESG19</t>
  </si>
  <si>
    <t>159999</t>
  </si>
  <si>
    <t>Hawaii</t>
  </si>
  <si>
    <t>Macon-Bibb</t>
  </si>
  <si>
    <t>TOTAL</t>
  </si>
  <si>
    <t>Round 1</t>
  </si>
  <si>
    <t>Round 2</t>
  </si>
  <si>
    <t>Final</t>
  </si>
  <si>
    <t xml:space="preserve">Round 2 </t>
  </si>
  <si>
    <t>ESG20</t>
  </si>
  <si>
    <t>Delete</t>
  </si>
  <si>
    <t>Amount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</si>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</sst>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  <numFmt numFmtId="166" formatCode="0.0%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0" xfId="0" applyNumberFormat="1"/>
    <xf numFmtId="0" fontId="3" fillId="3" borderId="1" xfId="0" applyFont="1" applyFill="1" applyBorder="1"/>
    <xf numFmtId="0" fontId="3" fillId="0" borderId="4" xfId="0" applyFont="1" applyBorder="1"/>
    <xf numFmtId="5" fontId="2" fillId="4" borderId="5" xfId="1" applyNumberFormat="1" applyFont="1" applyFill="1" applyBorder="1" applyAlignment="1">
      <alignment horizontal="right"/>
    </xf>
    <xf numFmtId="165" fontId="1" fillId="0" borderId="6" xfId="1" applyNumberFormat="1" applyBorder="1" applyAlignment="1">
      <alignment horizontal="right"/>
    </xf>
    <xf numFmtId="5" fontId="0" fillId="0" borderId="0" xfId="0" applyNumberFormat="1"/>
    <xf numFmtId="0" fontId="3" fillId="0" borderId="7" xfId="0" applyFont="1" applyBorder="1"/>
    <xf numFmtId="166" fontId="2" fillId="4" borderId="0" xfId="2" applyNumberFormat="1" applyFont="1" applyFill="1" applyAlignment="1">
      <alignment horizontal="right"/>
    </xf>
    <xf numFmtId="5" fontId="1" fillId="0" borderId="8" xfId="1" applyNumberFormat="1" applyBorder="1" applyAlignment="1">
      <alignment horizontal="right"/>
    </xf>
    <xf numFmtId="5" fontId="2" fillId="4" borderId="0" xfId="1" applyNumberFormat="1" applyFont="1" applyFill="1" applyAlignment="1">
      <alignment horizontal="right"/>
    </xf>
    <xf numFmtId="0" fontId="3" fillId="0" borderId="9" xfId="0" applyFont="1" applyBorder="1"/>
    <xf numFmtId="10" fontId="2" fillId="4" borderId="10" xfId="2" applyNumberFormat="1" applyFont="1" applyFill="1" applyBorder="1" applyAlignment="1">
      <alignment horizontal="right"/>
    </xf>
    <xf numFmtId="5" fontId="1" fillId="0" borderId="11" xfId="1" applyNumberFormat="1" applyBorder="1" applyAlignment="1">
      <alignment horizontal="right"/>
    </xf>
    <xf numFmtId="0" fontId="3" fillId="0" borderId="0" xfId="0" applyFont="1"/>
    <xf numFmtId="10" fontId="1" fillId="0" borderId="0" xfId="2" applyNumberFormat="1" applyAlignment="1">
      <alignment horizontal="right"/>
    </xf>
    <xf numFmtId="165" fontId="1" fillId="0" borderId="0" xfId="1" applyNumberFormat="1" applyAlignment="1">
      <alignment horizontal="right"/>
    </xf>
    <xf numFmtId="0" fontId="0" fillId="0" borderId="7" xfId="0" applyBorder="1"/>
    <xf numFmtId="5" fontId="2" fillId="4" borderId="6" xfId="1" applyNumberFormat="1" applyFont="1" applyFill="1" applyBorder="1" applyAlignment="1">
      <alignment horizontal="right"/>
    </xf>
    <xf numFmtId="165" fontId="0" fillId="0" borderId="0" xfId="0" applyNumberFormat="1"/>
    <xf numFmtId="5" fontId="2" fillId="4" borderId="8" xfId="1" applyNumberFormat="1" applyFont="1" applyFill="1" applyBorder="1" applyAlignment="1">
      <alignment horizontal="right"/>
    </xf>
    <xf numFmtId="5" fontId="5" fillId="0" borderId="0" xfId="1" applyNumberFormat="1" applyFont="1" applyAlignment="1">
      <alignment horizontal="right"/>
    </xf>
    <xf numFmtId="0" fontId="0" fillId="0" borderId="9" xfId="0" applyBorder="1" applyAlignment="1">
      <alignment horizontal="left" indent="2"/>
    </xf>
    <xf numFmtId="5" fontId="2" fillId="4" borderId="1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3" borderId="3" xfId="0" applyFill="1" applyBorder="1" applyAlignment="1">
      <alignment horizontal="right"/>
    </xf>
    <xf numFmtId="164" fontId="1" fillId="0" borderId="5" xfId="1" applyNumberFormat="1" applyBorder="1" applyAlignment="1">
      <alignment horizontal="right"/>
    </xf>
    <xf numFmtId="9" fontId="1" fillId="0" borderId="8" xfId="2" applyBorder="1" applyAlignment="1">
      <alignment horizontal="right"/>
    </xf>
    <xf numFmtId="0" fontId="0" fillId="0" borderId="9" xfId="0" applyBorder="1"/>
    <xf numFmtId="5" fontId="1" fillId="0" borderId="10" xfId="1" applyNumberFormat="1" applyBorder="1" applyAlignment="1">
      <alignment horizontal="right"/>
    </xf>
    <xf numFmtId="9" fontId="1" fillId="0" borderId="11" xfId="2" applyBorder="1" applyAlignment="1">
      <alignment horizontal="right"/>
    </xf>
    <xf numFmtId="5" fontId="1" fillId="0" borderId="5" xfId="1" applyNumberFormat="1" applyBorder="1" applyAlignment="1">
      <alignment horizontal="right"/>
    </xf>
    <xf numFmtId="5" fontId="1" fillId="0" borderId="0" xfId="1" applyNumberFormat="1" applyAlignment="1">
      <alignment horizontal="right"/>
    </xf>
    <xf numFmtId="0" fontId="0" fillId="0" borderId="11" xfId="0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5" fontId="3" fillId="0" borderId="11" xfId="1" applyNumberFormat="1" applyFont="1" applyBorder="1" applyAlignment="1">
      <alignment horizontal="right"/>
    </xf>
    <xf numFmtId="0" fontId="0" fillId="0" borderId="12" xfId="0" applyBorder="1"/>
    <xf numFmtId="165" fontId="0" fillId="0" borderId="12" xfId="1" applyNumberFormat="1" applyFont="1" applyBorder="1"/>
    <xf numFmtId="165" fontId="0" fillId="0" borderId="0" xfId="1" applyNumberFormat="1" applyFont="1"/>
    <xf numFmtId="0" fontId="4" fillId="2" borderId="12" xfId="0" applyFont="1" applyFill="1" applyBorder="1"/>
    <xf numFmtId="0" fontId="4" fillId="2" borderId="12" xfId="0" applyFont="1" applyFill="1" applyBorder="1" applyAlignment="1">
      <alignment horizontal="right"/>
    </xf>
    <xf numFmtId="164" fontId="0" fillId="0" borderId="12" xfId="0" applyNumberFormat="1" applyBorder="1"/>
    <xf numFmtId="167" fontId="0" fillId="0" borderId="12" xfId="0" applyNumberFormat="1" applyBorder="1"/>
    <xf numFmtId="165" fontId="4" fillId="2" borderId="12" xfId="1" applyNumberFormat="1" applyFont="1" applyFill="1" applyBorder="1" applyAlignment="1">
      <alignment horizontal="right"/>
    </xf>
    <xf numFmtId="7" fontId="0" fillId="0" borderId="12" xfId="0" applyNumberFormat="1" applyBorder="1"/>
    <xf numFmtId="5" fontId="0" fillId="0" borderId="12" xfId="0" applyNumberFormat="1" applyBorder="1"/>
    <xf numFmtId="0" fontId="3" fillId="2" borderId="12" xfId="0" applyFont="1" applyFill="1" applyBorder="1"/>
    <xf numFmtId="164" fontId="4" fillId="2" borderId="12" xfId="1" applyNumberFormat="1" applyFont="1" applyFill="1" applyBorder="1" applyAlignment="1">
      <alignment horizontal="right"/>
    </xf>
    <xf numFmtId="164" fontId="3" fillId="2" borderId="12" xfId="0" applyNumberFormat="1" applyFont="1" applyFill="1" applyBorder="1"/>
    <xf numFmtId="164" fontId="0" fillId="0" borderId="12" xfId="1" applyNumberFormat="1" applyFont="1" applyBorder="1"/>
    <xf numFmtId="164" fontId="0" fillId="0" borderId="0" xfId="1" applyNumberFormat="1" applyFont="1"/>
    <xf numFmtId="0" fontId="6" fillId="5" borderId="12" xfId="0" applyFont="1" applyFill="1" applyBorder="1"/>
    <xf numFmtId="0" fontId="3" fillId="3" borderId="12" xfId="0" applyFont="1" applyFill="1" applyBorder="1"/>
    <xf numFmtId="165" fontId="3" fillId="3" borderId="12" xfId="1" applyNumberFormat="1" applyFont="1" applyFill="1" applyBorder="1"/>
    <xf numFmtId="0" fontId="4" fillId="3" borderId="12" xfId="0" applyFont="1" applyFill="1" applyBorder="1"/>
    <xf numFmtId="0" fontId="4" fillId="3" borderId="12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9" fontId="3" fillId="3" borderId="3" xfId="2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Border="1" applyAlignment="1">
      <alignment horizontal="left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822D-4C03-4591-ACD4-3D63EA754579}">
  <sheetPr>
    <tabColor theme="1"/>
  </sheetPr>
  <dimension ref="B1:E32"/>
  <sheetViews>
    <sheetView tabSelected="1" workbookViewId="0"/>
  </sheetViews>
  <sheetFormatPr defaultRowHeight="14.5" x14ac:dyDescent="0.35"/>
  <cols>
    <col min="2" max="2" width="27.26953125" bestFit="1" customWidth="1"/>
    <col min="3" max="3" width="15.81640625" bestFit="1" customWidth="1"/>
    <col min="4" max="4" width="10.26953125" bestFit="1" customWidth="1"/>
  </cols>
  <sheetData>
    <row r="1" spans="2:5" x14ac:dyDescent="0.35">
      <c r="B1" s="60"/>
      <c r="C1" s="60"/>
      <c r="D1" s="60"/>
    </row>
    <row r="2" spans="2:5" x14ac:dyDescent="0.35">
      <c r="B2" s="56" t="s">
        <v>2544</v>
      </c>
      <c r="C2" s="57" t="s">
        <v>2562</v>
      </c>
      <c r="D2" s="59" t="s">
        <v>2523</v>
      </c>
    </row>
    <row r="3" spans="2:5" x14ac:dyDescent="0.35">
      <c r="B3" s="3" t="s">
        <v>2524</v>
      </c>
      <c r="C3" s="4">
        <v>290000000</v>
      </c>
      <c r="D3" s="5"/>
      <c r="E3" s="6"/>
    </row>
    <row r="4" spans="2:5" x14ac:dyDescent="0.35">
      <c r="B4" s="7" t="s">
        <v>2525</v>
      </c>
      <c r="C4" s="8">
        <v>2E-3</v>
      </c>
      <c r="D4" s="9">
        <f>+C4*$C$3</f>
        <v>580000</v>
      </c>
    </row>
    <row r="5" spans="2:5" x14ac:dyDescent="0.35">
      <c r="B5" s="7" t="s">
        <v>2526</v>
      </c>
      <c r="C5" s="10">
        <f>+C3-(C3*C4)</f>
        <v>289420000</v>
      </c>
      <c r="D5" s="9"/>
    </row>
    <row r="6" spans="2:5" x14ac:dyDescent="0.35">
      <c r="B6" s="11" t="s">
        <v>2527</v>
      </c>
      <c r="C6" s="12">
        <v>5.0000000000000001E-4</v>
      </c>
      <c r="D6" s="13">
        <f>+C6*$C$3</f>
        <v>145000</v>
      </c>
    </row>
    <row r="7" spans="2:5" x14ac:dyDescent="0.35">
      <c r="B7" s="14"/>
      <c r="C7" s="15"/>
      <c r="D7" s="16"/>
    </row>
    <row r="8" spans="2:5" x14ac:dyDescent="0.35">
      <c r="B8" s="2" t="s">
        <v>2545</v>
      </c>
      <c r="C8" s="34" t="s">
        <v>2562</v>
      </c>
      <c r="D8" s="16"/>
    </row>
    <row r="9" spans="2:5" x14ac:dyDescent="0.35">
      <c r="B9" s="17" t="s">
        <v>2528</v>
      </c>
      <c r="C9" s="18">
        <f>SUM(CDBG19!$G$2:$G$1261)</f>
        <v>3293000000</v>
      </c>
      <c r="D9" s="16"/>
      <c r="E9" s="19"/>
    </row>
    <row r="10" spans="2:5" x14ac:dyDescent="0.35">
      <c r="B10" s="17" t="s">
        <v>2525</v>
      </c>
      <c r="C10" s="20">
        <f>SUM(CDBG19!$G$1262:$G$1265)</f>
        <v>7000000</v>
      </c>
      <c r="D10" s="21"/>
    </row>
    <row r="11" spans="2:5" x14ac:dyDescent="0.35">
      <c r="B11" s="22" t="s">
        <v>2529</v>
      </c>
      <c r="C11" s="23">
        <f>+C10+C9</f>
        <v>3300000000</v>
      </c>
      <c r="D11" s="16"/>
    </row>
    <row r="12" spans="2:5" x14ac:dyDescent="0.35">
      <c r="C12" s="24"/>
      <c r="D12" s="24"/>
    </row>
    <row r="13" spans="2:5" x14ac:dyDescent="0.35">
      <c r="B13" s="56" t="s">
        <v>2530</v>
      </c>
      <c r="C13" s="57" t="s">
        <v>2562</v>
      </c>
      <c r="D13" s="59" t="s">
        <v>2563</v>
      </c>
    </row>
    <row r="14" spans="2:5" x14ac:dyDescent="0.35">
      <c r="B14" s="17" t="s">
        <v>2531</v>
      </c>
      <c r="C14" s="26">
        <f>SUM('calc.Entitlements'!F:F)</f>
        <v>202594000.00000003</v>
      </c>
      <c r="D14" s="27">
        <f>+C14/C3</f>
        <v>0.69860000000000011</v>
      </c>
    </row>
    <row r="15" spans="2:5" x14ac:dyDescent="0.35">
      <c r="B15" s="28" t="s">
        <v>2532</v>
      </c>
      <c r="C15" s="29">
        <f>SUM('calc.States'!F:F)</f>
        <v>86826000</v>
      </c>
      <c r="D15" s="30">
        <f>+C15/C3</f>
        <v>0.2994</v>
      </c>
    </row>
    <row r="16" spans="2:5" x14ac:dyDescent="0.35">
      <c r="C16" s="24"/>
      <c r="D16" s="24"/>
    </row>
    <row r="17" spans="2:4" x14ac:dyDescent="0.35">
      <c r="B17" s="56" t="s">
        <v>2533</v>
      </c>
      <c r="C17" s="57" t="s">
        <v>2562</v>
      </c>
      <c r="D17" s="58" t="s">
        <v>2563</v>
      </c>
    </row>
    <row r="18" spans="2:4" x14ac:dyDescent="0.35">
      <c r="B18" s="17" t="s">
        <v>2532</v>
      </c>
      <c r="C18" s="31">
        <f>SUM('calc.States'!G:G)</f>
        <v>144272919.81441239</v>
      </c>
      <c r="D18" s="27">
        <f>+C18/C20</f>
        <v>0.49848980655936836</v>
      </c>
    </row>
    <row r="19" spans="2:4" x14ac:dyDescent="0.35">
      <c r="B19" s="17" t="s">
        <v>2534</v>
      </c>
      <c r="C19" s="32">
        <f>SUM('calc.Entitlements'!G:G)</f>
        <v>145147080.18558761</v>
      </c>
      <c r="D19" s="27">
        <f>+C19/C20</f>
        <v>0.50151019344063164</v>
      </c>
    </row>
    <row r="20" spans="2:4" x14ac:dyDescent="0.35">
      <c r="B20" s="28" t="s">
        <v>2535</v>
      </c>
      <c r="C20" s="29">
        <f>+C19+C18</f>
        <v>289420000</v>
      </c>
      <c r="D20" s="33"/>
    </row>
    <row r="21" spans="2:4" x14ac:dyDescent="0.35">
      <c r="C21" s="24"/>
      <c r="D21" s="24"/>
    </row>
    <row r="22" spans="2:4" x14ac:dyDescent="0.35">
      <c r="B22" s="2" t="s">
        <v>2537</v>
      </c>
      <c r="C22" s="34" t="s">
        <v>2538</v>
      </c>
    </row>
    <row r="23" spans="2:4" x14ac:dyDescent="0.35">
      <c r="B23" s="17" t="s">
        <v>2532</v>
      </c>
      <c r="C23" s="9">
        <f>SUM('calc.States'!H:H)</f>
        <v>144272918</v>
      </c>
    </row>
    <row r="24" spans="2:4" x14ac:dyDescent="0.35">
      <c r="B24" s="17" t="s">
        <v>2534</v>
      </c>
      <c r="C24" s="9">
        <f>SUM('calc.Entitlements'!H:H)</f>
        <v>145147089</v>
      </c>
    </row>
    <row r="25" spans="2:4" x14ac:dyDescent="0.35">
      <c r="B25" s="17" t="s">
        <v>2539</v>
      </c>
      <c r="C25" s="9">
        <f>SUM('calc.Insulars'!H:H)</f>
        <v>580000</v>
      </c>
    </row>
    <row r="26" spans="2:4" x14ac:dyDescent="0.35">
      <c r="B26" s="17" t="s">
        <v>2536</v>
      </c>
      <c r="C26" s="9">
        <f>C3-C23-C24-C25</f>
        <v>-7</v>
      </c>
    </row>
    <row r="27" spans="2:4" x14ac:dyDescent="0.35">
      <c r="B27" s="11" t="s">
        <v>2535</v>
      </c>
      <c r="C27" s="35">
        <f>+C23+C24+C25+C26</f>
        <v>290000000</v>
      </c>
      <c r="D27" s="6"/>
    </row>
    <row r="28" spans="2:4" x14ac:dyDescent="0.35">
      <c r="C28" s="24"/>
    </row>
    <row r="29" spans="2:4" x14ac:dyDescent="0.35">
      <c r="B29" s="2" t="s">
        <v>2540</v>
      </c>
      <c r="C29" s="25"/>
      <c r="D29" s="24"/>
    </row>
    <row r="30" spans="2:4" x14ac:dyDescent="0.35">
      <c r="B30" s="61" t="s">
        <v>2541</v>
      </c>
      <c r="C30" s="61"/>
      <c r="D30" s="24"/>
    </row>
    <row r="31" spans="2:4" ht="30" customHeight="1" x14ac:dyDescent="0.35">
      <c r="B31" s="61" t="s">
        <v>2542</v>
      </c>
      <c r="C31" s="61"/>
      <c r="D31" s="24"/>
    </row>
    <row r="32" spans="2:4" ht="28.5" customHeight="1" x14ac:dyDescent="0.35">
      <c r="B32" s="61" t="s">
        <v>2543</v>
      </c>
      <c r="C32" s="61"/>
      <c r="D32" s="24"/>
    </row>
  </sheetData>
  <mergeCells count="3">
    <mergeCell ref="B30:C30"/>
    <mergeCell ref="B31:C31"/>
    <mergeCell ref="B32:C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2EA6-B79F-40BD-A676-65C2CC6B1DD1}">
  <sheetPr>
    <tabColor theme="9" tint="0.39997558519241921"/>
  </sheetPr>
  <dimension ref="A1:E12"/>
  <sheetViews>
    <sheetView workbookViewId="0"/>
  </sheetViews>
  <sheetFormatPr defaultRowHeight="14.5" x14ac:dyDescent="0.35"/>
  <cols>
    <col min="1" max="1" width="7" bestFit="1" customWidth="1"/>
    <col min="2" max="2" width="20" bestFit="1" customWidth="1"/>
    <col min="3" max="3" width="4.26953125" bestFit="1" customWidth="1"/>
    <col min="4" max="4" width="3.1796875" bestFit="1" customWidth="1"/>
    <col min="5" max="5" width="37.7265625" bestFit="1" customWidth="1"/>
  </cols>
  <sheetData>
    <row r="1" spans="1:5" x14ac:dyDescent="0.35">
      <c r="A1" s="51" t="s">
        <v>2546</v>
      </c>
      <c r="B1" s="51" t="s">
        <v>31</v>
      </c>
      <c r="C1" s="51" t="s">
        <v>32</v>
      </c>
      <c r="D1" s="51" t="s">
        <v>33</v>
      </c>
      <c r="E1" s="51" t="s">
        <v>2547</v>
      </c>
    </row>
    <row r="2" spans="1:5" x14ac:dyDescent="0.35">
      <c r="A2" s="36" t="s">
        <v>139</v>
      </c>
      <c r="B2" s="36" t="s">
        <v>140</v>
      </c>
      <c r="C2" s="36" t="s">
        <v>110</v>
      </c>
      <c r="D2" s="36" t="s">
        <v>25</v>
      </c>
      <c r="E2" s="36" t="s">
        <v>2548</v>
      </c>
    </row>
    <row r="3" spans="1:5" x14ac:dyDescent="0.35">
      <c r="A3" s="36" t="s">
        <v>1685</v>
      </c>
      <c r="B3" s="36" t="s">
        <v>1686</v>
      </c>
      <c r="C3" s="36" t="s">
        <v>1643</v>
      </c>
      <c r="D3" s="36" t="s">
        <v>19</v>
      </c>
      <c r="E3" s="36" t="s">
        <v>2548</v>
      </c>
    </row>
    <row r="4" spans="1:5" x14ac:dyDescent="0.35">
      <c r="A4" s="36" t="s">
        <v>1735</v>
      </c>
      <c r="B4" s="36" t="s">
        <v>1736</v>
      </c>
      <c r="C4" s="36" t="s">
        <v>1643</v>
      </c>
      <c r="D4" s="36" t="s">
        <v>75</v>
      </c>
      <c r="E4" s="36" t="s">
        <v>2548</v>
      </c>
    </row>
    <row r="5" spans="1:5" x14ac:dyDescent="0.35">
      <c r="A5" s="36" t="s">
        <v>1961</v>
      </c>
      <c r="B5" s="36" t="s">
        <v>1962</v>
      </c>
      <c r="C5" s="36" t="s">
        <v>18</v>
      </c>
      <c r="D5" s="36" t="s">
        <v>75</v>
      </c>
      <c r="E5" s="36" t="s">
        <v>2548</v>
      </c>
    </row>
    <row r="6" spans="1:5" x14ac:dyDescent="0.35">
      <c r="A6" s="36" t="s">
        <v>2098</v>
      </c>
      <c r="B6" s="36" t="s">
        <v>2099</v>
      </c>
      <c r="C6" s="36" t="s">
        <v>2082</v>
      </c>
      <c r="D6" s="36" t="s">
        <v>25</v>
      </c>
      <c r="E6" s="36" t="s">
        <v>2548</v>
      </c>
    </row>
    <row r="7" spans="1:5" x14ac:dyDescent="0.35">
      <c r="A7" s="36" t="s">
        <v>527</v>
      </c>
      <c r="B7" s="36" t="s">
        <v>528</v>
      </c>
      <c r="C7" s="36" t="s">
        <v>153</v>
      </c>
      <c r="D7" s="36" t="s">
        <v>75</v>
      </c>
      <c r="E7" s="36" t="s">
        <v>2561</v>
      </c>
    </row>
    <row r="8" spans="1:5" x14ac:dyDescent="0.35">
      <c r="A8" s="36" t="s">
        <v>776</v>
      </c>
      <c r="B8" s="36" t="s">
        <v>777</v>
      </c>
      <c r="C8" s="36" t="s">
        <v>630</v>
      </c>
      <c r="D8" s="36" t="s">
        <v>75</v>
      </c>
      <c r="E8" s="36" t="s">
        <v>2561</v>
      </c>
    </row>
    <row r="9" spans="1:5" x14ac:dyDescent="0.35">
      <c r="A9" s="36" t="s">
        <v>951</v>
      </c>
      <c r="B9" s="36" t="s">
        <v>952</v>
      </c>
      <c r="C9" s="36" t="s">
        <v>894</v>
      </c>
      <c r="D9" s="36" t="s">
        <v>19</v>
      </c>
      <c r="E9" s="36" t="s">
        <v>2561</v>
      </c>
    </row>
    <row r="10" spans="1:5" x14ac:dyDescent="0.35">
      <c r="A10" s="36" t="s">
        <v>1527</v>
      </c>
      <c r="B10" s="36" t="s">
        <v>1528</v>
      </c>
      <c r="C10" s="36" t="s">
        <v>1502</v>
      </c>
      <c r="D10" s="36" t="s">
        <v>19</v>
      </c>
      <c r="E10" s="36" t="s">
        <v>2561</v>
      </c>
    </row>
    <row r="11" spans="1:5" x14ac:dyDescent="0.35">
      <c r="A11" s="36" t="s">
        <v>2084</v>
      </c>
      <c r="B11" s="36" t="s">
        <v>2085</v>
      </c>
      <c r="C11" s="36" t="s">
        <v>2082</v>
      </c>
      <c r="D11" s="36" t="s">
        <v>25</v>
      </c>
      <c r="E11" s="36" t="s">
        <v>2561</v>
      </c>
    </row>
    <row r="12" spans="1:5" x14ac:dyDescent="0.35">
      <c r="A12" s="36" t="s">
        <v>2208</v>
      </c>
      <c r="B12" s="36" t="s">
        <v>354</v>
      </c>
      <c r="C12" s="36" t="s">
        <v>24</v>
      </c>
      <c r="D12" s="36" t="s">
        <v>19</v>
      </c>
      <c r="E12" s="36" t="s">
        <v>2561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2A54-3779-4DA4-88F9-41BA2D7371E8}">
  <sheetPr>
    <tabColor theme="3" tint="0.59999389629810485"/>
  </sheetPr>
  <dimension ref="A1:G369"/>
  <sheetViews>
    <sheetView workbookViewId="0">
      <selection activeCell="F1" sqref="F1"/>
    </sheetView>
  </sheetViews>
  <sheetFormatPr defaultColWidth="6.81640625" defaultRowHeight="14.5" x14ac:dyDescent="0.35"/>
  <cols>
    <col min="1" max="1" width="7" bestFit="1" customWidth="1"/>
    <col min="2" max="2" width="24.81640625" bestFit="1" customWidth="1"/>
    <col min="3" max="3" width="4.26953125" bestFit="1" customWidth="1"/>
    <col min="4" max="4" width="3.1796875" bestFit="1" customWidth="1"/>
    <col min="5" max="5" width="12.1796875" style="50" bestFit="1" customWidth="1"/>
    <col min="6" max="6" width="11.1796875" style="50" bestFit="1" customWidth="1"/>
    <col min="7" max="7" width="11.1796875" style="1" bestFit="1" customWidth="1"/>
  </cols>
  <sheetData>
    <row r="1" spans="1:7" x14ac:dyDescent="0.35">
      <c r="A1" s="39" t="s">
        <v>0</v>
      </c>
      <c r="B1" s="39" t="s">
        <v>31</v>
      </c>
      <c r="C1" s="39" t="s">
        <v>32</v>
      </c>
      <c r="D1" s="39" t="s">
        <v>33</v>
      </c>
      <c r="E1" s="47" t="s">
        <v>2</v>
      </c>
      <c r="F1" s="47" t="s">
        <v>2551</v>
      </c>
      <c r="G1" s="48" t="s">
        <v>2560</v>
      </c>
    </row>
    <row r="2" spans="1:7" x14ac:dyDescent="0.35">
      <c r="A2" s="36" t="s">
        <v>35</v>
      </c>
      <c r="B2" s="36" t="s">
        <v>36</v>
      </c>
      <c r="C2" s="36" t="s">
        <v>37</v>
      </c>
      <c r="D2" s="36" t="s">
        <v>38</v>
      </c>
      <c r="E2" s="49">
        <f>'calc.States'!E2</f>
        <v>3017702</v>
      </c>
      <c r="F2" s="49">
        <f ca="1">OFFSET('ESG19'!$G$1,MATCH(A2,'ESG19'!$A$2:$A$367,0),)</f>
        <v>250712</v>
      </c>
      <c r="G2" s="41">
        <f>'calc.States'!H2</f>
        <v>265224</v>
      </c>
    </row>
    <row r="3" spans="1:7" x14ac:dyDescent="0.35">
      <c r="A3" s="36" t="s">
        <v>42</v>
      </c>
      <c r="B3" s="36" t="s">
        <v>43</v>
      </c>
      <c r="C3" s="36" t="s">
        <v>44</v>
      </c>
      <c r="D3" s="36" t="s">
        <v>38</v>
      </c>
      <c r="E3" s="49">
        <f>'calc.States'!E3</f>
        <v>22938818</v>
      </c>
      <c r="F3" s="49">
        <f ca="1">OFFSET('ESG19'!$G$1,MATCH(A3,'ESG19'!$A$2:$A$367,0),)</f>
        <v>2639097</v>
      </c>
      <c r="G3" s="41">
        <f>'calc.States'!H3</f>
        <v>2719098</v>
      </c>
    </row>
    <row r="4" spans="1:7" x14ac:dyDescent="0.35">
      <c r="A4" s="36" t="s">
        <v>79</v>
      </c>
      <c r="B4" s="36" t="s">
        <v>80</v>
      </c>
      <c r="C4" s="36" t="s">
        <v>81</v>
      </c>
      <c r="D4" s="36" t="s">
        <v>38</v>
      </c>
      <c r="E4" s="49">
        <f>'calc.States'!E4</f>
        <v>17853442</v>
      </c>
      <c r="F4" s="49">
        <f ca="1">OFFSET('ESG19'!$G$1,MATCH(A4,'ESG19'!$A$2:$A$367,0),)</f>
        <v>2162085</v>
      </c>
      <c r="G4" s="41">
        <f>'calc.States'!H4</f>
        <v>2264323</v>
      </c>
    </row>
    <row r="5" spans="1:7" x14ac:dyDescent="0.35">
      <c r="A5" s="36" t="s">
        <v>108</v>
      </c>
      <c r="B5" s="36" t="s">
        <v>109</v>
      </c>
      <c r="C5" s="36" t="s">
        <v>110</v>
      </c>
      <c r="D5" s="36" t="s">
        <v>38</v>
      </c>
      <c r="E5" s="49">
        <f>'calc.States'!E5</f>
        <v>10108167</v>
      </c>
      <c r="F5" s="49">
        <f ca="1">OFFSET('ESG19'!$G$1,MATCH(A5,'ESG19'!$A$2:$A$367,0),)</f>
        <v>1835776</v>
      </c>
      <c r="G5" s="41">
        <f>'calc.States'!H5</f>
        <v>1725666</v>
      </c>
    </row>
    <row r="6" spans="1:7" x14ac:dyDescent="0.35">
      <c r="A6" s="36" t="s">
        <v>151</v>
      </c>
      <c r="B6" s="36" t="s">
        <v>152</v>
      </c>
      <c r="C6" s="36" t="s">
        <v>153</v>
      </c>
      <c r="D6" s="36" t="s">
        <v>38</v>
      </c>
      <c r="E6" s="49">
        <f>'calc.States'!E6</f>
        <v>32072052</v>
      </c>
      <c r="F6" s="49">
        <f ca="1">OFFSET('ESG19'!$G$1,MATCH(A6,'ESG19'!$A$2:$A$367,0),)</f>
        <v>12222551</v>
      </c>
      <c r="G6" s="41">
        <f>'calc.States'!H6</f>
        <v>12757275</v>
      </c>
    </row>
    <row r="7" spans="1:7" x14ac:dyDescent="0.35">
      <c r="A7" s="36" t="s">
        <v>529</v>
      </c>
      <c r="B7" s="36" t="s">
        <v>530</v>
      </c>
      <c r="C7" s="36" t="s">
        <v>531</v>
      </c>
      <c r="D7" s="36" t="s">
        <v>38</v>
      </c>
      <c r="E7" s="49">
        <f>'calc.States'!E7</f>
        <v>10383153</v>
      </c>
      <c r="F7" s="49">
        <f ca="1">OFFSET('ESG19'!$G$1,MATCH(A7,'ESG19'!$A$2:$A$367,0),)</f>
        <v>2039357</v>
      </c>
      <c r="G7" s="41">
        <f>'calc.States'!H7</f>
        <v>2135314</v>
      </c>
    </row>
    <row r="8" spans="1:7" x14ac:dyDescent="0.35">
      <c r="A8" s="36" t="s">
        <v>571</v>
      </c>
      <c r="B8" s="36" t="s">
        <v>572</v>
      </c>
      <c r="C8" s="36" t="s">
        <v>573</v>
      </c>
      <c r="D8" s="36" t="s">
        <v>38</v>
      </c>
      <c r="E8" s="49">
        <f>'calc.States'!E8</f>
        <v>13380326</v>
      </c>
      <c r="F8" s="49">
        <f ca="1">OFFSET('ESG19'!$G$1,MATCH(A8,'ESG19'!$A$2:$A$367,0),)</f>
        <v>2269089</v>
      </c>
      <c r="G8" s="41">
        <f>'calc.States'!H8</f>
        <v>2366278</v>
      </c>
    </row>
    <row r="9" spans="1:7" x14ac:dyDescent="0.35">
      <c r="A9" s="36" t="s">
        <v>619</v>
      </c>
      <c r="B9" s="36" t="s">
        <v>620</v>
      </c>
      <c r="C9" s="36" t="s">
        <v>621</v>
      </c>
      <c r="D9" s="36" t="s">
        <v>38</v>
      </c>
      <c r="E9" s="49">
        <f>'calc.States'!E9</f>
        <v>2380912</v>
      </c>
      <c r="F9" s="49">
        <f ca="1">OFFSET('ESG19'!$G$1,MATCH(A9,'ESG19'!$A$2:$A$367,0),)</f>
        <v>214062</v>
      </c>
      <c r="G9" s="41">
        <f>'calc.States'!H9</f>
        <v>234063</v>
      </c>
    </row>
    <row r="10" spans="1:7" x14ac:dyDescent="0.35">
      <c r="A10" s="36" t="s">
        <v>628</v>
      </c>
      <c r="B10" s="36" t="s">
        <v>629</v>
      </c>
      <c r="C10" s="36" t="s">
        <v>630</v>
      </c>
      <c r="D10" s="36" t="s">
        <v>38</v>
      </c>
      <c r="E10" s="49">
        <f>'calc.States'!E10</f>
        <v>27511368</v>
      </c>
      <c r="F10" s="49">
        <f ca="1">OFFSET('ESG19'!$G$1,MATCH(A10,'ESG19'!$A$2:$A$367,0),)</f>
        <v>5500348</v>
      </c>
      <c r="G10" s="41">
        <f>'calc.States'!H10</f>
        <v>5911591</v>
      </c>
    </row>
    <row r="11" spans="1:7" x14ac:dyDescent="0.35">
      <c r="A11" s="36" t="s">
        <v>794</v>
      </c>
      <c r="B11" s="36" t="s">
        <v>795</v>
      </c>
      <c r="C11" s="36" t="s">
        <v>796</v>
      </c>
      <c r="D11" s="36" t="s">
        <v>38</v>
      </c>
      <c r="E11" s="49">
        <f>'calc.States'!E11</f>
        <v>41142882</v>
      </c>
      <c r="F11" s="49">
        <f ca="1">OFFSET('ESG19'!$G$1,MATCH(A11,'ESG19'!$A$2:$A$367,0),)</f>
        <v>4433278</v>
      </c>
      <c r="G11" s="41">
        <f>'calc.States'!H11</f>
        <v>4616851</v>
      </c>
    </row>
    <row r="12" spans="1:7" x14ac:dyDescent="0.35">
      <c r="A12" s="36" t="s">
        <v>848</v>
      </c>
      <c r="B12" s="36" t="s">
        <v>849</v>
      </c>
      <c r="C12" s="36" t="s">
        <v>850</v>
      </c>
      <c r="D12" s="36" t="s">
        <v>38</v>
      </c>
      <c r="E12" s="49">
        <f>'calc.States'!E12</f>
        <v>23967198</v>
      </c>
      <c r="F12" s="49">
        <f ca="1">OFFSET('ESG19'!$G$1,MATCH(A12,'ESG19'!$A$2:$A$367,0),)</f>
        <v>2655662</v>
      </c>
      <c r="G12" s="41">
        <f>'calc.States'!H12</f>
        <v>2776735</v>
      </c>
    </row>
    <row r="13" spans="1:7" x14ac:dyDescent="0.35">
      <c r="A13" s="36" t="s">
        <v>873</v>
      </c>
      <c r="B13" s="36" t="s">
        <v>874</v>
      </c>
      <c r="C13" s="36" t="s">
        <v>875</v>
      </c>
      <c r="D13" s="36" t="s">
        <v>38</v>
      </c>
      <c r="E13" s="49">
        <f>'calc.States'!E13</f>
        <v>8156250</v>
      </c>
      <c r="F13" s="49">
        <f ca="1">OFFSET('ESG19'!$G$1,MATCH(A13,'ESG19'!$A$2:$A$367,0),)</f>
        <v>1074750</v>
      </c>
      <c r="G13" s="41">
        <f>'calc.States'!H13</f>
        <v>1110270</v>
      </c>
    </row>
    <row r="14" spans="1:7" x14ac:dyDescent="0.35">
      <c r="A14" s="36" t="s">
        <v>892</v>
      </c>
      <c r="B14" s="36" t="s">
        <v>893</v>
      </c>
      <c r="C14" s="36" t="s">
        <v>894</v>
      </c>
      <c r="D14" s="36" t="s">
        <v>38</v>
      </c>
      <c r="E14" s="49">
        <f>'calc.States'!E14</f>
        <v>29192836</v>
      </c>
      <c r="F14" s="49">
        <f ca="1">OFFSET('ESG19'!$G$1,MATCH(A14,'ESG19'!$A$2:$A$367,0),)</f>
        <v>4935064</v>
      </c>
      <c r="G14" s="41">
        <f>'calc.States'!H14</f>
        <v>5266395</v>
      </c>
    </row>
    <row r="15" spans="1:7" x14ac:dyDescent="0.35">
      <c r="A15" s="36" t="s">
        <v>992</v>
      </c>
      <c r="B15" s="36" t="s">
        <v>993</v>
      </c>
      <c r="C15" s="36" t="s">
        <v>994</v>
      </c>
      <c r="D15" s="36" t="s">
        <v>38</v>
      </c>
      <c r="E15" s="49">
        <f>'calc.States'!E15</f>
        <v>30644288</v>
      </c>
      <c r="F15" s="49">
        <f ca="1">OFFSET('ESG19'!$G$1,MATCH(A15,'ESG19'!$A$2:$A$367,0),)</f>
        <v>3767263</v>
      </c>
      <c r="G15" s="41">
        <f>'calc.States'!H15</f>
        <v>3934320</v>
      </c>
    </row>
    <row r="16" spans="1:7" x14ac:dyDescent="0.35">
      <c r="A16" s="36" t="s">
        <v>1043</v>
      </c>
      <c r="B16" s="36" t="s">
        <v>1044</v>
      </c>
      <c r="C16" s="36" t="s">
        <v>1045</v>
      </c>
      <c r="D16" s="36" t="s">
        <v>38</v>
      </c>
      <c r="E16" s="49">
        <f>'calc.States'!E16</f>
        <v>14885822</v>
      </c>
      <c r="F16" s="49">
        <f ca="1">OFFSET('ESG19'!$G$1,MATCH(A16,'ESG19'!$A$2:$A$367,0),)</f>
        <v>1607182</v>
      </c>
      <c r="G16" s="41">
        <f>'calc.States'!H16</f>
        <v>1648274</v>
      </c>
    </row>
    <row r="17" spans="1:7" x14ac:dyDescent="0.35">
      <c r="A17" s="36" t="s">
        <v>1066</v>
      </c>
      <c r="B17" s="36" t="s">
        <v>1067</v>
      </c>
      <c r="C17" s="36" t="s">
        <v>1068</v>
      </c>
      <c r="D17" s="36" t="s">
        <v>38</v>
      </c>
      <c r="E17" s="49">
        <f>'calc.States'!E17</f>
        <v>25412718</v>
      </c>
      <c r="F17" s="49">
        <f ca="1">OFFSET('ESG19'!$G$1,MATCH(A17,'ESG19'!$A$2:$A$367,0),)</f>
        <v>2454966</v>
      </c>
      <c r="G17" s="41">
        <f>'calc.States'!H17</f>
        <v>2574466</v>
      </c>
    </row>
    <row r="18" spans="1:7" x14ac:dyDescent="0.35">
      <c r="A18" s="36" t="s">
        <v>1087</v>
      </c>
      <c r="B18" s="36" t="s">
        <v>1088</v>
      </c>
      <c r="C18" s="36" t="s">
        <v>1089</v>
      </c>
      <c r="D18" s="36" t="s">
        <v>38</v>
      </c>
      <c r="E18" s="49">
        <f>'calc.States'!E18</f>
        <v>21844814</v>
      </c>
      <c r="F18" s="49">
        <f ca="1">OFFSET('ESG19'!$G$1,MATCH(A18,'ESG19'!$A$2:$A$367,0),)</f>
        <v>2387677</v>
      </c>
      <c r="G18" s="41">
        <f>'calc.States'!H18</f>
        <v>2496383</v>
      </c>
    </row>
    <row r="19" spans="1:7" x14ac:dyDescent="0.35">
      <c r="A19" s="36" t="s">
        <v>1117</v>
      </c>
      <c r="B19" s="36" t="s">
        <v>1118</v>
      </c>
      <c r="C19" s="36" t="s">
        <v>1119</v>
      </c>
      <c r="D19" s="36" t="s">
        <v>38</v>
      </c>
      <c r="E19" s="49">
        <f>'calc.States'!E19</f>
        <v>33324856</v>
      </c>
      <c r="F19" s="49">
        <f ca="1">OFFSET('ESG19'!$G$1,MATCH(A19,'ESG19'!$A$2:$A$367,0),)</f>
        <v>4602834</v>
      </c>
      <c r="G19" s="41">
        <f>'calc.States'!H19</f>
        <v>4777475</v>
      </c>
    </row>
    <row r="20" spans="1:7" x14ac:dyDescent="0.35">
      <c r="A20" s="36" t="s">
        <v>1192</v>
      </c>
      <c r="B20" s="36" t="s">
        <v>1193</v>
      </c>
      <c r="C20" s="36" t="s">
        <v>1194</v>
      </c>
      <c r="D20" s="36" t="s">
        <v>38</v>
      </c>
      <c r="E20" s="49">
        <f>'calc.States'!E20</f>
        <v>7780502</v>
      </c>
      <c r="F20" s="49">
        <f ca="1">OFFSET('ESG19'!$G$1,MATCH(A20,'ESG19'!$A$2:$A$367,0),)</f>
        <v>1121541</v>
      </c>
      <c r="G20" s="41">
        <f>'calc.States'!H20</f>
        <v>1169121</v>
      </c>
    </row>
    <row r="21" spans="1:7" x14ac:dyDescent="0.35">
      <c r="A21" s="36" t="s">
        <v>1223</v>
      </c>
      <c r="B21" s="36" t="s">
        <v>1224</v>
      </c>
      <c r="C21" s="36" t="s">
        <v>1225</v>
      </c>
      <c r="D21" s="36" t="s">
        <v>38</v>
      </c>
      <c r="E21" s="49">
        <f>'calc.States'!E21</f>
        <v>11566645</v>
      </c>
      <c r="F21" s="49">
        <f ca="1">OFFSET('ESG19'!$G$1,MATCH(A21,'ESG19'!$A$2:$A$367,0),)</f>
        <v>1352454</v>
      </c>
      <c r="G21" s="41">
        <f>'calc.States'!H21</f>
        <v>1390914</v>
      </c>
    </row>
    <row r="22" spans="1:7" x14ac:dyDescent="0.35">
      <c r="A22" s="36" t="s">
        <v>1236</v>
      </c>
      <c r="B22" s="36" t="s">
        <v>1237</v>
      </c>
      <c r="C22" s="36" t="s">
        <v>1238</v>
      </c>
      <c r="D22" s="36" t="s">
        <v>38</v>
      </c>
      <c r="E22" s="49">
        <f>'calc.States'!E22</f>
        <v>33892168</v>
      </c>
      <c r="F22" s="49">
        <f ca="1">OFFSET('ESG19'!$G$1,MATCH(A22,'ESG19'!$A$2:$A$367,0),)</f>
        <v>4844782</v>
      </c>
      <c r="G22" s="41">
        <f>'calc.States'!H22</f>
        <v>5020797</v>
      </c>
    </row>
    <row r="23" spans="1:7" x14ac:dyDescent="0.35">
      <c r="A23" s="36" t="s">
        <v>1327</v>
      </c>
      <c r="B23" s="36" t="s">
        <v>1328</v>
      </c>
      <c r="C23" s="36" t="s">
        <v>1329</v>
      </c>
      <c r="D23" s="36" t="s">
        <v>38</v>
      </c>
      <c r="E23" s="49">
        <f>'calc.States'!E23</f>
        <v>18501140</v>
      </c>
      <c r="F23" s="49">
        <f ca="1">OFFSET('ESG19'!$G$1,MATCH(A23,'ESG19'!$A$2:$A$367,0),)</f>
        <v>2127508</v>
      </c>
      <c r="G23" s="41">
        <f>'calc.States'!H23</f>
        <v>2201143</v>
      </c>
    </row>
    <row r="24" spans="1:7" x14ac:dyDescent="0.35">
      <c r="A24" s="36" t="s">
        <v>1365</v>
      </c>
      <c r="B24" s="36" t="s">
        <v>1366</v>
      </c>
      <c r="C24" s="36" t="s">
        <v>1367</v>
      </c>
      <c r="D24" s="36" t="s">
        <v>38</v>
      </c>
      <c r="E24" s="49">
        <f>'calc.States'!E24</f>
        <v>22605246</v>
      </c>
      <c r="F24" s="49">
        <f ca="1">OFFSET('ESG19'!$G$1,MATCH(A24,'ESG19'!$A$2:$A$367,0),)</f>
        <v>2671207</v>
      </c>
      <c r="G24" s="41">
        <f>'calc.States'!H24</f>
        <v>2779440</v>
      </c>
    </row>
    <row r="25" spans="1:7" x14ac:dyDescent="0.35">
      <c r="A25" s="36" t="s">
        <v>1394</v>
      </c>
      <c r="B25" s="36" t="s">
        <v>1395</v>
      </c>
      <c r="C25" s="36" t="s">
        <v>1396</v>
      </c>
      <c r="D25" s="36" t="s">
        <v>38</v>
      </c>
      <c r="E25" s="49">
        <f>'calc.States'!E25</f>
        <v>24939374</v>
      </c>
      <c r="F25" s="49">
        <f ca="1">OFFSET('ESG19'!$G$1,MATCH(A25,'ESG19'!$A$2:$A$367,0),)</f>
        <v>2280468</v>
      </c>
      <c r="G25" s="41">
        <f>'calc.States'!H25</f>
        <v>2369654</v>
      </c>
    </row>
    <row r="26" spans="1:7" x14ac:dyDescent="0.35">
      <c r="A26" s="36" t="s">
        <v>1408</v>
      </c>
      <c r="B26" s="36" t="s">
        <v>1409</v>
      </c>
      <c r="C26" s="36" t="s">
        <v>1410</v>
      </c>
      <c r="D26" s="36" t="s">
        <v>38</v>
      </c>
      <c r="E26" s="49">
        <f>'calc.States'!E26</f>
        <v>6356042</v>
      </c>
      <c r="F26" s="49">
        <f ca="1">OFFSET('ESG19'!$G$1,MATCH(A26,'ESG19'!$A$2:$A$367,0),)</f>
        <v>700400</v>
      </c>
      <c r="G26" s="41">
        <f>'calc.States'!H26</f>
        <v>732063</v>
      </c>
    </row>
    <row r="27" spans="1:7" x14ac:dyDescent="0.35">
      <c r="A27" s="36" t="s">
        <v>1417</v>
      </c>
      <c r="B27" s="36" t="s">
        <v>1418</v>
      </c>
      <c r="C27" s="36" t="s">
        <v>1419</v>
      </c>
      <c r="D27" s="36" t="s">
        <v>38</v>
      </c>
      <c r="E27" s="49">
        <f>'calc.States'!E27</f>
        <v>47529379</v>
      </c>
      <c r="F27" s="49">
        <f ca="1">OFFSET('ESG19'!$G$1,MATCH(A27,'ESG19'!$A$2:$A$367,0),)</f>
        <v>5201091</v>
      </c>
      <c r="G27" s="41">
        <f>'calc.States'!H27</f>
        <v>5342722</v>
      </c>
    </row>
    <row r="28" spans="1:7" x14ac:dyDescent="0.35">
      <c r="A28" s="36" t="s">
        <v>1470</v>
      </c>
      <c r="B28" s="36" t="s">
        <v>1471</v>
      </c>
      <c r="C28" s="36" t="s">
        <v>1472</v>
      </c>
      <c r="D28" s="36" t="s">
        <v>38</v>
      </c>
      <c r="E28" s="49">
        <f>'calc.States'!E28</f>
        <v>3955356</v>
      </c>
      <c r="F28" s="49">
        <f ca="1">OFFSET('ESG19'!$G$1,MATCH(A28,'ESG19'!$A$2:$A$367,0),)</f>
        <v>465045</v>
      </c>
      <c r="G28" s="41">
        <f>'calc.States'!H28</f>
        <v>485414</v>
      </c>
    </row>
    <row r="29" spans="1:7" x14ac:dyDescent="0.35">
      <c r="A29" s="36" t="s">
        <v>1479</v>
      </c>
      <c r="B29" s="36" t="s">
        <v>1480</v>
      </c>
      <c r="C29" s="36" t="s">
        <v>1481</v>
      </c>
      <c r="D29" s="36" t="s">
        <v>38</v>
      </c>
      <c r="E29" s="49">
        <f>'calc.States'!E29</f>
        <v>10721667</v>
      </c>
      <c r="F29" s="49">
        <f ca="1">OFFSET('ESG19'!$G$1,MATCH(A29,'ESG19'!$A$2:$A$367,0),)</f>
        <v>976692</v>
      </c>
      <c r="G29" s="41">
        <f>'calc.States'!H29</f>
        <v>1009899</v>
      </c>
    </row>
    <row r="30" spans="1:7" x14ac:dyDescent="0.35">
      <c r="A30" s="36" t="s">
        <v>1490</v>
      </c>
      <c r="B30" s="36" t="s">
        <v>1491</v>
      </c>
      <c r="C30" s="36" t="s">
        <v>1492</v>
      </c>
      <c r="D30" s="36" t="s">
        <v>38</v>
      </c>
      <c r="E30" s="49">
        <f>'calc.States'!E30</f>
        <v>8864744</v>
      </c>
      <c r="F30" s="49">
        <f ca="1">OFFSET('ESG19'!$G$1,MATCH(A30,'ESG19'!$A$2:$A$367,0),)</f>
        <v>901293</v>
      </c>
      <c r="G30" s="41">
        <f>'calc.States'!H30</f>
        <v>930879</v>
      </c>
    </row>
    <row r="31" spans="1:7" x14ac:dyDescent="0.35">
      <c r="A31" s="36" t="s">
        <v>1500</v>
      </c>
      <c r="B31" s="36" t="s">
        <v>1501</v>
      </c>
      <c r="C31" s="36" t="s">
        <v>1502</v>
      </c>
      <c r="D31" s="36" t="s">
        <v>38</v>
      </c>
      <c r="E31" s="49">
        <f>'calc.States'!E31</f>
        <v>6842709</v>
      </c>
      <c r="F31" s="49">
        <f ca="1">OFFSET('ESG19'!$G$1,MATCH(A31,'ESG19'!$A$2:$A$367,0),)</f>
        <v>3052410</v>
      </c>
      <c r="G31" s="41">
        <f>'calc.States'!H31</f>
        <v>3321481</v>
      </c>
    </row>
    <row r="32" spans="1:7" x14ac:dyDescent="0.35">
      <c r="A32" s="36" t="s">
        <v>1614</v>
      </c>
      <c r="B32" s="36" t="s">
        <v>1615</v>
      </c>
      <c r="C32" s="36" t="s">
        <v>1616</v>
      </c>
      <c r="D32" s="36" t="s">
        <v>38</v>
      </c>
      <c r="E32" s="49">
        <f>'calc.States'!E32</f>
        <v>11159156</v>
      </c>
      <c r="F32" s="49">
        <f ca="1">OFFSET('ESG19'!$G$1,MATCH(A32,'ESG19'!$A$2:$A$367,0),)</f>
        <v>1149002</v>
      </c>
      <c r="G32" s="41">
        <f>'calc.States'!H32</f>
        <v>1200740</v>
      </c>
    </row>
    <row r="33" spans="1:7" x14ac:dyDescent="0.35">
      <c r="A33" s="36" t="s">
        <v>1627</v>
      </c>
      <c r="B33" s="36" t="s">
        <v>1628</v>
      </c>
      <c r="C33" s="36" t="s">
        <v>1629</v>
      </c>
      <c r="D33" s="36" t="s">
        <v>38</v>
      </c>
      <c r="E33" s="49">
        <f>'calc.States'!E33</f>
        <v>3336990</v>
      </c>
      <c r="F33" s="49">
        <f ca="1">OFFSET('ESG19'!$G$1,MATCH(A33,'ESG19'!$A$2:$A$367,0),)</f>
        <v>457812</v>
      </c>
      <c r="G33" s="41">
        <f>'calc.States'!H33</f>
        <v>478132</v>
      </c>
    </row>
    <row r="34" spans="1:7" x14ac:dyDescent="0.35">
      <c r="A34" s="36" t="s">
        <v>1641</v>
      </c>
      <c r="B34" s="36" t="s">
        <v>1642</v>
      </c>
      <c r="C34" s="36" t="s">
        <v>1643</v>
      </c>
      <c r="D34" s="36" t="s">
        <v>38</v>
      </c>
      <c r="E34" s="49">
        <f>'calc.States'!E34</f>
        <v>47893332</v>
      </c>
      <c r="F34" s="49">
        <f ca="1">OFFSET('ESG19'!$G$1,MATCH(A34,'ESG19'!$A$2:$A$367,0),)</f>
        <v>6483936</v>
      </c>
      <c r="G34" s="41">
        <f>'calc.States'!H34</f>
        <v>6301890</v>
      </c>
    </row>
    <row r="35" spans="1:7" x14ac:dyDescent="0.35">
      <c r="A35" s="36" t="s">
        <v>1737</v>
      </c>
      <c r="B35" s="36" t="s">
        <v>1738</v>
      </c>
      <c r="C35" s="36" t="s">
        <v>1739</v>
      </c>
      <c r="D35" s="36" t="s">
        <v>38</v>
      </c>
      <c r="E35" s="49">
        <f>'calc.States'!E35</f>
        <v>44991805</v>
      </c>
      <c r="F35" s="49">
        <f ca="1">OFFSET('ESG19'!$G$1,MATCH(A35,'ESG19'!$A$2:$A$367,0),)</f>
        <v>5954891</v>
      </c>
      <c r="G35" s="41">
        <f>'calc.States'!H35</f>
        <v>6184045</v>
      </c>
    </row>
    <row r="36" spans="1:7" x14ac:dyDescent="0.35">
      <c r="A36" s="36" t="s">
        <v>1818</v>
      </c>
      <c r="B36" s="36" t="s">
        <v>1819</v>
      </c>
      <c r="C36" s="36" t="s">
        <v>1820</v>
      </c>
      <c r="D36" s="36" t="s">
        <v>38</v>
      </c>
      <c r="E36" s="49">
        <f>'calc.States'!E36</f>
        <v>14152241</v>
      </c>
      <c r="F36" s="49">
        <f ca="1">OFFSET('ESG19'!$G$1,MATCH(A36,'ESG19'!$A$2:$A$367,0),)</f>
        <v>1584755</v>
      </c>
      <c r="G36" s="41">
        <f>'calc.States'!H36</f>
        <v>1665623</v>
      </c>
    </row>
    <row r="37" spans="1:7" x14ac:dyDescent="0.35">
      <c r="A37" s="36" t="s">
        <v>1840</v>
      </c>
      <c r="B37" s="36" t="s">
        <v>1841</v>
      </c>
      <c r="C37" s="36" t="s">
        <v>1842</v>
      </c>
      <c r="D37" s="36" t="s">
        <v>38</v>
      </c>
      <c r="E37" s="49">
        <f>'calc.States'!E37</f>
        <v>13277173</v>
      </c>
      <c r="F37" s="49">
        <f ca="1">OFFSET('ESG19'!$G$1,MATCH(A37,'ESG19'!$A$2:$A$367,0),)</f>
        <v>1881446</v>
      </c>
      <c r="G37" s="41">
        <f>'calc.States'!H37</f>
        <v>1957063</v>
      </c>
    </row>
    <row r="38" spans="1:7" x14ac:dyDescent="0.35">
      <c r="A38" s="36" t="s">
        <v>1871</v>
      </c>
      <c r="B38" s="36" t="s">
        <v>1872</v>
      </c>
      <c r="C38" s="36" t="s">
        <v>18</v>
      </c>
      <c r="D38" s="36" t="s">
        <v>38</v>
      </c>
      <c r="E38" s="49">
        <f>'calc.States'!E38</f>
        <v>40793293</v>
      </c>
      <c r="F38" s="49">
        <f ca="1">OFFSET('ESG19'!$G$1,MATCH(A38,'ESG19'!$A$2:$A$367,0),)</f>
        <v>5769743</v>
      </c>
      <c r="G38" s="41">
        <f>'calc.States'!H38</f>
        <v>5776990</v>
      </c>
    </row>
    <row r="39" spans="1:7" x14ac:dyDescent="0.35">
      <c r="A39" s="36" t="s">
        <v>1968</v>
      </c>
      <c r="B39" s="36" t="s">
        <v>1969</v>
      </c>
      <c r="C39" s="36" t="s">
        <v>1970</v>
      </c>
      <c r="D39" s="36" t="s">
        <v>38</v>
      </c>
      <c r="E39" s="49">
        <f>'calc.States'!E39</f>
        <v>23715075</v>
      </c>
      <c r="F39" s="49">
        <f ca="1">OFFSET('ESG19'!$G$1,MATCH(A39,'ESG19'!$A$2:$A$367,0),)</f>
        <v>3576230</v>
      </c>
      <c r="G39" s="41">
        <f>'calc.States'!H39</f>
        <v>3618910</v>
      </c>
    </row>
    <row r="40" spans="1:7" x14ac:dyDescent="0.35">
      <c r="A40" s="36" t="s">
        <v>2025</v>
      </c>
      <c r="B40" s="36" t="s">
        <v>2026</v>
      </c>
      <c r="C40" s="36" t="s">
        <v>2027</v>
      </c>
      <c r="D40" s="36" t="s">
        <v>38</v>
      </c>
      <c r="E40" s="49">
        <f>'calc.States'!E40</f>
        <v>5414189</v>
      </c>
      <c r="F40" s="49">
        <f ca="1">OFFSET('ESG19'!$G$1,MATCH(A40,'ESG19'!$A$2:$A$367,0),)</f>
        <v>699115</v>
      </c>
      <c r="G40" s="41">
        <f>'calc.States'!H40</f>
        <v>718868</v>
      </c>
    </row>
    <row r="41" spans="1:7" x14ac:dyDescent="0.35">
      <c r="A41" s="36" t="s">
        <v>2040</v>
      </c>
      <c r="B41" s="36" t="s">
        <v>2041</v>
      </c>
      <c r="C41" s="36" t="s">
        <v>2042</v>
      </c>
      <c r="D41" s="36" t="s">
        <v>38</v>
      </c>
      <c r="E41" s="49">
        <f>'calc.States'!E41</f>
        <v>20128358</v>
      </c>
      <c r="F41" s="49">
        <f ca="1">OFFSET('ESG19'!$G$1,MATCH(A41,'ESG19'!$A$2:$A$367,0),)</f>
        <v>2455323</v>
      </c>
      <c r="G41" s="41">
        <f>'calc.States'!H41</f>
        <v>2536297</v>
      </c>
    </row>
    <row r="42" spans="1:7" x14ac:dyDescent="0.35">
      <c r="A42" s="36" t="s">
        <v>2073</v>
      </c>
      <c r="B42" s="36" t="s">
        <v>2074</v>
      </c>
      <c r="C42" s="36" t="s">
        <v>2075</v>
      </c>
      <c r="D42" s="36" t="s">
        <v>38</v>
      </c>
      <c r="E42" s="49">
        <f>'calc.States'!E42</f>
        <v>5753393</v>
      </c>
      <c r="F42" s="49">
        <f ca="1">OFFSET('ESG19'!$G$1,MATCH(A42,'ESG19'!$A$2:$A$367,0),)</f>
        <v>607391</v>
      </c>
      <c r="G42" s="41">
        <f>'calc.States'!H42</f>
        <v>637969</v>
      </c>
    </row>
    <row r="43" spans="1:7" x14ac:dyDescent="0.35">
      <c r="A43" s="36" t="s">
        <v>2080</v>
      </c>
      <c r="B43" s="36" t="s">
        <v>2081</v>
      </c>
      <c r="C43" s="36" t="s">
        <v>2082</v>
      </c>
      <c r="D43" s="36" t="s">
        <v>38</v>
      </c>
      <c r="E43" s="49">
        <f>'calc.States'!E43</f>
        <v>27760023</v>
      </c>
      <c r="F43" s="49">
        <f ca="1">OFFSET('ESG19'!$G$1,MATCH(A43,'ESG19'!$A$2:$A$367,0),)</f>
        <v>3085852</v>
      </c>
      <c r="G43" s="41">
        <f>'calc.States'!H43</f>
        <v>3232927</v>
      </c>
    </row>
    <row r="44" spans="1:7" x14ac:dyDescent="0.35">
      <c r="A44" s="36" t="s">
        <v>2114</v>
      </c>
      <c r="B44" s="36" t="s">
        <v>2115</v>
      </c>
      <c r="C44" s="36" t="s">
        <v>24</v>
      </c>
      <c r="D44" s="36" t="s">
        <v>38</v>
      </c>
      <c r="E44" s="49">
        <f>'calc.States'!E44</f>
        <v>65974016</v>
      </c>
      <c r="F44" s="49">
        <f ca="1">OFFSET('ESG19'!$G$1,MATCH(A44,'ESG19'!$A$2:$A$367,0),)</f>
        <v>9127824</v>
      </c>
      <c r="G44" s="41">
        <f>'calc.States'!H44</f>
        <v>9643857</v>
      </c>
    </row>
    <row r="45" spans="1:7" x14ac:dyDescent="0.35">
      <c r="A45" s="36" t="s">
        <v>2265</v>
      </c>
      <c r="B45" s="36" t="s">
        <v>2266</v>
      </c>
      <c r="C45" s="36" t="s">
        <v>2267</v>
      </c>
      <c r="D45" s="36" t="s">
        <v>38</v>
      </c>
      <c r="E45" s="49">
        <f>'calc.States'!E45</f>
        <v>5368346</v>
      </c>
      <c r="F45" s="49">
        <f ca="1">OFFSET('ESG19'!$G$1,MATCH(A45,'ESG19'!$A$2:$A$367,0),)</f>
        <v>1300873</v>
      </c>
      <c r="G45" s="41">
        <f>'calc.States'!H45</f>
        <v>1343756</v>
      </c>
    </row>
    <row r="46" spans="1:7" x14ac:dyDescent="0.35">
      <c r="A46" s="36" t="s">
        <v>2302</v>
      </c>
      <c r="B46" s="36" t="s">
        <v>2303</v>
      </c>
      <c r="C46" s="36" t="s">
        <v>2304</v>
      </c>
      <c r="D46" s="36" t="s">
        <v>38</v>
      </c>
      <c r="E46" s="49">
        <f>'calc.States'!E46</f>
        <v>18152427</v>
      </c>
      <c r="F46" s="49">
        <f ca="1">OFFSET('ESG19'!$G$1,MATCH(A46,'ESG19'!$A$2:$A$367,0),)</f>
        <v>2885391</v>
      </c>
      <c r="G46" s="41">
        <f>'calc.States'!H46</f>
        <v>3008913</v>
      </c>
    </row>
    <row r="47" spans="1:7" x14ac:dyDescent="0.35">
      <c r="A47" s="36" t="s">
        <v>2363</v>
      </c>
      <c r="B47" s="36" t="s">
        <v>2364</v>
      </c>
      <c r="C47" s="36" t="s">
        <v>2365</v>
      </c>
      <c r="D47" s="36" t="s">
        <v>38</v>
      </c>
      <c r="E47" s="49">
        <f>'calc.States'!E47</f>
        <v>6920250</v>
      </c>
      <c r="F47" s="49">
        <f ca="1">OFFSET('ESG19'!$G$1,MATCH(A47,'ESG19'!$A$2:$A$367,0),)</f>
        <v>650838</v>
      </c>
      <c r="G47" s="41">
        <f>'calc.States'!H47</f>
        <v>677036</v>
      </c>
    </row>
    <row r="48" spans="1:7" x14ac:dyDescent="0.35">
      <c r="A48" s="36" t="s">
        <v>2367</v>
      </c>
      <c r="B48" s="36" t="s">
        <v>2368</v>
      </c>
      <c r="C48" s="36" t="s">
        <v>2369</v>
      </c>
      <c r="D48" s="36" t="s">
        <v>38</v>
      </c>
      <c r="E48" s="49">
        <f>'calc.States'!E48</f>
        <v>12521638</v>
      </c>
      <c r="F48" s="49">
        <f ca="1">OFFSET('ESG19'!$G$1,MATCH(A48,'ESG19'!$A$2:$A$367,0),)</f>
        <v>2732791</v>
      </c>
      <c r="G48" s="41">
        <f>'calc.States'!H48</f>
        <v>2827194</v>
      </c>
    </row>
    <row r="49" spans="1:7" x14ac:dyDescent="0.35">
      <c r="A49" s="36" t="s">
        <v>2435</v>
      </c>
      <c r="B49" s="36" t="s">
        <v>2436</v>
      </c>
      <c r="C49" s="36" t="s">
        <v>2437</v>
      </c>
      <c r="D49" s="36" t="s">
        <v>38</v>
      </c>
      <c r="E49" s="49">
        <f>'calc.States'!E49</f>
        <v>26611562</v>
      </c>
      <c r="F49" s="49">
        <f ca="1">OFFSET('ESG19'!$G$1,MATCH(A49,'ESG19'!$A$2:$A$367,0),)</f>
        <v>3558666</v>
      </c>
      <c r="G49" s="41">
        <f>'calc.States'!H49</f>
        <v>3689748</v>
      </c>
    </row>
    <row r="50" spans="1:7" x14ac:dyDescent="0.35">
      <c r="A50" s="36" t="s">
        <v>2482</v>
      </c>
      <c r="B50" s="36" t="s">
        <v>2483</v>
      </c>
      <c r="C50" s="36" t="s">
        <v>2484</v>
      </c>
      <c r="D50" s="36" t="s">
        <v>38</v>
      </c>
      <c r="E50" s="49">
        <f>'calc.States'!E50</f>
        <v>13672767</v>
      </c>
      <c r="F50" s="49">
        <f ca="1">OFFSET('ESG19'!$G$1,MATCH(A50,'ESG19'!$A$2:$A$367,0),)</f>
        <v>1581574</v>
      </c>
      <c r="G50" s="41">
        <f>'calc.States'!H50</f>
        <v>1650273</v>
      </c>
    </row>
    <row r="51" spans="1:7" x14ac:dyDescent="0.35">
      <c r="A51" s="36" t="s">
        <v>2502</v>
      </c>
      <c r="B51" s="36" t="s">
        <v>1314</v>
      </c>
      <c r="C51" s="36" t="s">
        <v>29</v>
      </c>
      <c r="D51" s="36" t="s">
        <v>38</v>
      </c>
      <c r="E51" s="49">
        <f>'calc.States'!E51</f>
        <v>3358618</v>
      </c>
      <c r="F51" s="49">
        <f ca="1">OFFSET('ESG19'!$G$1,MATCH(A51,'ESG19'!$A$2:$A$367,0),)</f>
        <v>323751</v>
      </c>
      <c r="G51" s="41">
        <f>'calc.States'!H51</f>
        <v>334527</v>
      </c>
    </row>
    <row r="52" spans="1:7" x14ac:dyDescent="0.35">
      <c r="A52" s="36" t="s">
        <v>2552</v>
      </c>
      <c r="B52" s="36" t="s">
        <v>2553</v>
      </c>
      <c r="C52" s="36" t="s">
        <v>11</v>
      </c>
      <c r="D52" s="36" t="s">
        <v>38</v>
      </c>
      <c r="E52" s="49">
        <f>'calc.States'!E52</f>
        <v>5172772</v>
      </c>
      <c r="F52" s="49">
        <f ca="1">OFFSET('ESG19'!$G$1,MATCH(A52,'ESG19'!$A$2:$A$367,0),)</f>
        <v>449445</v>
      </c>
      <c r="G52" s="41">
        <f>'calc.States'!H52</f>
        <v>454632</v>
      </c>
    </row>
    <row r="53" spans="1:7" x14ac:dyDescent="0.35">
      <c r="A53" s="36" t="s">
        <v>40</v>
      </c>
      <c r="B53" s="36" t="s">
        <v>41</v>
      </c>
      <c r="C53" s="36" t="s">
        <v>37</v>
      </c>
      <c r="D53" s="36" t="s">
        <v>25</v>
      </c>
      <c r="E53" s="41">
        <f>'calc.Entitlements'!$E$2</f>
        <v>1719728</v>
      </c>
      <c r="F53" s="49">
        <f ca="1">OFFSET('ESG19'!$G$1,MATCH(A53,'ESG19'!$A$2:$A$367,0),)</f>
        <v>146461</v>
      </c>
      <c r="G53" s="41">
        <f>'calc.Entitlements'!$H$2</f>
        <v>151146</v>
      </c>
    </row>
    <row r="54" spans="1:7" x14ac:dyDescent="0.35">
      <c r="A54" s="36" t="s">
        <v>51</v>
      </c>
      <c r="B54" s="36" t="s">
        <v>52</v>
      </c>
      <c r="C54" s="36" t="s">
        <v>44</v>
      </c>
      <c r="D54" s="36" t="s">
        <v>25</v>
      </c>
      <c r="E54" s="41">
        <f>'calc.Entitlements'!$E$6</f>
        <v>5868714</v>
      </c>
      <c r="F54" s="49">
        <f ca="1">OFFSET('ESG19'!$G$1,MATCH(A54,'ESG19'!$A$2:$A$367,0),)</f>
        <v>499041</v>
      </c>
      <c r="G54" s="41">
        <f>'calc.Entitlements'!$H$6</f>
        <v>515798</v>
      </c>
    </row>
    <row r="55" spans="1:7" x14ac:dyDescent="0.35">
      <c r="A55" s="36" t="s">
        <v>65</v>
      </c>
      <c r="B55" s="36" t="s">
        <v>66</v>
      </c>
      <c r="C55" s="36" t="s">
        <v>44</v>
      </c>
      <c r="D55" s="36" t="s">
        <v>25</v>
      </c>
      <c r="E55" s="41">
        <f>'calc.Entitlements'!E13</f>
        <v>2374597</v>
      </c>
      <c r="F55" s="49">
        <f ca="1">OFFSET('ESG19'!$G$1,MATCH(A55,'ESG19'!$A$2:$A$367,0),)</f>
        <v>199149</v>
      </c>
      <c r="G55" s="41">
        <f>'calc.Entitlements'!H13</f>
        <v>208702</v>
      </c>
    </row>
    <row r="56" spans="1:7" x14ac:dyDescent="0.35">
      <c r="A56" s="36" t="s">
        <v>67</v>
      </c>
      <c r="B56" s="36" t="s">
        <v>68</v>
      </c>
      <c r="C56" s="36" t="s">
        <v>44</v>
      </c>
      <c r="D56" s="36" t="s">
        <v>25</v>
      </c>
      <c r="E56" s="41">
        <f>'calc.Entitlements'!E14</f>
        <v>1665184</v>
      </c>
      <c r="F56" s="49">
        <f ca="1">OFFSET('ESG19'!$G$1,MATCH(A56,'ESG19'!$A$2:$A$367,0),)</f>
        <v>149024</v>
      </c>
      <c r="G56" s="41">
        <f>'calc.Entitlements'!H14</f>
        <v>146352</v>
      </c>
    </row>
    <row r="57" spans="1:7" x14ac:dyDescent="0.35">
      <c r="A57" s="36" t="s">
        <v>73</v>
      </c>
      <c r="B57" s="36" t="s">
        <v>74</v>
      </c>
      <c r="C57" s="36" t="s">
        <v>44</v>
      </c>
      <c r="D57" s="36" t="s">
        <v>75</v>
      </c>
      <c r="E57" s="41">
        <f>'calc.Entitlements'!$E$17</f>
        <v>2329914</v>
      </c>
      <c r="F57" s="49">
        <f ca="1">OFFSET('ESG19'!$G$1,MATCH(A57,'ESG19'!$A$2:$A$367,0),)</f>
        <v>199869</v>
      </c>
      <c r="G57" s="41">
        <f>'calc.Entitlements'!$H$17</f>
        <v>204775</v>
      </c>
    </row>
    <row r="58" spans="1:7" x14ac:dyDescent="0.35">
      <c r="A58" s="36" t="s">
        <v>123</v>
      </c>
      <c r="B58" s="36" t="s">
        <v>124</v>
      </c>
      <c r="C58" s="36" t="s">
        <v>110</v>
      </c>
      <c r="D58" s="36" t="s">
        <v>25</v>
      </c>
      <c r="E58" s="41">
        <f>'calc.Entitlements'!E38</f>
        <v>2472896</v>
      </c>
      <c r="F58" s="49">
        <f ca="1">OFFSET('ESG19'!$G$1,MATCH(A58,'ESG19'!$A$2:$A$367,0),)</f>
        <v>210024</v>
      </c>
      <c r="G58" s="41">
        <f>'calc.Entitlements'!H38</f>
        <v>217342</v>
      </c>
    </row>
    <row r="59" spans="1:7" x14ac:dyDescent="0.35">
      <c r="A59" s="36" t="s">
        <v>125</v>
      </c>
      <c r="B59" s="36" t="s">
        <v>126</v>
      </c>
      <c r="C59" s="36" t="s">
        <v>110</v>
      </c>
      <c r="D59" s="36" t="s">
        <v>25</v>
      </c>
      <c r="E59" s="41">
        <f>'calc.Entitlements'!E39</f>
        <v>3728562</v>
      </c>
      <c r="F59" s="49">
        <f ca="1">OFFSET('ESG19'!$G$1,MATCH(A59,'ESG19'!$A$2:$A$367,0),)</f>
        <v>308423</v>
      </c>
      <c r="G59" s="41">
        <f>'calc.Entitlements'!H39</f>
        <v>327701</v>
      </c>
    </row>
    <row r="60" spans="1:7" x14ac:dyDescent="0.35">
      <c r="A60" s="36" t="s">
        <v>129</v>
      </c>
      <c r="B60" s="36" t="s">
        <v>130</v>
      </c>
      <c r="C60" s="36" t="s">
        <v>110</v>
      </c>
      <c r="D60" s="36" t="s">
        <v>25</v>
      </c>
      <c r="E60" s="41">
        <f>'calc.Entitlements'!$E$41</f>
        <v>16418023</v>
      </c>
      <c r="F60" s="49">
        <f ca="1">OFFSET('ESG19'!$G$1,MATCH(A60,'ESG19'!$A$2:$A$367,0),)</f>
        <v>1391815</v>
      </c>
      <c r="G60" s="41">
        <f>'calc.Entitlements'!$H$41</f>
        <v>1442971</v>
      </c>
    </row>
    <row r="61" spans="1:7" x14ac:dyDescent="0.35">
      <c r="A61" s="36" t="s">
        <v>139</v>
      </c>
      <c r="B61" s="36" t="s">
        <v>140</v>
      </c>
      <c r="C61" s="36" t="s">
        <v>110</v>
      </c>
      <c r="D61" s="36" t="s">
        <v>25</v>
      </c>
      <c r="E61" s="41">
        <f>'calc.Entitlements'!E46</f>
        <v>1670479</v>
      </c>
      <c r="F61" s="49">
        <v>0</v>
      </c>
      <c r="G61" s="41">
        <f>'calc.Entitlements'!H46</f>
        <v>146818</v>
      </c>
    </row>
    <row r="62" spans="1:7" x14ac:dyDescent="0.35">
      <c r="A62" s="36" t="s">
        <v>141</v>
      </c>
      <c r="B62" s="36" t="s">
        <v>142</v>
      </c>
      <c r="C62" s="36" t="s">
        <v>110</v>
      </c>
      <c r="D62" s="36" t="s">
        <v>25</v>
      </c>
      <c r="E62" s="41">
        <f>'calc.Entitlements'!E47</f>
        <v>5502992</v>
      </c>
      <c r="F62" s="49">
        <f ca="1">OFFSET('ESG19'!$G$1,MATCH(A62,'ESG19'!$A$2:$A$367,0),)</f>
        <v>468288</v>
      </c>
      <c r="G62" s="41">
        <f>'calc.Entitlements'!H47</f>
        <v>483655</v>
      </c>
    </row>
    <row r="63" spans="1:7" x14ac:dyDescent="0.35">
      <c r="A63" s="36" t="s">
        <v>145</v>
      </c>
      <c r="B63" s="36" t="s">
        <v>146</v>
      </c>
      <c r="C63" s="36" t="s">
        <v>110</v>
      </c>
      <c r="D63" s="36" t="s">
        <v>75</v>
      </c>
      <c r="E63" s="41">
        <f>'calc.Entitlements'!E49</f>
        <v>2989105</v>
      </c>
      <c r="F63" s="49">
        <f ca="1">OFFSET('ESG19'!$G$1,MATCH(A63,'ESG19'!$A$2:$A$367,0),)</f>
        <v>251836</v>
      </c>
      <c r="G63" s="41">
        <f>'calc.Entitlements'!H49</f>
        <v>262711</v>
      </c>
    </row>
    <row r="64" spans="1:7" x14ac:dyDescent="0.35">
      <c r="A64" s="36" t="s">
        <v>147</v>
      </c>
      <c r="B64" s="36" t="s">
        <v>148</v>
      </c>
      <c r="C64" s="36" t="s">
        <v>110</v>
      </c>
      <c r="D64" s="36" t="s">
        <v>75</v>
      </c>
      <c r="E64" s="41">
        <f>'calc.Entitlements'!E50</f>
        <v>2944814</v>
      </c>
      <c r="F64" s="49">
        <f ca="1">OFFSET('ESG19'!$G$1,MATCH(A64,'ESG19'!$A$2:$A$367,0),)</f>
        <v>246397</v>
      </c>
      <c r="G64" s="41">
        <f>'calc.Entitlements'!H50</f>
        <v>258818</v>
      </c>
    </row>
    <row r="65" spans="1:7" x14ac:dyDescent="0.35">
      <c r="A65" s="36" t="s">
        <v>160</v>
      </c>
      <c r="B65" s="36" t="s">
        <v>161</v>
      </c>
      <c r="C65" s="36" t="s">
        <v>153</v>
      </c>
      <c r="D65" s="36" t="s">
        <v>25</v>
      </c>
      <c r="E65" s="41">
        <f>'calc.Entitlements'!$E$55</f>
        <v>4220430</v>
      </c>
      <c r="F65" s="49">
        <f ca="1">OFFSET('ESG19'!$G$1,MATCH(A65,'ESG19'!$A$2:$A$367,0),)</f>
        <v>361359</v>
      </c>
      <c r="G65" s="41">
        <f>'calc.Entitlements'!$H$55</f>
        <v>370931</v>
      </c>
    </row>
    <row r="66" spans="1:7" x14ac:dyDescent="0.35">
      <c r="A66" s="36" t="s">
        <v>166</v>
      </c>
      <c r="B66" s="36" t="s">
        <v>167</v>
      </c>
      <c r="C66" s="36" t="s">
        <v>153</v>
      </c>
      <c r="D66" s="36" t="s">
        <v>25</v>
      </c>
      <c r="E66" s="41">
        <f>'calc.Entitlements'!$E$58</f>
        <v>3713390</v>
      </c>
      <c r="F66" s="49">
        <f ca="1">OFFSET('ESG19'!$G$1,MATCH(A66,'ESG19'!$A$2:$A$367,0),)</f>
        <v>308712</v>
      </c>
      <c r="G66" s="41">
        <f>'calc.Entitlements'!$H$58</f>
        <v>326368</v>
      </c>
    </row>
    <row r="67" spans="1:7" x14ac:dyDescent="0.35">
      <c r="A67" s="36" t="s">
        <v>172</v>
      </c>
      <c r="B67" s="36" t="s">
        <v>173</v>
      </c>
      <c r="C67" s="36" t="s">
        <v>153</v>
      </c>
      <c r="D67" s="36" t="s">
        <v>25</v>
      </c>
      <c r="E67" s="41">
        <f>'calc.Entitlements'!$E$61</f>
        <v>2666459</v>
      </c>
      <c r="F67" s="49">
        <f ca="1">OFFSET('ESG19'!$G$1,MATCH(A67,'ESG19'!$A$2:$A$367,0),)</f>
        <v>227398</v>
      </c>
      <c r="G67" s="41">
        <f>'calc.Entitlements'!$H$61</f>
        <v>234354</v>
      </c>
    </row>
    <row r="68" spans="1:7" x14ac:dyDescent="0.35">
      <c r="A68" s="36" t="s">
        <v>194</v>
      </c>
      <c r="B68" s="36" t="s">
        <v>195</v>
      </c>
      <c r="C68" s="36" t="s">
        <v>153</v>
      </c>
      <c r="D68" s="36" t="s">
        <v>19</v>
      </c>
      <c r="E68" s="41">
        <f>'calc.Entitlements'!$E$72</f>
        <v>2288549</v>
      </c>
      <c r="F68" s="49">
        <f ca="1">OFFSET('ESG19'!$G$1,MATCH(A68,'ESG19'!$A$2:$A$367,0),)</f>
        <v>194238</v>
      </c>
      <c r="G68" s="41">
        <f>'calc.Entitlements'!$H$72</f>
        <v>201139</v>
      </c>
    </row>
    <row r="69" spans="1:7" x14ac:dyDescent="0.35">
      <c r="A69" s="36" t="s">
        <v>224</v>
      </c>
      <c r="B69" s="36" t="s">
        <v>225</v>
      </c>
      <c r="C69" s="36" t="s">
        <v>153</v>
      </c>
      <c r="D69" s="36" t="s">
        <v>19</v>
      </c>
      <c r="E69" s="41">
        <f>'calc.Entitlements'!$E$87</f>
        <v>1716829</v>
      </c>
      <c r="F69" s="49">
        <f ca="1">OFFSET('ESG19'!$G$1,MATCH(A69,'ESG19'!$A$2:$A$367,0),)</f>
        <v>146757</v>
      </c>
      <c r="G69" s="41">
        <f>'calc.Entitlements'!$H$87</f>
        <v>150891</v>
      </c>
    </row>
    <row r="70" spans="1:7" x14ac:dyDescent="0.35">
      <c r="A70" s="36" t="s">
        <v>228</v>
      </c>
      <c r="B70" s="36" t="s">
        <v>229</v>
      </c>
      <c r="C70" s="36" t="s">
        <v>153</v>
      </c>
      <c r="D70" s="36" t="s">
        <v>19</v>
      </c>
      <c r="E70" s="41">
        <f>'calc.Entitlements'!$E$89</f>
        <v>1824030</v>
      </c>
      <c r="F70" s="49">
        <f ca="1">OFFSET('ESG19'!$G$1,MATCH(A70,'ESG19'!$A$2:$A$367,0),)</f>
        <v>152010</v>
      </c>
      <c r="G70" s="41">
        <f>'calc.Entitlements'!$H$89</f>
        <v>160313</v>
      </c>
    </row>
    <row r="71" spans="1:7" x14ac:dyDescent="0.35">
      <c r="A71" s="36" t="s">
        <v>232</v>
      </c>
      <c r="B71" s="36" t="s">
        <v>233</v>
      </c>
      <c r="C71" s="36" t="s">
        <v>153</v>
      </c>
      <c r="D71" s="36" t="s">
        <v>19</v>
      </c>
      <c r="E71" s="41">
        <f>'calc.Entitlements'!$E$91</f>
        <v>2044327</v>
      </c>
      <c r="F71" s="49">
        <f ca="1">OFFSET('ESG19'!$G$1,MATCH(A71,'ESG19'!$A$2:$A$367,0),)</f>
        <v>177282</v>
      </c>
      <c r="G71" s="41">
        <f>'calc.Entitlements'!$H$91</f>
        <v>179675</v>
      </c>
    </row>
    <row r="72" spans="1:7" x14ac:dyDescent="0.35">
      <c r="A72" s="36" t="s">
        <v>238</v>
      </c>
      <c r="B72" s="36" t="s">
        <v>239</v>
      </c>
      <c r="C72" s="36" t="s">
        <v>153</v>
      </c>
      <c r="D72" s="36" t="s">
        <v>25</v>
      </c>
      <c r="E72" s="41">
        <f>'calc.Entitlements'!$E$94</f>
        <v>6940737</v>
      </c>
      <c r="F72" s="49">
        <f ca="1">OFFSET('ESG19'!$G$1,MATCH(A72,'ESG19'!$A$2:$A$367,0),)</f>
        <v>585863</v>
      </c>
      <c r="G72" s="41">
        <f>'calc.Entitlements'!$H$94</f>
        <v>610018</v>
      </c>
    </row>
    <row r="73" spans="1:7" x14ac:dyDescent="0.35">
      <c r="A73" s="36" t="s">
        <v>244</v>
      </c>
      <c r="B73" s="36" t="s">
        <v>245</v>
      </c>
      <c r="C73" s="36" t="s">
        <v>153</v>
      </c>
      <c r="D73" s="36" t="s">
        <v>19</v>
      </c>
      <c r="E73" s="41">
        <f>'calc.Entitlements'!$E$97</f>
        <v>1987966</v>
      </c>
      <c r="F73" s="49">
        <f ca="1">OFFSET('ESG19'!$G$1,MATCH(A73,'ESG19'!$A$2:$A$367,0),)</f>
        <v>177733</v>
      </c>
      <c r="G73" s="41">
        <f>'calc.Entitlements'!$H$97</f>
        <v>174721</v>
      </c>
    </row>
    <row r="74" spans="1:7" x14ac:dyDescent="0.35">
      <c r="A74" s="36" t="s">
        <v>248</v>
      </c>
      <c r="B74" s="36" t="s">
        <v>124</v>
      </c>
      <c r="C74" s="36" t="s">
        <v>153</v>
      </c>
      <c r="D74" s="36" t="s">
        <v>25</v>
      </c>
      <c r="E74" s="41">
        <f>'calc.Entitlements'!$E$99</f>
        <v>1878848</v>
      </c>
      <c r="F74" s="49">
        <f ca="1">OFFSET('ESG19'!$G$1,MATCH(A74,'ESG19'!$A$2:$A$367,0),)</f>
        <v>157192</v>
      </c>
      <c r="G74" s="41">
        <f>'calc.Entitlements'!$H$99</f>
        <v>165131</v>
      </c>
    </row>
    <row r="75" spans="1:7" x14ac:dyDescent="0.35">
      <c r="A75" s="36" t="s">
        <v>271</v>
      </c>
      <c r="B75" s="36" t="s">
        <v>272</v>
      </c>
      <c r="C75" s="36" t="s">
        <v>153</v>
      </c>
      <c r="D75" s="36" t="s">
        <v>25</v>
      </c>
      <c r="E75" s="41">
        <f>'calc.Entitlements'!$E$111</f>
        <v>1841365</v>
      </c>
      <c r="F75" s="49">
        <f ca="1">OFFSET('ESG19'!$G$1,MATCH(A75,'ESG19'!$A$2:$A$367,0),)</f>
        <v>144115</v>
      </c>
      <c r="G75" s="41">
        <f>'calc.Entitlements'!$H$111</f>
        <v>161837</v>
      </c>
    </row>
    <row r="76" spans="1:7" x14ac:dyDescent="0.35">
      <c r="A76" s="36" t="s">
        <v>295</v>
      </c>
      <c r="B76" s="36" t="s">
        <v>296</v>
      </c>
      <c r="C76" s="36" t="s">
        <v>153</v>
      </c>
      <c r="D76" s="36" t="s">
        <v>25</v>
      </c>
      <c r="E76" s="41">
        <f>'calc.Entitlements'!E123</f>
        <v>6093912</v>
      </c>
      <c r="F76" s="49">
        <f ca="1">OFFSET('ESG19'!$G$1,MATCH(A76,'ESG19'!$A$2:$A$367,0),)</f>
        <v>517562</v>
      </c>
      <c r="G76" s="41">
        <f>'calc.Entitlements'!H123</f>
        <v>535591</v>
      </c>
    </row>
    <row r="77" spans="1:7" x14ac:dyDescent="0.35">
      <c r="A77" s="36" t="s">
        <v>297</v>
      </c>
      <c r="B77" s="36" t="s">
        <v>298</v>
      </c>
      <c r="C77" s="36" t="s">
        <v>153</v>
      </c>
      <c r="D77" s="36" t="s">
        <v>25</v>
      </c>
      <c r="E77" s="41">
        <f>'calc.Entitlements'!E124</f>
        <v>53345627</v>
      </c>
      <c r="F77" s="49">
        <f ca="1">OFFSET('ESG19'!$G$1,MATCH(A77,'ESG19'!$A$2:$A$367,0),)</f>
        <v>4552484</v>
      </c>
      <c r="G77" s="41">
        <f>'calc.Entitlements'!H124</f>
        <v>4688518</v>
      </c>
    </row>
    <row r="78" spans="1:7" x14ac:dyDescent="0.35">
      <c r="A78" s="36" t="s">
        <v>311</v>
      </c>
      <c r="B78" s="36" t="s">
        <v>312</v>
      </c>
      <c r="C78" s="36" t="s">
        <v>153</v>
      </c>
      <c r="D78" s="36" t="s">
        <v>25</v>
      </c>
      <c r="E78" s="41">
        <f>'calc.Entitlements'!$E$131</f>
        <v>1872228</v>
      </c>
      <c r="F78" s="49">
        <f ca="1">OFFSET('ESG19'!$G$1,MATCH(A78,'ESG19'!$A$2:$A$367,0),)</f>
        <v>170023</v>
      </c>
      <c r="G78" s="41">
        <f>'calc.Entitlements'!$H$131</f>
        <v>164549</v>
      </c>
    </row>
    <row r="79" spans="1:7" x14ac:dyDescent="0.35">
      <c r="A79" s="36" t="s">
        <v>319</v>
      </c>
      <c r="B79" s="36" t="s">
        <v>320</v>
      </c>
      <c r="C79" s="36" t="s">
        <v>153</v>
      </c>
      <c r="D79" s="36" t="s">
        <v>19</v>
      </c>
      <c r="E79" s="41">
        <f>'calc.Entitlements'!$E$135</f>
        <v>2081509</v>
      </c>
      <c r="F79" s="49">
        <f ca="1">OFFSET('ESG19'!$G$1,MATCH(A79,'ESG19'!$A$2:$A$367,0),)</f>
        <v>178214</v>
      </c>
      <c r="G79" s="41">
        <f>'calc.Entitlements'!$H$135</f>
        <v>182943</v>
      </c>
    </row>
    <row r="80" spans="1:7" x14ac:dyDescent="0.35">
      <c r="A80" s="36" t="s">
        <v>331</v>
      </c>
      <c r="B80" s="36" t="s">
        <v>332</v>
      </c>
      <c r="C80" s="36" t="s">
        <v>153</v>
      </c>
      <c r="D80" s="36" t="s">
        <v>25</v>
      </c>
      <c r="E80" s="41">
        <f>'calc.Entitlements'!$E$141</f>
        <v>7509611</v>
      </c>
      <c r="F80" s="49">
        <f ca="1">OFFSET('ESG19'!$G$1,MATCH(A80,'ESG19'!$A$2:$A$367,0),)</f>
        <v>643541</v>
      </c>
      <c r="G80" s="41">
        <f>'calc.Entitlements'!$H$141</f>
        <v>660016</v>
      </c>
    </row>
    <row r="81" spans="1:7" x14ac:dyDescent="0.35">
      <c r="A81" s="36" t="s">
        <v>335</v>
      </c>
      <c r="B81" s="36" t="s">
        <v>336</v>
      </c>
      <c r="C81" s="36" t="s">
        <v>153</v>
      </c>
      <c r="D81" s="36" t="s">
        <v>25</v>
      </c>
      <c r="E81" s="41">
        <f>'calc.Entitlements'!$E$143</f>
        <v>1823766</v>
      </c>
      <c r="F81" s="49">
        <f ca="1">OFFSET('ESG19'!$G$1,MATCH(A81,'ESG19'!$A$2:$A$367,0),)</f>
        <v>156918</v>
      </c>
      <c r="G81" s="41">
        <f>'calc.Entitlements'!$H$143</f>
        <v>160290</v>
      </c>
    </row>
    <row r="82" spans="1:7" x14ac:dyDescent="0.35">
      <c r="A82" s="36" t="s">
        <v>339</v>
      </c>
      <c r="B82" s="36" t="s">
        <v>340</v>
      </c>
      <c r="C82" s="36" t="s">
        <v>153</v>
      </c>
      <c r="D82" s="36" t="s">
        <v>25</v>
      </c>
      <c r="E82" s="41">
        <f>'calc.Entitlements'!$E$145</f>
        <v>2515467</v>
      </c>
      <c r="F82" s="49">
        <f ca="1">OFFSET('ESG19'!$G$1,MATCH(A82,'ESG19'!$A$2:$A$367,0),)</f>
        <v>212361</v>
      </c>
      <c r="G82" s="41">
        <f>'calc.Entitlements'!$H$145</f>
        <v>221083</v>
      </c>
    </row>
    <row r="83" spans="1:7" x14ac:dyDescent="0.35">
      <c r="A83" s="36" t="s">
        <v>353</v>
      </c>
      <c r="B83" s="36" t="s">
        <v>354</v>
      </c>
      <c r="C83" s="36" t="s">
        <v>153</v>
      </c>
      <c r="D83" s="36" t="s">
        <v>25</v>
      </c>
      <c r="E83" s="41">
        <f>'calc.Entitlements'!$E$152</f>
        <v>2007040</v>
      </c>
      <c r="F83" s="49">
        <f ca="1">OFFSET('ESG19'!$G$1,MATCH(A83,'ESG19'!$A$2:$A$367,0),)</f>
        <v>168431</v>
      </c>
      <c r="G83" s="41">
        <f>'calc.Entitlements'!$H$152</f>
        <v>176398</v>
      </c>
    </row>
    <row r="84" spans="1:7" x14ac:dyDescent="0.35">
      <c r="A84" s="36" t="s">
        <v>367</v>
      </c>
      <c r="B84" s="36" t="s">
        <v>368</v>
      </c>
      <c r="C84" s="36" t="s">
        <v>153</v>
      </c>
      <c r="D84" s="36" t="s">
        <v>19</v>
      </c>
      <c r="E84" s="41">
        <f>'calc.Entitlements'!$E$159</f>
        <v>2075881</v>
      </c>
      <c r="F84" s="49">
        <f ca="1">OFFSET('ESG19'!$G$1,MATCH(A84,'ESG19'!$A$2:$A$367,0),)</f>
        <v>183894</v>
      </c>
      <c r="G84" s="41">
        <f>'calc.Entitlements'!$H$159</f>
        <v>182448</v>
      </c>
    </row>
    <row r="85" spans="1:7" x14ac:dyDescent="0.35">
      <c r="A85" s="36" t="s">
        <v>385</v>
      </c>
      <c r="B85" s="36" t="s">
        <v>386</v>
      </c>
      <c r="C85" s="36" t="s">
        <v>153</v>
      </c>
      <c r="D85" s="36" t="s">
        <v>25</v>
      </c>
      <c r="E85" s="41">
        <f>'calc.Entitlements'!$E$168</f>
        <v>3196228</v>
      </c>
      <c r="F85" s="49">
        <f ca="1">OFFSET('ESG19'!$G$1,MATCH(A85,'ESG19'!$A$2:$A$367,0),)</f>
        <v>278459</v>
      </c>
      <c r="G85" s="41">
        <f>'calc.Entitlements'!$H$168</f>
        <v>280915</v>
      </c>
    </row>
    <row r="86" spans="1:7" x14ac:dyDescent="0.35">
      <c r="A86" s="36" t="s">
        <v>393</v>
      </c>
      <c r="B86" s="36" t="s">
        <v>394</v>
      </c>
      <c r="C86" s="36" t="s">
        <v>153</v>
      </c>
      <c r="D86" s="36" t="s">
        <v>25</v>
      </c>
      <c r="E86" s="41">
        <f>'calc.Entitlements'!E172</f>
        <v>4797428</v>
      </c>
      <c r="F86" s="49">
        <f ca="1">OFFSET('ESG19'!$G$1,MATCH(A86,'ESG19'!$A$2:$A$367,0),)</f>
        <v>412742</v>
      </c>
      <c r="G86" s="41">
        <f>'calc.Entitlements'!H172</f>
        <v>421643</v>
      </c>
    </row>
    <row r="87" spans="1:7" x14ac:dyDescent="0.35">
      <c r="A87" s="36" t="s">
        <v>395</v>
      </c>
      <c r="B87" s="36" t="s">
        <v>396</v>
      </c>
      <c r="C87" s="36" t="s">
        <v>153</v>
      </c>
      <c r="D87" s="36" t="s">
        <v>25</v>
      </c>
      <c r="E87" s="41">
        <f>'calc.Entitlements'!E173</f>
        <v>2036655</v>
      </c>
      <c r="F87" s="49">
        <f ca="1">OFFSET('ESG19'!$G$1,MATCH(A87,'ESG19'!$A$2:$A$367,0),)</f>
        <v>177658</v>
      </c>
      <c r="G87" s="41">
        <f>'calc.Entitlements'!H173</f>
        <v>179001</v>
      </c>
    </row>
    <row r="88" spans="1:7" x14ac:dyDescent="0.35">
      <c r="A88" s="36" t="s">
        <v>397</v>
      </c>
      <c r="B88" s="36" t="s">
        <v>398</v>
      </c>
      <c r="C88" s="36" t="s">
        <v>153</v>
      </c>
      <c r="D88" s="36" t="s">
        <v>25</v>
      </c>
      <c r="E88" s="41">
        <f>'calc.Entitlements'!E174</f>
        <v>3365575</v>
      </c>
      <c r="F88" s="49">
        <f ca="1">OFFSET('ESG19'!$G$1,MATCH(A88,'ESG19'!$A$2:$A$367,0),)</f>
        <v>286534</v>
      </c>
      <c r="G88" s="41">
        <f>'calc.Entitlements'!H174</f>
        <v>295799</v>
      </c>
    </row>
    <row r="89" spans="1:7" x14ac:dyDescent="0.35">
      <c r="A89" s="36" t="s">
        <v>401</v>
      </c>
      <c r="B89" s="36" t="s">
        <v>402</v>
      </c>
      <c r="C89" s="36" t="s">
        <v>153</v>
      </c>
      <c r="D89" s="36" t="s">
        <v>25</v>
      </c>
      <c r="E89" s="41">
        <f>'calc.Entitlements'!E176</f>
        <v>11873057</v>
      </c>
      <c r="F89" s="49">
        <f ca="1">OFFSET('ESG19'!$G$1,MATCH(A89,'ESG19'!$A$2:$A$367,0),)</f>
        <v>1005803</v>
      </c>
      <c r="G89" s="41">
        <f>'calc.Entitlements'!H176</f>
        <v>1043517</v>
      </c>
    </row>
    <row r="90" spans="1:7" x14ac:dyDescent="0.35">
      <c r="A90" s="36" t="s">
        <v>403</v>
      </c>
      <c r="B90" s="36" t="s">
        <v>404</v>
      </c>
      <c r="C90" s="36" t="s">
        <v>153</v>
      </c>
      <c r="D90" s="36" t="s">
        <v>25</v>
      </c>
      <c r="E90" s="41">
        <f>'calc.Entitlements'!E177</f>
        <v>18152607</v>
      </c>
      <c r="F90" s="49">
        <f ca="1">OFFSET('ESG19'!$G$1,MATCH(A90,'ESG19'!$A$2:$A$367,0),)</f>
        <v>1539152</v>
      </c>
      <c r="G90" s="41">
        <f>'calc.Entitlements'!H177</f>
        <v>1595423</v>
      </c>
    </row>
    <row r="91" spans="1:7" x14ac:dyDescent="0.35">
      <c r="A91" s="36" t="s">
        <v>405</v>
      </c>
      <c r="B91" s="36" t="s">
        <v>406</v>
      </c>
      <c r="C91" s="36" t="s">
        <v>153</v>
      </c>
      <c r="D91" s="36" t="s">
        <v>25</v>
      </c>
      <c r="E91" s="41">
        <f>'calc.Entitlements'!E178</f>
        <v>8854405</v>
      </c>
      <c r="F91" s="49">
        <f ca="1">OFFSET('ESG19'!$G$1,MATCH(A91,'ESG19'!$A$2:$A$367,0),)</f>
        <v>757502</v>
      </c>
      <c r="G91" s="41">
        <f>'calc.Entitlements'!H178</f>
        <v>778209</v>
      </c>
    </row>
    <row r="92" spans="1:7" x14ac:dyDescent="0.35">
      <c r="A92" s="36" t="s">
        <v>413</v>
      </c>
      <c r="B92" s="36" t="s">
        <v>414</v>
      </c>
      <c r="C92" s="36" t="s">
        <v>153</v>
      </c>
      <c r="D92" s="36" t="s">
        <v>25</v>
      </c>
      <c r="E92" s="41">
        <f>'calc.Entitlements'!$E$182</f>
        <v>5699740</v>
      </c>
      <c r="F92" s="49">
        <f ca="1">OFFSET('ESG19'!$G$1,MATCH(A92,'ESG19'!$A$2:$A$367,0),)</f>
        <v>493582</v>
      </c>
      <c r="G92" s="41">
        <f>'calc.Entitlements'!$H$182</f>
        <v>500947</v>
      </c>
    </row>
    <row r="93" spans="1:7" x14ac:dyDescent="0.35">
      <c r="A93" s="36" t="s">
        <v>439</v>
      </c>
      <c r="B93" s="36" t="s">
        <v>440</v>
      </c>
      <c r="C93" s="36" t="s">
        <v>153</v>
      </c>
      <c r="D93" s="36" t="s">
        <v>25</v>
      </c>
      <c r="E93" s="41">
        <f>'calc.Entitlements'!$E$195</f>
        <v>3328975</v>
      </c>
      <c r="F93" s="49">
        <f ca="1">OFFSET('ESG19'!$G$1,MATCH(A93,'ESG19'!$A$2:$A$367,0),)</f>
        <v>292889</v>
      </c>
      <c r="G93" s="41">
        <f>'calc.Entitlements'!$H$195</f>
        <v>292582</v>
      </c>
    </row>
    <row r="94" spans="1:7" x14ac:dyDescent="0.35">
      <c r="A94" s="36" t="s">
        <v>489</v>
      </c>
      <c r="B94" s="36" t="s">
        <v>490</v>
      </c>
      <c r="C94" s="36" t="s">
        <v>153</v>
      </c>
      <c r="D94" s="36" t="s">
        <v>75</v>
      </c>
      <c r="E94" s="41">
        <f>'calc.Entitlements'!E220</f>
        <v>2053700</v>
      </c>
      <c r="F94" s="49">
        <f ca="1">OFFSET('ESG19'!$G$1,MATCH(A94,'ESG19'!$A$2:$A$367,0),)</f>
        <v>169893</v>
      </c>
      <c r="G94" s="41">
        <f>'calc.Entitlements'!H220</f>
        <v>180499</v>
      </c>
    </row>
    <row r="95" spans="1:7" x14ac:dyDescent="0.35">
      <c r="A95" s="36" t="s">
        <v>491</v>
      </c>
      <c r="B95" s="36" t="s">
        <v>492</v>
      </c>
      <c r="C95" s="36" t="s">
        <v>153</v>
      </c>
      <c r="D95" s="36" t="s">
        <v>75</v>
      </c>
      <c r="E95" s="41">
        <f>'calc.Entitlements'!E221</f>
        <v>4586899</v>
      </c>
      <c r="F95" s="49">
        <f ca="1">OFFSET('ESG19'!$G$1,MATCH(A95,'ESG19'!$A$2:$A$367,0),)</f>
        <v>394663</v>
      </c>
      <c r="G95" s="41">
        <f>'calc.Entitlements'!H221</f>
        <v>403140</v>
      </c>
    </row>
    <row r="96" spans="1:7" x14ac:dyDescent="0.35">
      <c r="A96" s="36" t="s">
        <v>493</v>
      </c>
      <c r="B96" s="36" t="s">
        <v>494</v>
      </c>
      <c r="C96" s="36" t="s">
        <v>153</v>
      </c>
      <c r="D96" s="36" t="s">
        <v>75</v>
      </c>
      <c r="E96" s="41">
        <f>'calc.Entitlements'!E222</f>
        <v>2794495</v>
      </c>
      <c r="F96" s="49">
        <f ca="1">OFFSET('ESG19'!$G$1,MATCH(A96,'ESG19'!$A$2:$A$367,0),)</f>
        <v>239466</v>
      </c>
      <c r="G96" s="41">
        <f>'calc.Entitlements'!H222</f>
        <v>245607</v>
      </c>
    </row>
    <row r="97" spans="1:7" x14ac:dyDescent="0.35">
      <c r="A97" s="36" t="s">
        <v>495</v>
      </c>
      <c r="B97" s="36" t="s">
        <v>496</v>
      </c>
      <c r="C97" s="36" t="s">
        <v>153</v>
      </c>
      <c r="D97" s="36" t="s">
        <v>75</v>
      </c>
      <c r="E97" s="41">
        <f>'calc.Entitlements'!E223</f>
        <v>4772269</v>
      </c>
      <c r="F97" s="49">
        <f ca="1">OFFSET('ESG19'!$G$1,MATCH(A97,'ESG19'!$A$2:$A$367,0),)</f>
        <v>409344</v>
      </c>
      <c r="G97" s="41">
        <f>'calc.Entitlements'!H223</f>
        <v>419432</v>
      </c>
    </row>
    <row r="98" spans="1:7" x14ac:dyDescent="0.35">
      <c r="A98" s="36" t="s">
        <v>497</v>
      </c>
      <c r="B98" s="36" t="s">
        <v>498</v>
      </c>
      <c r="C98" s="36" t="s">
        <v>153</v>
      </c>
      <c r="D98" s="36" t="s">
        <v>75</v>
      </c>
      <c r="E98" s="41">
        <f>'calc.Entitlements'!E224</f>
        <v>21793854</v>
      </c>
      <c r="F98" s="49">
        <f ca="1">OFFSET('ESG19'!$G$1,MATCH(A98,'ESG19'!$A$2:$A$367,0),)</f>
        <v>1887127</v>
      </c>
      <c r="G98" s="41">
        <f>'calc.Entitlements'!H224</f>
        <v>1915450</v>
      </c>
    </row>
    <row r="99" spans="1:7" x14ac:dyDescent="0.35">
      <c r="A99" s="36" t="s">
        <v>503</v>
      </c>
      <c r="B99" s="36" t="s">
        <v>504</v>
      </c>
      <c r="C99" s="36" t="s">
        <v>153</v>
      </c>
      <c r="D99" s="36" t="s">
        <v>75</v>
      </c>
      <c r="E99" s="41">
        <f>'calc.Entitlements'!E227</f>
        <v>2548452</v>
      </c>
      <c r="F99" s="49">
        <f ca="1">OFFSET('ESG19'!$G$1,MATCH(A99,'ESG19'!$A$2:$A$367,0),)</f>
        <v>220824</v>
      </c>
      <c r="G99" s="41">
        <f>'calc.Entitlements'!H227</f>
        <v>223982</v>
      </c>
    </row>
    <row r="100" spans="1:7" x14ac:dyDescent="0.35">
      <c r="A100" s="36" t="s">
        <v>505</v>
      </c>
      <c r="B100" s="36" t="s">
        <v>506</v>
      </c>
      <c r="C100" s="36" t="s">
        <v>153</v>
      </c>
      <c r="D100" s="36" t="s">
        <v>75</v>
      </c>
      <c r="E100" s="41">
        <f>'calc.Entitlements'!E228</f>
        <v>7301334</v>
      </c>
      <c r="F100" s="49">
        <f ca="1">OFFSET('ESG19'!$G$1,MATCH(A100,'ESG19'!$A$2:$A$367,0),)</f>
        <v>613342</v>
      </c>
      <c r="G100" s="41">
        <f>'calc.Entitlements'!H228</f>
        <v>641710</v>
      </c>
    </row>
    <row r="101" spans="1:7" x14ac:dyDescent="0.35">
      <c r="A101" s="36" t="s">
        <v>507</v>
      </c>
      <c r="B101" s="36" t="s">
        <v>508</v>
      </c>
      <c r="C101" s="36" t="s">
        <v>153</v>
      </c>
      <c r="D101" s="36" t="s">
        <v>75</v>
      </c>
      <c r="E101" s="41">
        <f>'calc.Entitlements'!E229</f>
        <v>5765892</v>
      </c>
      <c r="F101" s="49">
        <f ca="1">OFFSET('ESG19'!$G$1,MATCH(A101,'ESG19'!$A$2:$A$367,0),)</f>
        <v>484844</v>
      </c>
      <c r="G101" s="41">
        <f>'calc.Entitlements'!H229</f>
        <v>506761</v>
      </c>
    </row>
    <row r="102" spans="1:7" x14ac:dyDescent="0.35">
      <c r="A102" s="36" t="s">
        <v>509</v>
      </c>
      <c r="B102" s="36" t="s">
        <v>510</v>
      </c>
      <c r="C102" s="36" t="s">
        <v>153</v>
      </c>
      <c r="D102" s="36" t="s">
        <v>75</v>
      </c>
      <c r="E102" s="41">
        <f>'calc.Entitlements'!E230</f>
        <v>7233413</v>
      </c>
      <c r="F102" s="49">
        <f ca="1">OFFSET('ESG19'!$G$1,MATCH(A102,'ESG19'!$A$2:$A$367,0),)</f>
        <v>610885</v>
      </c>
      <c r="G102" s="41">
        <f>'calc.Entitlements'!H230</f>
        <v>635741</v>
      </c>
    </row>
    <row r="103" spans="1:7" x14ac:dyDescent="0.35">
      <c r="A103" s="36" t="s">
        <v>511</v>
      </c>
      <c r="B103" s="36" t="s">
        <v>512</v>
      </c>
      <c r="C103" s="36" t="s">
        <v>153</v>
      </c>
      <c r="D103" s="36" t="s">
        <v>75</v>
      </c>
      <c r="E103" s="41">
        <f>'calc.Entitlements'!E231</f>
        <v>4149958</v>
      </c>
      <c r="F103" s="49">
        <f ca="1">OFFSET('ESG19'!$G$1,MATCH(A103,'ESG19'!$A$2:$A$367,0),)</f>
        <v>351652</v>
      </c>
      <c r="G103" s="41">
        <f>'calc.Entitlements'!H231</f>
        <v>364738</v>
      </c>
    </row>
    <row r="104" spans="1:7" x14ac:dyDescent="0.35">
      <c r="A104" s="36" t="s">
        <v>513</v>
      </c>
      <c r="B104" s="36" t="s">
        <v>514</v>
      </c>
      <c r="C104" s="36" t="s">
        <v>153</v>
      </c>
      <c r="D104" s="36" t="s">
        <v>75</v>
      </c>
      <c r="E104" s="41">
        <f>'calc.Entitlements'!E232</f>
        <v>2700870</v>
      </c>
      <c r="F104" s="49">
        <f ca="1">OFFSET('ESG19'!$G$1,MATCH(A104,'ESG19'!$A$2:$A$367,0),)</f>
        <v>227808</v>
      </c>
      <c r="G104" s="41">
        <f>'calc.Entitlements'!H232</f>
        <v>237378</v>
      </c>
    </row>
    <row r="105" spans="1:7" x14ac:dyDescent="0.35">
      <c r="A105" s="36" t="s">
        <v>515</v>
      </c>
      <c r="B105" s="36" t="s">
        <v>516</v>
      </c>
      <c r="C105" s="36" t="s">
        <v>153</v>
      </c>
      <c r="D105" s="36" t="s">
        <v>75</v>
      </c>
      <c r="E105" s="41">
        <f>'calc.Entitlements'!E233</f>
        <v>1857790</v>
      </c>
      <c r="F105" s="49">
        <f ca="1">OFFSET('ESG19'!$G$1,MATCH(A105,'ESG19'!$A$2:$A$367,0),)</f>
        <v>162321</v>
      </c>
      <c r="G105" s="41">
        <f>'calc.Entitlements'!H233</f>
        <v>163280</v>
      </c>
    </row>
    <row r="106" spans="1:7" x14ac:dyDescent="0.35">
      <c r="A106" s="36" t="s">
        <v>517</v>
      </c>
      <c r="B106" s="36" t="s">
        <v>518</v>
      </c>
      <c r="C106" s="36" t="s">
        <v>153</v>
      </c>
      <c r="D106" s="36" t="s">
        <v>75</v>
      </c>
      <c r="E106" s="41">
        <f>'calc.Entitlements'!E234</f>
        <v>2638128</v>
      </c>
      <c r="F106" s="49">
        <f ca="1">OFFSET('ESG19'!$G$1,MATCH(A106,'ESG19'!$A$2:$A$367,0),)</f>
        <v>221176</v>
      </c>
      <c r="G106" s="41">
        <f>'calc.Entitlements'!H234</f>
        <v>231864</v>
      </c>
    </row>
    <row r="107" spans="1:7" x14ac:dyDescent="0.35">
      <c r="A107" s="36" t="s">
        <v>523</v>
      </c>
      <c r="B107" s="36" t="s">
        <v>524</v>
      </c>
      <c r="C107" s="36" t="s">
        <v>153</v>
      </c>
      <c r="D107" s="36" t="s">
        <v>75</v>
      </c>
      <c r="E107" s="41">
        <f>'calc.Entitlements'!E237</f>
        <v>1860978</v>
      </c>
      <c r="F107" s="49">
        <f ca="1">OFFSET('ESG19'!$G$1,MATCH(A107,'ESG19'!$A$2:$A$367,0),)</f>
        <v>157759</v>
      </c>
      <c r="G107" s="41">
        <f>'calc.Entitlements'!H237</f>
        <v>163560</v>
      </c>
    </row>
    <row r="108" spans="1:7" x14ac:dyDescent="0.35">
      <c r="A108" s="36" t="s">
        <v>525</v>
      </c>
      <c r="B108" s="36" t="s">
        <v>526</v>
      </c>
      <c r="C108" s="36" t="s">
        <v>153</v>
      </c>
      <c r="D108" s="36" t="s">
        <v>75</v>
      </c>
      <c r="E108" s="41">
        <f>'calc.Entitlements'!E238</f>
        <v>2305487</v>
      </c>
      <c r="F108" s="49">
        <f ca="1">OFFSET('ESG19'!$G$1,MATCH(A108,'ESG19'!$A$2:$A$367,0),)</f>
        <v>202842</v>
      </c>
      <c r="G108" s="41">
        <f>'calc.Entitlements'!H238</f>
        <v>202628</v>
      </c>
    </row>
    <row r="109" spans="1:7" x14ac:dyDescent="0.35">
      <c r="A109" s="36" t="s">
        <v>534</v>
      </c>
      <c r="B109" s="36" t="s">
        <v>535</v>
      </c>
      <c r="C109" s="36" t="s">
        <v>531</v>
      </c>
      <c r="D109" s="36" t="s">
        <v>25</v>
      </c>
      <c r="E109" s="41">
        <f>'calc.Entitlements'!$E$241</f>
        <v>2852248</v>
      </c>
      <c r="F109" s="49">
        <f ca="1">OFFSET('ESG19'!$G$1,MATCH(A109,'ESG19'!$A$2:$A$367,0),)</f>
        <v>246431</v>
      </c>
      <c r="G109" s="41">
        <f>'calc.Entitlements'!$H$241</f>
        <v>250683</v>
      </c>
    </row>
    <row r="110" spans="1:7" x14ac:dyDescent="0.35">
      <c r="A110" s="36" t="s">
        <v>542</v>
      </c>
      <c r="B110" s="36" t="s">
        <v>543</v>
      </c>
      <c r="C110" s="36" t="s">
        <v>531</v>
      </c>
      <c r="D110" s="36" t="s">
        <v>25</v>
      </c>
      <c r="E110" s="41">
        <f>'calc.Entitlements'!$E$245</f>
        <v>2927152</v>
      </c>
      <c r="F110" s="49">
        <f ca="1">OFFSET('ESG19'!$G$1,MATCH(A110,'ESG19'!$A$2:$A$367,0),)</f>
        <v>254334</v>
      </c>
      <c r="G110" s="41">
        <f>'calc.Entitlements'!$H$245</f>
        <v>257266</v>
      </c>
    </row>
    <row r="111" spans="1:7" x14ac:dyDescent="0.35">
      <c r="A111" s="36" t="s">
        <v>546</v>
      </c>
      <c r="B111" s="36" t="s">
        <v>547</v>
      </c>
      <c r="C111" s="36" t="s">
        <v>531</v>
      </c>
      <c r="D111" s="36" t="s">
        <v>25</v>
      </c>
      <c r="E111" s="41">
        <f>'calc.Entitlements'!$E$247</f>
        <v>6795195</v>
      </c>
      <c r="F111" s="49">
        <f ca="1">OFFSET('ESG19'!$G$1,MATCH(A111,'ESG19'!$A$2:$A$367,0),)</f>
        <v>582032</v>
      </c>
      <c r="G111" s="41">
        <f>'calc.Entitlements'!$H$247</f>
        <v>597226</v>
      </c>
    </row>
    <row r="112" spans="1:7" x14ac:dyDescent="0.35">
      <c r="A112" s="36" t="s">
        <v>574</v>
      </c>
      <c r="B112" s="36" t="s">
        <v>575</v>
      </c>
      <c r="C112" s="36" t="s">
        <v>573</v>
      </c>
      <c r="D112" s="36" t="s">
        <v>25</v>
      </c>
      <c r="E112" s="41">
        <f>'calc.Entitlements'!$E$261</f>
        <v>3236645</v>
      </c>
      <c r="F112" s="49">
        <f ca="1">OFFSET('ESG19'!$G$1,MATCH(A112,'ESG19'!$A$2:$A$367,0),)</f>
        <v>272282</v>
      </c>
      <c r="G112" s="41">
        <f>'calc.Entitlements'!$H$261</f>
        <v>284467</v>
      </c>
    </row>
    <row r="113" spans="1:7" x14ac:dyDescent="0.35">
      <c r="A113" s="36" t="s">
        <v>587</v>
      </c>
      <c r="B113" s="36" t="s">
        <v>588</v>
      </c>
      <c r="C113" s="36" t="s">
        <v>573</v>
      </c>
      <c r="D113" s="36" t="s">
        <v>25</v>
      </c>
      <c r="E113" s="41">
        <f>'calc.Entitlements'!$E$268</f>
        <v>3516318</v>
      </c>
      <c r="F113" s="49">
        <f ca="1">OFFSET('ESG19'!$G$1,MATCH(A113,'ESG19'!$A$2:$A$367,0),)</f>
        <v>284387</v>
      </c>
      <c r="G113" s="41">
        <f>'calc.Entitlements'!$H$268</f>
        <v>309047</v>
      </c>
    </row>
    <row r="114" spans="1:7" x14ac:dyDescent="0.35">
      <c r="A114" s="36" t="s">
        <v>599</v>
      </c>
      <c r="B114" s="36" t="s">
        <v>600</v>
      </c>
      <c r="C114" s="36" t="s">
        <v>573</v>
      </c>
      <c r="D114" s="36" t="s">
        <v>25</v>
      </c>
      <c r="E114" s="41">
        <f>'calc.Entitlements'!$E$274</f>
        <v>3754655</v>
      </c>
      <c r="F114" s="49">
        <f ca="1">OFFSET('ESG19'!$G$1,MATCH(A114,'ESG19'!$A$2:$A$367,0),)</f>
        <v>319188</v>
      </c>
      <c r="G114" s="41">
        <f>'calc.Entitlements'!$H$274</f>
        <v>329995</v>
      </c>
    </row>
    <row r="115" spans="1:7" x14ac:dyDescent="0.35">
      <c r="A115" s="36" t="s">
        <v>610</v>
      </c>
      <c r="B115" s="36" t="s">
        <v>611</v>
      </c>
      <c r="C115" s="36" t="s">
        <v>573</v>
      </c>
      <c r="D115" s="36" t="s">
        <v>19</v>
      </c>
      <c r="E115" s="41">
        <f>'calc.Entitlements'!$E$280</f>
        <v>2125633</v>
      </c>
      <c r="F115" s="49">
        <f ca="1">OFFSET('ESG19'!$G$1,MATCH(A115,'ESG19'!$A$2:$A$367,0),)</f>
        <v>182111</v>
      </c>
      <c r="G115" s="41">
        <f>'calc.Entitlements'!$H$280</f>
        <v>186821</v>
      </c>
    </row>
    <row r="116" spans="1:7" x14ac:dyDescent="0.35">
      <c r="A116" s="36" t="s">
        <v>616</v>
      </c>
      <c r="B116" s="36" t="s">
        <v>617</v>
      </c>
      <c r="C116" s="36" t="s">
        <v>618</v>
      </c>
      <c r="D116" s="36" t="s">
        <v>25</v>
      </c>
      <c r="E116" s="41">
        <f>'calc.Entitlements'!$E$283</f>
        <v>15185400</v>
      </c>
      <c r="F116" s="49">
        <f ca="1">OFFSET('ESG19'!$G$1,MATCH(A116,'ESG19'!$A$2:$A$367,0),)</f>
        <v>1291705</v>
      </c>
      <c r="G116" s="41">
        <f>'calc.Entitlements'!$H$283</f>
        <v>1334637</v>
      </c>
    </row>
    <row r="117" spans="1:7" x14ac:dyDescent="0.35">
      <c r="A117" s="36" t="s">
        <v>624</v>
      </c>
      <c r="B117" s="36" t="s">
        <v>625</v>
      </c>
      <c r="C117" s="36" t="s">
        <v>621</v>
      </c>
      <c r="D117" s="36" t="s">
        <v>25</v>
      </c>
      <c r="E117" s="41">
        <f>'calc.Entitlements'!E285</f>
        <v>2137122</v>
      </c>
      <c r="F117" s="49">
        <f ca="1">OFFSET('ESG19'!$G$1,MATCH(A117,'ESG19'!$A$2:$A$367,0),)</f>
        <v>185233</v>
      </c>
      <c r="G117" s="41">
        <f>'calc.Entitlements'!H285</f>
        <v>187831</v>
      </c>
    </row>
    <row r="118" spans="1:7" x14ac:dyDescent="0.35">
      <c r="A118" s="36" t="s">
        <v>626</v>
      </c>
      <c r="B118" s="36" t="s">
        <v>627</v>
      </c>
      <c r="C118" s="36" t="s">
        <v>621</v>
      </c>
      <c r="D118" s="36" t="s">
        <v>75</v>
      </c>
      <c r="E118" s="41">
        <f>'calc.Entitlements'!E286</f>
        <v>2277934</v>
      </c>
      <c r="F118" s="49">
        <f ca="1">OFFSET('ESG19'!$G$1,MATCH(A118,'ESG19'!$A$2:$A$367,0),)</f>
        <v>196701</v>
      </c>
      <c r="G118" s="41">
        <f>'calc.Entitlements'!H286</f>
        <v>200206</v>
      </c>
    </row>
    <row r="119" spans="1:7" x14ac:dyDescent="0.35">
      <c r="A119" s="36" t="s">
        <v>667</v>
      </c>
      <c r="B119" s="36" t="s">
        <v>668</v>
      </c>
      <c r="C119" s="36" t="s">
        <v>630</v>
      </c>
      <c r="D119" s="36" t="s">
        <v>19</v>
      </c>
      <c r="E119" s="41">
        <f>'calc.Entitlements'!$E$305</f>
        <v>2737054</v>
      </c>
      <c r="F119" s="49">
        <f ca="1">OFFSET('ESG19'!$G$1,MATCH(A119,'ESG19'!$A$2:$A$367,0),)</f>
        <v>229907</v>
      </c>
      <c r="G119" s="41">
        <f>'calc.Entitlements'!$H$305</f>
        <v>240558</v>
      </c>
    </row>
    <row r="120" spans="1:7" x14ac:dyDescent="0.35">
      <c r="A120" s="36" t="s">
        <v>689</v>
      </c>
      <c r="B120" s="36" t="s">
        <v>690</v>
      </c>
      <c r="C120" s="36" t="s">
        <v>630</v>
      </c>
      <c r="D120" s="36" t="s">
        <v>25</v>
      </c>
      <c r="E120" s="41">
        <f>'calc.Entitlements'!$E$316</f>
        <v>5388358</v>
      </c>
      <c r="F120" s="49">
        <f ca="1">OFFSET('ESG19'!$G$1,MATCH(A120,'ESG19'!$A$2:$A$367,0),)</f>
        <v>446241</v>
      </c>
      <c r="G120" s="41">
        <f>'calc.Entitlements'!$H$316</f>
        <v>473580</v>
      </c>
    </row>
    <row r="121" spans="1:7" x14ac:dyDescent="0.35">
      <c r="A121" s="36" t="s">
        <v>703</v>
      </c>
      <c r="B121" s="36" t="s">
        <v>704</v>
      </c>
      <c r="C121" s="36" t="s">
        <v>630</v>
      </c>
      <c r="D121" s="36" t="s">
        <v>25</v>
      </c>
      <c r="E121" s="41">
        <f>'calc.Entitlements'!$E$323</f>
        <v>2211782</v>
      </c>
      <c r="F121" s="49">
        <f ca="1">OFFSET('ESG19'!$G$1,MATCH(A121,'ESG19'!$A$2:$A$367,0),)</f>
        <v>180125</v>
      </c>
      <c r="G121" s="41">
        <f>'calc.Entitlements'!$H$323</f>
        <v>194392</v>
      </c>
    </row>
    <row r="122" spans="1:7" x14ac:dyDescent="0.35">
      <c r="A122" s="36" t="s">
        <v>729</v>
      </c>
      <c r="B122" s="36" t="s">
        <v>730</v>
      </c>
      <c r="C122" s="36" t="s">
        <v>630</v>
      </c>
      <c r="D122" s="36" t="s">
        <v>25</v>
      </c>
      <c r="E122" s="41">
        <f>'calc.Entitlements'!$E$336</f>
        <v>1780335</v>
      </c>
      <c r="F122" s="49">
        <f ca="1">OFFSET('ESG19'!$G$1,MATCH(A122,'ESG19'!$A$2:$A$367,0),)</f>
        <v>150543</v>
      </c>
      <c r="G122" s="41">
        <f>'calc.Entitlements'!$H$336</f>
        <v>156473</v>
      </c>
    </row>
    <row r="123" spans="1:7" x14ac:dyDescent="0.35">
      <c r="A123" s="36" t="s">
        <v>739</v>
      </c>
      <c r="B123" s="36" t="s">
        <v>740</v>
      </c>
      <c r="C123" s="36" t="s">
        <v>630</v>
      </c>
      <c r="D123" s="36" t="s">
        <v>25</v>
      </c>
      <c r="E123" s="41">
        <f>'calc.Entitlements'!$E$341</f>
        <v>1851750</v>
      </c>
      <c r="F123" s="49">
        <f ca="1">OFFSET('ESG19'!$G$1,MATCH(A123,'ESG19'!$A$2:$A$367,0),)</f>
        <v>160192</v>
      </c>
      <c r="G123" s="41">
        <f>'calc.Entitlements'!$H$341</f>
        <v>162749</v>
      </c>
    </row>
    <row r="124" spans="1:7" x14ac:dyDescent="0.35">
      <c r="A124" s="36" t="s">
        <v>743</v>
      </c>
      <c r="B124" s="36" t="s">
        <v>744</v>
      </c>
      <c r="C124" s="36" t="s">
        <v>630</v>
      </c>
      <c r="D124" s="36" t="s">
        <v>25</v>
      </c>
      <c r="E124" s="41">
        <f>'calc.Entitlements'!$E$343</f>
        <v>3178701</v>
      </c>
      <c r="F124" s="49">
        <f ca="1">OFFSET('ESG19'!$G$1,MATCH(A124,'ESG19'!$A$2:$A$367,0),)</f>
        <v>268087</v>
      </c>
      <c r="G124" s="41">
        <f>'calc.Entitlements'!$H$343</f>
        <v>279374</v>
      </c>
    </row>
    <row r="125" spans="1:7" x14ac:dyDescent="0.35">
      <c r="A125" s="36" t="s">
        <v>755</v>
      </c>
      <c r="B125" s="36" t="s">
        <v>756</v>
      </c>
      <c r="C125" s="36" t="s">
        <v>630</v>
      </c>
      <c r="D125" s="36" t="s">
        <v>75</v>
      </c>
      <c r="E125" s="41">
        <f>'calc.Entitlements'!E349</f>
        <v>2720919</v>
      </c>
      <c r="F125" s="49">
        <f ca="1">OFFSET('ESG19'!$G$1,MATCH(A125,'ESG19'!$A$2:$A$367,0),)</f>
        <v>231550</v>
      </c>
      <c r="G125" s="41">
        <f>'calc.Entitlements'!H349</f>
        <v>239140</v>
      </c>
    </row>
    <row r="126" spans="1:7" x14ac:dyDescent="0.35">
      <c r="A126" s="36" t="s">
        <v>757</v>
      </c>
      <c r="B126" s="36" t="s">
        <v>758</v>
      </c>
      <c r="C126" s="36" t="s">
        <v>630</v>
      </c>
      <c r="D126" s="36" t="s">
        <v>75</v>
      </c>
      <c r="E126" s="41">
        <f>'calc.Entitlements'!E350</f>
        <v>2333239</v>
      </c>
      <c r="F126" s="49">
        <f ca="1">OFFSET('ESG19'!$G$1,MATCH(A126,'ESG19'!$A$2:$A$367,0),)</f>
        <v>200352</v>
      </c>
      <c r="G126" s="41">
        <f>'calc.Entitlements'!H350</f>
        <v>205067</v>
      </c>
    </row>
    <row r="127" spans="1:7" x14ac:dyDescent="0.35">
      <c r="A127" s="36" t="s">
        <v>759</v>
      </c>
      <c r="B127" s="36" t="s">
        <v>760</v>
      </c>
      <c r="C127" s="36" t="s">
        <v>630</v>
      </c>
      <c r="D127" s="36" t="s">
        <v>75</v>
      </c>
      <c r="E127" s="41">
        <f>'calc.Entitlements'!E351</f>
        <v>6288391</v>
      </c>
      <c r="F127" s="49">
        <f ca="1">OFFSET('ESG19'!$G$1,MATCH(A127,'ESG19'!$A$2:$A$367,0),)</f>
        <v>536560</v>
      </c>
      <c r="G127" s="41">
        <f>'calc.Entitlements'!H351</f>
        <v>552683</v>
      </c>
    </row>
    <row r="128" spans="1:7" x14ac:dyDescent="0.35">
      <c r="A128" s="36" t="s">
        <v>763</v>
      </c>
      <c r="B128" s="36" t="s">
        <v>764</v>
      </c>
      <c r="C128" s="36" t="s">
        <v>630</v>
      </c>
      <c r="D128" s="36" t="s">
        <v>75</v>
      </c>
      <c r="E128" s="41">
        <f>'calc.Entitlements'!$E$353</f>
        <v>7027018</v>
      </c>
      <c r="F128" s="49">
        <f ca="1">OFFSET('ESG19'!$G$1,MATCH(A128,'ESG19'!$A$2:$A$367,0),)</f>
        <v>590805</v>
      </c>
      <c r="G128" s="41">
        <f>'calc.Entitlements'!$H$353</f>
        <v>617601</v>
      </c>
    </row>
    <row r="129" spans="1:7" x14ac:dyDescent="0.35">
      <c r="A129" s="36" t="s">
        <v>767</v>
      </c>
      <c r="B129" s="36" t="s">
        <v>768</v>
      </c>
      <c r="C129" s="36" t="s">
        <v>630</v>
      </c>
      <c r="D129" s="36" t="s">
        <v>75</v>
      </c>
      <c r="E129" s="41">
        <f>'calc.Entitlements'!E355</f>
        <v>3046762</v>
      </c>
      <c r="F129" s="49">
        <f ca="1">OFFSET('ESG19'!$G$1,MATCH(A129,'ESG19'!$A$2:$A$367,0),)</f>
        <v>255297</v>
      </c>
      <c r="G129" s="41">
        <f>'calc.Entitlements'!H355</f>
        <v>267778</v>
      </c>
    </row>
    <row r="130" spans="1:7" x14ac:dyDescent="0.35">
      <c r="A130" s="36" t="s">
        <v>769</v>
      </c>
      <c r="B130" s="36" t="s">
        <v>770</v>
      </c>
      <c r="C130" s="36" t="s">
        <v>630</v>
      </c>
      <c r="D130" s="36" t="s">
        <v>75</v>
      </c>
      <c r="E130" s="41">
        <f>'calc.Entitlements'!E356</f>
        <v>1873459</v>
      </c>
      <c r="F130" s="49">
        <f ca="1">OFFSET('ESG19'!$G$1,MATCH(A130,'ESG19'!$A$2:$A$367,0),)</f>
        <v>160459</v>
      </c>
      <c r="G130" s="41">
        <f>'calc.Entitlements'!H356</f>
        <v>164657</v>
      </c>
    </row>
    <row r="131" spans="1:7" x14ac:dyDescent="0.35">
      <c r="A131" s="36" t="s">
        <v>771</v>
      </c>
      <c r="B131" s="36" t="s">
        <v>772</v>
      </c>
      <c r="C131" s="36" t="s">
        <v>630</v>
      </c>
      <c r="D131" s="36" t="s">
        <v>75</v>
      </c>
      <c r="E131" s="41">
        <f>'calc.Entitlements'!E357</f>
        <v>1923124</v>
      </c>
      <c r="F131" s="49">
        <f ca="1">OFFSET('ESG19'!$G$1,MATCH(A131,'ESG19'!$A$2:$A$367,0),)</f>
        <v>159401</v>
      </c>
      <c r="G131" s="41">
        <f>'calc.Entitlements'!H357</f>
        <v>169022</v>
      </c>
    </row>
    <row r="132" spans="1:7" x14ac:dyDescent="0.35">
      <c r="A132" s="36" t="s">
        <v>773</v>
      </c>
      <c r="B132" s="36" t="s">
        <v>774</v>
      </c>
      <c r="C132" s="36" t="s">
        <v>630</v>
      </c>
      <c r="D132" s="36" t="s">
        <v>75</v>
      </c>
      <c r="E132" s="41">
        <f>'calc.Entitlements'!E358</f>
        <v>12830726</v>
      </c>
      <c r="F132" s="49">
        <f ca="1">OFFSET('ESG19'!$G$1,MATCH(A132,'ESG19'!$A$2:$A$367,0),)</f>
        <v>1082542</v>
      </c>
      <c r="G132" s="41">
        <f>'calc.Entitlements'!H358</f>
        <v>1127686</v>
      </c>
    </row>
    <row r="133" spans="1:7" x14ac:dyDescent="0.35">
      <c r="A133" s="36" t="s">
        <v>775</v>
      </c>
      <c r="B133" s="36" t="s">
        <v>504</v>
      </c>
      <c r="C133" s="36" t="s">
        <v>630</v>
      </c>
      <c r="D133" s="36" t="s">
        <v>75</v>
      </c>
      <c r="E133" s="41">
        <f>'calc.Entitlements'!E359</f>
        <v>6679132</v>
      </c>
      <c r="F133" s="49">
        <f ca="1">OFFSET('ESG19'!$G$1,MATCH(A133,'ESG19'!$A$2:$A$367,0),)</f>
        <v>552240</v>
      </c>
      <c r="G133" s="41">
        <f>'calc.Entitlements'!H359</f>
        <v>587025</v>
      </c>
    </row>
    <row r="134" spans="1:7" x14ac:dyDescent="0.35">
      <c r="A134" s="36" t="s">
        <v>778</v>
      </c>
      <c r="B134" s="36" t="s">
        <v>779</v>
      </c>
      <c r="C134" s="36" t="s">
        <v>630</v>
      </c>
      <c r="D134" s="36" t="s">
        <v>75</v>
      </c>
      <c r="E134" s="41">
        <f>'calc.Entitlements'!E361</f>
        <v>6405098</v>
      </c>
      <c r="F134" s="49">
        <f ca="1">OFFSET('ESG19'!$G$1,MATCH(A134,'ESG19'!$A$2:$A$367,0),)</f>
        <v>546649</v>
      </c>
      <c r="G134" s="41">
        <f>'calc.Entitlements'!H361</f>
        <v>562941</v>
      </c>
    </row>
    <row r="135" spans="1:7" x14ac:dyDescent="0.35">
      <c r="A135" s="36" t="s">
        <v>780</v>
      </c>
      <c r="B135" s="36" t="s">
        <v>781</v>
      </c>
      <c r="C135" s="36" t="s">
        <v>630</v>
      </c>
      <c r="D135" s="36" t="s">
        <v>75</v>
      </c>
      <c r="E135" s="41">
        <f>'calc.Entitlements'!E362</f>
        <v>2753666</v>
      </c>
      <c r="F135" s="49">
        <f ca="1">OFFSET('ESG19'!$G$1,MATCH(A135,'ESG19'!$A$2:$A$367,0),)</f>
        <v>246524</v>
      </c>
      <c r="G135" s="41">
        <f>'calc.Entitlements'!H362</f>
        <v>242018</v>
      </c>
    </row>
    <row r="136" spans="1:7" x14ac:dyDescent="0.35">
      <c r="A136" s="36" t="s">
        <v>782</v>
      </c>
      <c r="B136" s="36" t="s">
        <v>783</v>
      </c>
      <c r="C136" s="36" t="s">
        <v>630</v>
      </c>
      <c r="D136" s="36" t="s">
        <v>75</v>
      </c>
      <c r="E136" s="41">
        <f>'calc.Entitlements'!E363</f>
        <v>2438791</v>
      </c>
      <c r="F136" s="49">
        <f ca="1">OFFSET('ESG19'!$G$1,MATCH(A136,'ESG19'!$A$2:$A$367,0),)</f>
        <v>206284</v>
      </c>
      <c r="G136" s="41">
        <f>'calc.Entitlements'!H363</f>
        <v>214344</v>
      </c>
    </row>
    <row r="137" spans="1:7" x14ac:dyDescent="0.35">
      <c r="A137" s="36" t="s">
        <v>784</v>
      </c>
      <c r="B137" s="36" t="s">
        <v>785</v>
      </c>
      <c r="C137" s="36" t="s">
        <v>630</v>
      </c>
      <c r="D137" s="36" t="s">
        <v>75</v>
      </c>
      <c r="E137" s="41">
        <f>'calc.Entitlements'!E364</f>
        <v>3542122</v>
      </c>
      <c r="F137" s="49">
        <f ca="1">OFFSET('ESG19'!$G$1,MATCH(A137,'ESG19'!$A$2:$A$367,0),)</f>
        <v>296662</v>
      </c>
      <c r="G137" s="41">
        <f>'calc.Entitlements'!H364</f>
        <v>311315</v>
      </c>
    </row>
    <row r="138" spans="1:7" x14ac:dyDescent="0.35">
      <c r="A138" s="36" t="s">
        <v>788</v>
      </c>
      <c r="B138" s="36" t="s">
        <v>789</v>
      </c>
      <c r="C138" s="36" t="s">
        <v>630</v>
      </c>
      <c r="D138" s="36" t="s">
        <v>75</v>
      </c>
      <c r="E138" s="41">
        <f>'calc.Entitlements'!E366</f>
        <v>1677983</v>
      </c>
      <c r="F138" s="49">
        <f ca="1">OFFSET('ESG19'!$G$1,MATCH(A138,'ESG19'!$A$2:$A$367,0),)</f>
        <v>140484</v>
      </c>
      <c r="G138" s="41">
        <f>'calc.Entitlements'!H366</f>
        <v>147477</v>
      </c>
    </row>
    <row r="139" spans="1:7" x14ac:dyDescent="0.35">
      <c r="A139" s="36" t="s">
        <v>790</v>
      </c>
      <c r="B139" s="36" t="s">
        <v>791</v>
      </c>
      <c r="C139" s="36" t="s">
        <v>630</v>
      </c>
      <c r="D139" s="36" t="s">
        <v>75</v>
      </c>
      <c r="E139" s="41">
        <f>'calc.Entitlements'!E367</f>
        <v>1953200</v>
      </c>
      <c r="F139" s="49">
        <f ca="1">OFFSET('ESG19'!$G$1,MATCH(A139,'ESG19'!$A$2:$A$367,0),)</f>
        <v>161772</v>
      </c>
      <c r="G139" s="41">
        <f>'calc.Entitlements'!H367</f>
        <v>171666</v>
      </c>
    </row>
    <row r="140" spans="1:7" x14ac:dyDescent="0.35">
      <c r="A140" s="36" t="s">
        <v>792</v>
      </c>
      <c r="B140" s="36" t="s">
        <v>793</v>
      </c>
      <c r="C140" s="36" t="s">
        <v>630</v>
      </c>
      <c r="D140" s="36" t="s">
        <v>75</v>
      </c>
      <c r="E140" s="41">
        <f>'calc.Entitlements'!E368</f>
        <v>1836082</v>
      </c>
      <c r="F140" s="49">
        <f ca="1">OFFSET('ESG19'!$G$1,MATCH(A140,'ESG19'!$A$2:$A$367,0),)</f>
        <v>157517</v>
      </c>
      <c r="G140" s="41">
        <f>'calc.Entitlements'!H368</f>
        <v>161372</v>
      </c>
    </row>
    <row r="141" spans="1:7" x14ac:dyDescent="0.35">
      <c r="A141" s="36" t="s">
        <v>801</v>
      </c>
      <c r="B141" s="36" t="s">
        <v>802</v>
      </c>
      <c r="C141" s="36" t="s">
        <v>796</v>
      </c>
      <c r="D141" s="36" t="s">
        <v>25</v>
      </c>
      <c r="E141" s="41">
        <f>'calc.Entitlements'!E371</f>
        <v>7137783</v>
      </c>
      <c r="F141" s="49">
        <f ca="1">OFFSET('ESG19'!$G$1,MATCH(A141,'ESG19'!$A$2:$A$367,0),)</f>
        <v>609670</v>
      </c>
      <c r="G141" s="41">
        <f>'calc.Entitlements'!H371</f>
        <v>627336</v>
      </c>
    </row>
    <row r="142" spans="1:7" x14ac:dyDescent="0.35">
      <c r="A142" s="36" t="s">
        <v>803</v>
      </c>
      <c r="B142" s="36" t="s">
        <v>804</v>
      </c>
      <c r="C142" s="36" t="s">
        <v>796</v>
      </c>
      <c r="D142" s="36" t="s">
        <v>25</v>
      </c>
      <c r="E142" s="41">
        <f>'calc.Entitlements'!E372</f>
        <v>1780435</v>
      </c>
      <c r="F142" s="49">
        <f ca="1">OFFSET('ESG19'!$G$1,MATCH(A142,'ESG19'!$A$2:$A$367,0),)</f>
        <v>150447</v>
      </c>
      <c r="G142" s="41">
        <f>'calc.Entitlements'!H372</f>
        <v>156481</v>
      </c>
    </row>
    <row r="143" spans="1:7" x14ac:dyDescent="0.35">
      <c r="A143" s="36" t="s">
        <v>814</v>
      </c>
      <c r="B143" s="36" t="s">
        <v>815</v>
      </c>
      <c r="C143" s="36" t="s">
        <v>796</v>
      </c>
      <c r="D143" s="36" t="s">
        <v>25</v>
      </c>
      <c r="E143" s="41">
        <f>'calc.Entitlements'!$E$378</f>
        <v>1866384</v>
      </c>
      <c r="F143" s="49">
        <f ca="1">OFFSET('ESG19'!$G$1,MATCH(A143,'ESG19'!$A$2:$A$367,0),)</f>
        <v>155727</v>
      </c>
      <c r="G143" s="41">
        <f>'calc.Entitlements'!$H$378</f>
        <v>164035</v>
      </c>
    </row>
    <row r="144" spans="1:7" x14ac:dyDescent="0.35">
      <c r="A144" s="36" t="s">
        <v>824</v>
      </c>
      <c r="B144" s="36" t="s">
        <v>825</v>
      </c>
      <c r="C144" s="36" t="s">
        <v>796</v>
      </c>
      <c r="D144" s="36" t="s">
        <v>25</v>
      </c>
      <c r="E144" s="41">
        <f>'calc.Entitlements'!$E$383</f>
        <v>2287172</v>
      </c>
      <c r="F144" s="49">
        <f ca="1">OFFSET('ESG19'!$G$1,MATCH(A144,'ESG19'!$A$2:$A$367,0),)</f>
        <v>192273</v>
      </c>
      <c r="G144" s="41">
        <f>'calc.Entitlements'!$H$383</f>
        <v>201018</v>
      </c>
    </row>
    <row r="145" spans="1:7" x14ac:dyDescent="0.35">
      <c r="A145" s="36" t="s">
        <v>834</v>
      </c>
      <c r="B145" s="36" t="s">
        <v>835</v>
      </c>
      <c r="C145" s="36" t="s">
        <v>796</v>
      </c>
      <c r="D145" s="36" t="s">
        <v>75</v>
      </c>
      <c r="E145" s="41">
        <f>'calc.Entitlements'!E388</f>
        <v>2576764</v>
      </c>
      <c r="F145" s="49">
        <f ca="1">OFFSET('ESG19'!$G$1,MATCH(A145,'ESG19'!$A$2:$A$367,0),)</f>
        <v>223370</v>
      </c>
      <c r="G145" s="41">
        <f>'calc.Entitlements'!H388</f>
        <v>226470</v>
      </c>
    </row>
    <row r="146" spans="1:7" x14ac:dyDescent="0.35">
      <c r="A146" s="36" t="s">
        <v>836</v>
      </c>
      <c r="B146" s="36" t="s">
        <v>837</v>
      </c>
      <c r="C146" s="36" t="s">
        <v>796</v>
      </c>
      <c r="D146" s="36" t="s">
        <v>75</v>
      </c>
      <c r="E146" s="41">
        <f>'calc.Entitlements'!E389</f>
        <v>3260205</v>
      </c>
      <c r="F146" s="49">
        <f ca="1">OFFSET('ESG19'!$G$1,MATCH(A146,'ESG19'!$A$2:$A$367,0),)</f>
        <v>286255</v>
      </c>
      <c r="G146" s="41">
        <f>'calc.Entitlements'!H389</f>
        <v>286538</v>
      </c>
    </row>
    <row r="147" spans="1:7" x14ac:dyDescent="0.35">
      <c r="A147" s="36" t="s">
        <v>838</v>
      </c>
      <c r="B147" s="36" t="s">
        <v>839</v>
      </c>
      <c r="C147" s="36" t="s">
        <v>796</v>
      </c>
      <c r="D147" s="36" t="s">
        <v>75</v>
      </c>
      <c r="E147" s="41">
        <f>'calc.Entitlements'!E390</f>
        <v>5258863</v>
      </c>
      <c r="F147" s="49">
        <f ca="1">OFFSET('ESG19'!$G$1,MATCH(A147,'ESG19'!$A$2:$A$367,0),)</f>
        <v>445432</v>
      </c>
      <c r="G147" s="41">
        <f>'calc.Entitlements'!H390</f>
        <v>462199</v>
      </c>
    </row>
    <row r="148" spans="1:7" x14ac:dyDescent="0.35">
      <c r="A148" s="36" t="s">
        <v>840</v>
      </c>
      <c r="B148" s="36" t="s">
        <v>841</v>
      </c>
      <c r="C148" s="36" t="s">
        <v>796</v>
      </c>
      <c r="D148" s="36" t="s">
        <v>75</v>
      </c>
      <c r="E148" s="41">
        <f>'calc.Entitlements'!E391</f>
        <v>1896024</v>
      </c>
      <c r="F148" s="49">
        <f ca="1">OFFSET('ESG19'!$G$1,MATCH(A148,'ESG19'!$A$2:$A$367,0),)</f>
        <v>162596</v>
      </c>
      <c r="G148" s="41">
        <f>'calc.Entitlements'!H391</f>
        <v>166641</v>
      </c>
    </row>
    <row r="149" spans="1:7" x14ac:dyDescent="0.35">
      <c r="A149" s="36" t="s">
        <v>842</v>
      </c>
      <c r="B149" s="36" t="s">
        <v>843</v>
      </c>
      <c r="C149" s="36" t="s">
        <v>796</v>
      </c>
      <c r="D149" s="36" t="s">
        <v>75</v>
      </c>
      <c r="E149" s="41">
        <f>'calc.Entitlements'!E392</f>
        <v>5342129</v>
      </c>
      <c r="F149" s="49">
        <f ca="1">OFFSET('ESG19'!$G$1,MATCH(A149,'ESG19'!$A$2:$A$367,0),)</f>
        <v>482817</v>
      </c>
      <c r="G149" s="41">
        <f>'calc.Entitlements'!H392</f>
        <v>469517</v>
      </c>
    </row>
    <row r="150" spans="1:7" x14ac:dyDescent="0.35">
      <c r="A150" s="36" t="s">
        <v>846</v>
      </c>
      <c r="B150" s="36" t="s">
        <v>847</v>
      </c>
      <c r="C150" s="36" t="s">
        <v>11</v>
      </c>
      <c r="D150" s="36" t="s">
        <v>25</v>
      </c>
      <c r="E150" s="41">
        <f>'calc.Entitlements'!$E$394</f>
        <v>8016602</v>
      </c>
      <c r="F150" s="49">
        <f ca="1">OFFSET('ESG19'!$G$1,MATCH(A150,'ESG19'!$A$2:$A$367,0),)</f>
        <v>681808</v>
      </c>
      <c r="G150" s="41">
        <f>'calc.Entitlements'!$H$394</f>
        <v>704575</v>
      </c>
    </row>
    <row r="151" spans="1:7" x14ac:dyDescent="0.35">
      <c r="A151" s="36" t="s">
        <v>861</v>
      </c>
      <c r="B151" s="36" t="s">
        <v>862</v>
      </c>
      <c r="C151" s="36" t="s">
        <v>850</v>
      </c>
      <c r="D151" s="36" t="s">
        <v>25</v>
      </c>
      <c r="E151" s="41">
        <f>'calc.Entitlements'!$E$400</f>
        <v>3657063</v>
      </c>
      <c r="F151" s="49">
        <f ca="1">OFFSET('ESG19'!$G$1,MATCH(A151,'ESG19'!$A$2:$A$367,0),)</f>
        <v>313288</v>
      </c>
      <c r="G151" s="41">
        <f>'calc.Entitlements'!$H$400</f>
        <v>321417</v>
      </c>
    </row>
    <row r="152" spans="1:7" x14ac:dyDescent="0.35">
      <c r="A152" s="36" t="s">
        <v>867</v>
      </c>
      <c r="B152" s="36" t="s">
        <v>868</v>
      </c>
      <c r="C152" s="36" t="s">
        <v>850</v>
      </c>
      <c r="D152" s="36" t="s">
        <v>25</v>
      </c>
      <c r="E152" s="41">
        <f>'calc.Entitlements'!$E$403</f>
        <v>1660750</v>
      </c>
      <c r="F152" s="49">
        <f ca="1">OFFSET('ESG19'!$G$1,MATCH(A152,'ESG19'!$A$2:$A$367,0),)</f>
        <v>140869</v>
      </c>
      <c r="G152" s="41">
        <f>'calc.Entitlements'!$H$403</f>
        <v>145962</v>
      </c>
    </row>
    <row r="153" spans="1:7" x14ac:dyDescent="0.35">
      <c r="A153" s="36" t="s">
        <v>910</v>
      </c>
      <c r="B153" s="36" t="s">
        <v>911</v>
      </c>
      <c r="C153" s="36" t="s">
        <v>894</v>
      </c>
      <c r="D153" s="36" t="s">
        <v>25</v>
      </c>
      <c r="E153" s="41">
        <f>'calc.Entitlements'!$E$422</f>
        <v>78243368</v>
      </c>
      <c r="F153" s="49">
        <f ca="1">OFFSET('ESG19'!$G$1,MATCH(A153,'ESG19'!$A$2:$A$367,0),)</f>
        <v>6695179</v>
      </c>
      <c r="G153" s="41">
        <f>'calc.Entitlements'!$H$422</f>
        <v>6876768</v>
      </c>
    </row>
    <row r="154" spans="1:7" x14ac:dyDescent="0.35">
      <c r="A154" s="36" t="s">
        <v>914</v>
      </c>
      <c r="B154" s="36" t="s">
        <v>915</v>
      </c>
      <c r="C154" s="36" t="s">
        <v>894</v>
      </c>
      <c r="D154" s="36" t="s">
        <v>19</v>
      </c>
      <c r="E154" s="41">
        <f>'calc.Entitlements'!$E$424</f>
        <v>1718200</v>
      </c>
      <c r="F154" s="49">
        <f ca="1">OFFSET('ESG19'!$G$1,MATCH(A154,'ESG19'!$A$2:$A$367,0),)</f>
        <v>144779</v>
      </c>
      <c r="G154" s="41">
        <f>'calc.Entitlements'!$H$424</f>
        <v>151012</v>
      </c>
    </row>
    <row r="155" spans="1:7" x14ac:dyDescent="0.35">
      <c r="A155" s="36" t="s">
        <v>929</v>
      </c>
      <c r="B155" s="36" t="s">
        <v>930</v>
      </c>
      <c r="C155" s="36" t="s">
        <v>894</v>
      </c>
      <c r="D155" s="36" t="s">
        <v>25</v>
      </c>
      <c r="E155" s="41">
        <f>'calc.Entitlements'!$E$432</f>
        <v>1802985</v>
      </c>
      <c r="F155" s="49">
        <f ca="1">OFFSET('ESG19'!$G$1,MATCH(A155,'ESG19'!$A$2:$A$367,0),)</f>
        <v>151731</v>
      </c>
      <c r="G155" s="41">
        <f>'calc.Entitlements'!$H$432</f>
        <v>158463</v>
      </c>
    </row>
    <row r="156" spans="1:7" x14ac:dyDescent="0.35">
      <c r="A156" s="36" t="s">
        <v>957</v>
      </c>
      <c r="B156" s="36" t="s">
        <v>958</v>
      </c>
      <c r="C156" s="36" t="s">
        <v>894</v>
      </c>
      <c r="D156" s="36" t="s">
        <v>25</v>
      </c>
      <c r="E156" s="41">
        <f>'calc.Entitlements'!$E$446</f>
        <v>1766345</v>
      </c>
      <c r="F156" s="49">
        <f ca="1">OFFSET('ESG19'!$G$1,MATCH(A156,'ESG19'!$A$2:$A$367,0),)</f>
        <v>145529</v>
      </c>
      <c r="G156" s="41">
        <f>'calc.Entitlements'!$H$446</f>
        <v>155243</v>
      </c>
    </row>
    <row r="157" spans="1:7" x14ac:dyDescent="0.35">
      <c r="A157" s="36" t="s">
        <v>961</v>
      </c>
      <c r="B157" s="36" t="s">
        <v>962</v>
      </c>
      <c r="C157" s="36" t="s">
        <v>894</v>
      </c>
      <c r="D157" s="36" t="s">
        <v>25</v>
      </c>
      <c r="E157" s="41">
        <f>'calc.Entitlements'!$E$448</f>
        <v>2100827</v>
      </c>
      <c r="F157" s="49">
        <f ca="1">OFFSET('ESG19'!$G$1,MATCH(A157,'ESG19'!$A$2:$A$367,0),)</f>
        <v>180781</v>
      </c>
      <c r="G157" s="41">
        <f>'calc.Entitlements'!$H$448</f>
        <v>184641</v>
      </c>
    </row>
    <row r="158" spans="1:7" x14ac:dyDescent="0.35">
      <c r="A158" s="36" t="s">
        <v>977</v>
      </c>
      <c r="B158" s="36" t="s">
        <v>978</v>
      </c>
      <c r="C158" s="36" t="s">
        <v>894</v>
      </c>
      <c r="D158" s="36" t="s">
        <v>75</v>
      </c>
      <c r="E158" s="41">
        <f>'calc.Entitlements'!E456</f>
        <v>10063706</v>
      </c>
      <c r="F158" s="49">
        <f ca="1">OFFSET('ESG19'!$G$1,MATCH(A158,'ESG19'!$A$2:$A$367,0),)</f>
        <v>869683</v>
      </c>
      <c r="G158" s="41">
        <f>'calc.Entitlements'!H456</f>
        <v>884494</v>
      </c>
    </row>
    <row r="159" spans="1:7" x14ac:dyDescent="0.35">
      <c r="A159" s="36" t="s">
        <v>979</v>
      </c>
      <c r="B159" s="36" t="s">
        <v>980</v>
      </c>
      <c r="C159" s="36" t="s">
        <v>894</v>
      </c>
      <c r="D159" s="36" t="s">
        <v>75</v>
      </c>
      <c r="E159" s="41">
        <f>'calc.Entitlements'!E457</f>
        <v>3403694</v>
      </c>
      <c r="F159" s="49">
        <f ca="1">OFFSET('ESG19'!$G$1,MATCH(A159,'ESG19'!$A$2:$A$367,0),)</f>
        <v>300407</v>
      </c>
      <c r="G159" s="41">
        <f>'calc.Entitlements'!H457</f>
        <v>299149</v>
      </c>
    </row>
    <row r="160" spans="1:7" x14ac:dyDescent="0.35">
      <c r="A160" s="36" t="s">
        <v>983</v>
      </c>
      <c r="B160" s="36" t="s">
        <v>766</v>
      </c>
      <c r="C160" s="36" t="s">
        <v>894</v>
      </c>
      <c r="D160" s="36" t="s">
        <v>75</v>
      </c>
      <c r="E160" s="41">
        <f>'calc.Entitlements'!$E$459</f>
        <v>2565346</v>
      </c>
      <c r="F160" s="49">
        <f ca="1">OFFSET('ESG19'!$G$1,MATCH(A160,'ESG19'!$A$2:$A$367,0),)</f>
        <v>224137</v>
      </c>
      <c r="G160" s="41">
        <f>'calc.Entitlements'!$H$459</f>
        <v>225467</v>
      </c>
    </row>
    <row r="161" spans="1:7" x14ac:dyDescent="0.35">
      <c r="A161" s="36" t="s">
        <v>990</v>
      </c>
      <c r="B161" s="36" t="s">
        <v>991</v>
      </c>
      <c r="C161" s="36" t="s">
        <v>894</v>
      </c>
      <c r="D161" s="36" t="s">
        <v>75</v>
      </c>
      <c r="E161" s="41">
        <f>'calc.Entitlements'!$E$463</f>
        <v>1662248</v>
      </c>
      <c r="F161" s="49">
        <f ca="1">OFFSET('ESG19'!$G$1,MATCH(A161,'ESG19'!$A$2:$A$367,0),)</f>
        <v>142340</v>
      </c>
      <c r="G161" s="41">
        <f>'calc.Entitlements'!$H$463</f>
        <v>146094</v>
      </c>
    </row>
    <row r="162" spans="1:7" x14ac:dyDescent="0.35">
      <c r="A162" s="36" t="s">
        <v>1006</v>
      </c>
      <c r="B162" s="36" t="s">
        <v>1007</v>
      </c>
      <c r="C162" s="36" t="s">
        <v>994</v>
      </c>
      <c r="D162" s="36" t="s">
        <v>25</v>
      </c>
      <c r="E162" s="41">
        <f>'calc.Entitlements'!E470</f>
        <v>2608041</v>
      </c>
      <c r="F162" s="49">
        <f ca="1">OFFSET('ESG19'!$G$1,MATCH(A162,'ESG19'!$A$2:$A$367,0),)</f>
        <v>222806</v>
      </c>
      <c r="G162" s="41">
        <f>'calc.Entitlements'!H470</f>
        <v>229219</v>
      </c>
    </row>
    <row r="163" spans="1:7" x14ac:dyDescent="0.35">
      <c r="A163" s="36" t="s">
        <v>1008</v>
      </c>
      <c r="B163" s="36" t="s">
        <v>1009</v>
      </c>
      <c r="C163" s="36" t="s">
        <v>994</v>
      </c>
      <c r="D163" s="36" t="s">
        <v>25</v>
      </c>
      <c r="E163" s="41">
        <f>'calc.Entitlements'!E471</f>
        <v>1976295</v>
      </c>
      <c r="F163" s="49">
        <f ca="1">OFFSET('ESG19'!$G$1,MATCH(A163,'ESG19'!$A$2:$A$367,0),)</f>
        <v>166178</v>
      </c>
      <c r="G163" s="41">
        <f>'calc.Entitlements'!H471</f>
        <v>173696</v>
      </c>
    </row>
    <row r="164" spans="1:7" x14ac:dyDescent="0.35">
      <c r="A164" s="36" t="s">
        <v>1010</v>
      </c>
      <c r="B164" s="36" t="s">
        <v>1011</v>
      </c>
      <c r="C164" s="36" t="s">
        <v>994</v>
      </c>
      <c r="D164" s="36" t="s">
        <v>25</v>
      </c>
      <c r="E164" s="41">
        <f>'calc.Entitlements'!E472</f>
        <v>3290246</v>
      </c>
      <c r="F164" s="49">
        <f ca="1">OFFSET('ESG19'!$G$1,MATCH(A164,'ESG19'!$A$2:$A$367,0),)</f>
        <v>279012</v>
      </c>
      <c r="G164" s="41">
        <f>'calc.Entitlements'!H472</f>
        <v>289178</v>
      </c>
    </row>
    <row r="165" spans="1:7" x14ac:dyDescent="0.35">
      <c r="A165" s="36" t="s">
        <v>1016</v>
      </c>
      <c r="B165" s="36" t="s">
        <v>1017</v>
      </c>
      <c r="C165" s="36" t="s">
        <v>994</v>
      </c>
      <c r="D165" s="36" t="s">
        <v>19</v>
      </c>
      <c r="E165" s="41">
        <f>'calc.Entitlements'!E475</f>
        <v>2096547</v>
      </c>
      <c r="F165" s="49">
        <f ca="1">OFFSET('ESG19'!$G$1,MATCH(A165,'ESG19'!$A$2:$A$367,0),)</f>
        <v>181223</v>
      </c>
      <c r="G165" s="41">
        <f>'calc.Entitlements'!H475</f>
        <v>184264</v>
      </c>
    </row>
    <row r="166" spans="1:7" x14ac:dyDescent="0.35">
      <c r="A166" s="36" t="s">
        <v>1018</v>
      </c>
      <c r="B166" s="36" t="s">
        <v>1019</v>
      </c>
      <c r="C166" s="36" t="s">
        <v>994</v>
      </c>
      <c r="D166" s="36" t="s">
        <v>25</v>
      </c>
      <c r="E166" s="41">
        <f>'calc.Entitlements'!E476</f>
        <v>9215107</v>
      </c>
      <c r="F166" s="49">
        <f ca="1">OFFSET('ESG19'!$G$1,MATCH(A166,'ESG19'!$A$2:$A$367,0),)</f>
        <v>780096</v>
      </c>
      <c r="G166" s="41">
        <f>'calc.Entitlements'!H476</f>
        <v>809911</v>
      </c>
    </row>
    <row r="167" spans="1:7" x14ac:dyDescent="0.35">
      <c r="A167" s="36" t="s">
        <v>1034</v>
      </c>
      <c r="B167" s="36" t="s">
        <v>1035</v>
      </c>
      <c r="C167" s="36" t="s">
        <v>994</v>
      </c>
      <c r="D167" s="36" t="s">
        <v>25</v>
      </c>
      <c r="E167" s="41">
        <f>'calc.Entitlements'!$E$484</f>
        <v>2506977</v>
      </c>
      <c r="F167" s="49">
        <f ca="1">OFFSET('ESG19'!$G$1,MATCH(A167,'ESG19'!$A$2:$A$367,0),)</f>
        <v>218253</v>
      </c>
      <c r="G167" s="41">
        <f>'calc.Entitlements'!$H$484</f>
        <v>220337</v>
      </c>
    </row>
    <row r="168" spans="1:7" x14ac:dyDescent="0.35">
      <c r="A168" s="36" t="s">
        <v>1046</v>
      </c>
      <c r="B168" s="36" t="s">
        <v>1047</v>
      </c>
      <c r="C168" s="36" t="s">
        <v>1045</v>
      </c>
      <c r="D168" s="36" t="s">
        <v>25</v>
      </c>
      <c r="E168" s="41">
        <f>'calc.Entitlements'!$E$489</f>
        <v>2256524</v>
      </c>
      <c r="F168" s="49">
        <f ca="1">OFFSET('ESG19'!$G$1,MATCH(A168,'ESG19'!$A$2:$A$367,0),)</f>
        <v>189822</v>
      </c>
      <c r="G168" s="41">
        <f>'calc.Entitlements'!$H$489</f>
        <v>198325</v>
      </c>
    </row>
    <row r="169" spans="1:7" x14ac:dyDescent="0.35">
      <c r="A169" s="36" t="s">
        <v>1060</v>
      </c>
      <c r="B169" s="36" t="s">
        <v>1061</v>
      </c>
      <c r="C169" s="36" t="s">
        <v>1045</v>
      </c>
      <c r="D169" s="36" t="s">
        <v>25</v>
      </c>
      <c r="E169" s="41">
        <f>'calc.Entitlements'!E496</f>
        <v>1846018</v>
      </c>
      <c r="F169" s="49">
        <f ca="1">OFFSET('ESG19'!$G$1,MATCH(A169,'ESG19'!$A$2:$A$367,0),)</f>
        <v>155147</v>
      </c>
      <c r="G169" s="41">
        <f>'calc.Entitlements'!H496</f>
        <v>162246</v>
      </c>
    </row>
    <row r="170" spans="1:7" x14ac:dyDescent="0.35">
      <c r="A170" s="36" t="s">
        <v>1062</v>
      </c>
      <c r="B170" s="36" t="s">
        <v>1063</v>
      </c>
      <c r="C170" s="36" t="s">
        <v>1045</v>
      </c>
      <c r="D170" s="36" t="s">
        <v>25</v>
      </c>
      <c r="E170" s="41">
        <f>'calc.Entitlements'!E497</f>
        <v>2805898</v>
      </c>
      <c r="F170" s="49">
        <f ca="1">OFFSET('ESG19'!$G$1,MATCH(A170,'ESG19'!$A$2:$A$367,0),)</f>
        <v>238128</v>
      </c>
      <c r="G170" s="41">
        <f>'calc.Entitlements'!H497</f>
        <v>246609</v>
      </c>
    </row>
    <row r="171" spans="1:7" x14ac:dyDescent="0.35">
      <c r="A171" s="36" t="s">
        <v>1081</v>
      </c>
      <c r="B171" s="36" t="s">
        <v>1082</v>
      </c>
      <c r="C171" s="36" t="s">
        <v>1068</v>
      </c>
      <c r="D171" s="36" t="s">
        <v>25</v>
      </c>
      <c r="E171" s="41">
        <f>'calc.Entitlements'!E505</f>
        <v>2345968</v>
      </c>
      <c r="F171" s="49">
        <f ca="1">OFFSET('ESG19'!$G$1,MATCH(A171,'ESG19'!$A$2:$A$367,0),)</f>
        <v>195464</v>
      </c>
      <c r="G171" s="41">
        <f>'calc.Entitlements'!H505</f>
        <v>206186</v>
      </c>
    </row>
    <row r="172" spans="1:7" x14ac:dyDescent="0.35">
      <c r="A172" s="36" t="s">
        <v>1083</v>
      </c>
      <c r="B172" s="36" t="s">
        <v>1084</v>
      </c>
      <c r="C172" s="36" t="s">
        <v>1068</v>
      </c>
      <c r="D172" s="36" t="s">
        <v>25</v>
      </c>
      <c r="E172" s="41">
        <f>'calc.Entitlements'!E506</f>
        <v>11187948</v>
      </c>
      <c r="F172" s="49">
        <f ca="1">OFFSET('ESG19'!$G$1,MATCH(A172,'ESG19'!$A$2:$A$367,0),)</f>
        <v>950821</v>
      </c>
      <c r="G172" s="41">
        <f>'calc.Entitlements'!H506</f>
        <v>983303</v>
      </c>
    </row>
    <row r="173" spans="1:7" x14ac:dyDescent="0.35">
      <c r="A173" s="36" t="s">
        <v>1092</v>
      </c>
      <c r="B173" s="36" t="s">
        <v>1093</v>
      </c>
      <c r="C173" s="36" t="s">
        <v>1089</v>
      </c>
      <c r="D173" s="36" t="s">
        <v>25</v>
      </c>
      <c r="E173" s="41">
        <f>'calc.Entitlements'!$E$509</f>
        <v>3153955</v>
      </c>
      <c r="F173" s="49">
        <f ca="1">OFFSET('ESG19'!$G$1,MATCH(A173,'ESG19'!$A$2:$A$367,0),)</f>
        <v>266896</v>
      </c>
      <c r="G173" s="41">
        <f>'calc.Entitlements'!$H$509</f>
        <v>277199</v>
      </c>
    </row>
    <row r="174" spans="1:7" x14ac:dyDescent="0.35">
      <c r="A174" s="36" t="s">
        <v>1105</v>
      </c>
      <c r="B174" s="36" t="s">
        <v>1106</v>
      </c>
      <c r="C174" s="36" t="s">
        <v>1089</v>
      </c>
      <c r="D174" s="36" t="s">
        <v>25</v>
      </c>
      <c r="E174" s="41">
        <f>'calc.Entitlements'!E516</f>
        <v>12598939</v>
      </c>
      <c r="F174" s="49">
        <f ca="1">OFFSET('ESG19'!$G$1,MATCH(A174,'ESG19'!$A$2:$A$367,0),)</f>
        <v>1055099</v>
      </c>
      <c r="G174" s="41">
        <f>'calc.Entitlements'!H516</f>
        <v>1107314</v>
      </c>
    </row>
    <row r="175" spans="1:7" x14ac:dyDescent="0.35">
      <c r="A175" s="36" t="s">
        <v>1107</v>
      </c>
      <c r="B175" s="36" t="s">
        <v>1108</v>
      </c>
      <c r="C175" s="36" t="s">
        <v>1089</v>
      </c>
      <c r="D175" s="36" t="s">
        <v>25</v>
      </c>
      <c r="E175" s="41">
        <f>'calc.Entitlements'!E517</f>
        <v>1862543</v>
      </c>
      <c r="F175" s="49">
        <f ca="1">OFFSET('ESG19'!$G$1,MATCH(A175,'ESG19'!$A$2:$A$367,0),)</f>
        <v>153468</v>
      </c>
      <c r="G175" s="41">
        <f>'calc.Entitlements'!H517</f>
        <v>163698</v>
      </c>
    </row>
    <row r="176" spans="1:7" x14ac:dyDescent="0.35">
      <c r="A176" s="36" t="s">
        <v>1113</v>
      </c>
      <c r="B176" s="36" t="s">
        <v>1114</v>
      </c>
      <c r="C176" s="36" t="s">
        <v>1089</v>
      </c>
      <c r="D176" s="36" t="s">
        <v>75</v>
      </c>
      <c r="E176" s="41">
        <f>'calc.Entitlements'!$E$520</f>
        <v>2494763</v>
      </c>
      <c r="F176" s="49">
        <f ca="1">OFFSET('ESG19'!$G$1,MATCH(A176,'ESG19'!$A$2:$A$367,0),)</f>
        <v>218834</v>
      </c>
      <c r="G176" s="41">
        <f>'calc.Entitlements'!$H$520</f>
        <v>219263</v>
      </c>
    </row>
    <row r="177" spans="1:7" x14ac:dyDescent="0.35">
      <c r="A177" s="36" t="s">
        <v>1126</v>
      </c>
      <c r="B177" s="36" t="s">
        <v>1127</v>
      </c>
      <c r="C177" s="36" t="s">
        <v>1119</v>
      </c>
      <c r="D177" s="36" t="s">
        <v>25</v>
      </c>
      <c r="E177" s="41">
        <f>'calc.Entitlements'!$E$525</f>
        <v>17142110</v>
      </c>
      <c r="F177" s="49">
        <f ca="1">OFFSET('ESG19'!$G$1,MATCH(A177,'ESG19'!$A$2:$A$367,0),)</f>
        <v>1461960</v>
      </c>
      <c r="G177" s="41">
        <f>'calc.Entitlements'!$H$525</f>
        <v>1506611</v>
      </c>
    </row>
    <row r="178" spans="1:7" x14ac:dyDescent="0.35">
      <c r="A178" s="36" t="s">
        <v>1132</v>
      </c>
      <c r="B178" s="36" t="s">
        <v>1133</v>
      </c>
      <c r="C178" s="36" t="s">
        <v>1119</v>
      </c>
      <c r="D178" s="36" t="s">
        <v>25</v>
      </c>
      <c r="E178" s="41">
        <f>'calc.Entitlements'!$E$528</f>
        <v>2599912</v>
      </c>
      <c r="F178" s="49">
        <f ca="1">OFFSET('ESG19'!$G$1,MATCH(A178,'ESG19'!$A$2:$A$367,0),)</f>
        <v>226672</v>
      </c>
      <c r="G178" s="41">
        <f>'calc.Entitlements'!$H$528</f>
        <v>228505</v>
      </c>
    </row>
    <row r="179" spans="1:7" x14ac:dyDescent="0.35">
      <c r="A179" s="36" t="s">
        <v>1136</v>
      </c>
      <c r="B179" s="36" t="s">
        <v>1137</v>
      </c>
      <c r="C179" s="36" t="s">
        <v>1119</v>
      </c>
      <c r="D179" s="36" t="s">
        <v>19</v>
      </c>
      <c r="E179" s="41">
        <f>'calc.Entitlements'!$E$530</f>
        <v>2857557</v>
      </c>
      <c r="F179" s="49">
        <f ca="1">OFFSET('ESG19'!$G$1,MATCH(A179,'ESG19'!$A$2:$A$367,0),)</f>
        <v>244889</v>
      </c>
      <c r="G179" s="41">
        <f>'calc.Entitlements'!$H$530</f>
        <v>251149</v>
      </c>
    </row>
    <row r="180" spans="1:7" x14ac:dyDescent="0.35">
      <c r="A180" s="36" t="s">
        <v>1148</v>
      </c>
      <c r="B180" s="36" t="s">
        <v>1049</v>
      </c>
      <c r="C180" s="36" t="s">
        <v>1119</v>
      </c>
      <c r="D180" s="36" t="s">
        <v>19</v>
      </c>
      <c r="E180" s="41">
        <f>'calc.Entitlements'!$E$536</f>
        <v>1736744</v>
      </c>
      <c r="F180" s="49">
        <f ca="1">OFFSET('ESG19'!$G$1,MATCH(A180,'ESG19'!$A$2:$A$367,0),)</f>
        <v>147883</v>
      </c>
      <c r="G180" s="41">
        <f>'calc.Entitlements'!$H$536</f>
        <v>152641</v>
      </c>
    </row>
    <row r="181" spans="1:7" x14ac:dyDescent="0.35">
      <c r="A181" s="36" t="s">
        <v>1151</v>
      </c>
      <c r="B181" s="36" t="s">
        <v>1152</v>
      </c>
      <c r="C181" s="36" t="s">
        <v>1119</v>
      </c>
      <c r="D181" s="36" t="s">
        <v>19</v>
      </c>
      <c r="E181" s="41">
        <f>'calc.Entitlements'!E538</f>
        <v>2088242</v>
      </c>
      <c r="F181" s="49">
        <f ca="1">OFFSET('ESG19'!$G$1,MATCH(A181,'ESG19'!$A$2:$A$367,0),)</f>
        <v>175066</v>
      </c>
      <c r="G181" s="41">
        <f>'calc.Entitlements'!H538</f>
        <v>183534</v>
      </c>
    </row>
    <row r="182" spans="1:7" x14ac:dyDescent="0.35">
      <c r="A182" s="36" t="s">
        <v>1153</v>
      </c>
      <c r="B182" s="36" t="s">
        <v>1154</v>
      </c>
      <c r="C182" s="36" t="s">
        <v>1119</v>
      </c>
      <c r="D182" s="36" t="s">
        <v>19</v>
      </c>
      <c r="E182" s="41">
        <f>'calc.Entitlements'!E539</f>
        <v>2478275</v>
      </c>
      <c r="F182" s="49">
        <f ca="1">OFFSET('ESG19'!$G$1,MATCH(A182,'ESG19'!$A$2:$A$367,0),)</f>
        <v>211680</v>
      </c>
      <c r="G182" s="41">
        <f>'calc.Entitlements'!H539</f>
        <v>217814</v>
      </c>
    </row>
    <row r="183" spans="1:7" x14ac:dyDescent="0.35">
      <c r="A183" s="36" t="s">
        <v>1159</v>
      </c>
      <c r="B183" s="36" t="s">
        <v>1160</v>
      </c>
      <c r="C183" s="36" t="s">
        <v>1119</v>
      </c>
      <c r="D183" s="36" t="s">
        <v>19</v>
      </c>
      <c r="E183" s="41">
        <f>'calc.Entitlements'!E542</f>
        <v>2657579</v>
      </c>
      <c r="F183" s="49">
        <f ca="1">OFFSET('ESG19'!$G$1,MATCH(A183,'ESG19'!$A$2:$A$367,0),)</f>
        <v>223212</v>
      </c>
      <c r="G183" s="41">
        <f>'calc.Entitlements'!H542</f>
        <v>233573</v>
      </c>
    </row>
    <row r="184" spans="1:7" x14ac:dyDescent="0.35">
      <c r="A184" s="36" t="s">
        <v>1161</v>
      </c>
      <c r="B184" s="36" t="s">
        <v>1162</v>
      </c>
      <c r="C184" s="36" t="s">
        <v>1119</v>
      </c>
      <c r="D184" s="36" t="s">
        <v>25</v>
      </c>
      <c r="E184" s="41">
        <f>'calc.Entitlements'!E543</f>
        <v>1908469</v>
      </c>
      <c r="F184" s="49">
        <f ca="1">OFFSET('ESG19'!$G$1,MATCH(A184,'ESG19'!$A$2:$A$367,0),)</f>
        <v>162765</v>
      </c>
      <c r="G184" s="41">
        <f>'calc.Entitlements'!H543</f>
        <v>167734</v>
      </c>
    </row>
    <row r="185" spans="1:7" x14ac:dyDescent="0.35">
      <c r="A185" s="36" t="s">
        <v>1171</v>
      </c>
      <c r="B185" s="36" t="s">
        <v>1172</v>
      </c>
      <c r="C185" s="36" t="s">
        <v>1119</v>
      </c>
      <c r="D185" s="36" t="s">
        <v>19</v>
      </c>
      <c r="E185" s="41">
        <f>'calc.Entitlements'!$E$548</f>
        <v>1817754</v>
      </c>
      <c r="F185" s="49">
        <f ca="1">OFFSET('ESG19'!$G$1,MATCH(A185,'ESG19'!$A$2:$A$367,0),)</f>
        <v>152608</v>
      </c>
      <c r="G185" s="41">
        <f>'calc.Entitlements'!$H$548</f>
        <v>159761</v>
      </c>
    </row>
    <row r="186" spans="1:7" x14ac:dyDescent="0.35">
      <c r="A186" s="36" t="s">
        <v>1177</v>
      </c>
      <c r="B186" s="36" t="s">
        <v>1178</v>
      </c>
      <c r="C186" s="36" t="s">
        <v>1119</v>
      </c>
      <c r="D186" s="36" t="s">
        <v>19</v>
      </c>
      <c r="E186" s="41">
        <f>'calc.Entitlements'!E551</f>
        <v>2477436</v>
      </c>
      <c r="F186" s="49">
        <f ca="1">OFFSET('ESG19'!$G$1,MATCH(A186,'ESG19'!$A$2:$A$367,0),)</f>
        <v>209799</v>
      </c>
      <c r="G186" s="41">
        <f>'calc.Entitlements'!H551</f>
        <v>217741</v>
      </c>
    </row>
    <row r="187" spans="1:7" x14ac:dyDescent="0.35">
      <c r="A187" s="36" t="s">
        <v>1179</v>
      </c>
      <c r="B187" s="36" t="s">
        <v>970</v>
      </c>
      <c r="C187" s="36" t="s">
        <v>1119</v>
      </c>
      <c r="D187" s="36" t="s">
        <v>25</v>
      </c>
      <c r="E187" s="41">
        <f>'calc.Entitlements'!E552</f>
        <v>3828652</v>
      </c>
      <c r="F187" s="49">
        <f ca="1">OFFSET('ESG19'!$G$1,MATCH(A187,'ESG19'!$A$2:$A$367,0),)</f>
        <v>323252</v>
      </c>
      <c r="G187" s="41">
        <f>'calc.Entitlements'!H552</f>
        <v>336498</v>
      </c>
    </row>
    <row r="188" spans="1:7" x14ac:dyDescent="0.35">
      <c r="A188" s="36" t="s">
        <v>1188</v>
      </c>
      <c r="B188" s="36" t="s">
        <v>1189</v>
      </c>
      <c r="C188" s="36" t="s">
        <v>1119</v>
      </c>
      <c r="D188" s="36" t="s">
        <v>25</v>
      </c>
      <c r="E188" s="41">
        <f>'calc.Entitlements'!$E$557</f>
        <v>4381273</v>
      </c>
      <c r="F188" s="49">
        <f ca="1">OFFSET('ESG19'!$G$1,MATCH(A188,'ESG19'!$A$2:$A$367,0),)</f>
        <v>370659</v>
      </c>
      <c r="G188" s="41">
        <f>'calc.Entitlements'!$H$557</f>
        <v>385068</v>
      </c>
    </row>
    <row r="189" spans="1:7" x14ac:dyDescent="0.35">
      <c r="A189" s="36" t="s">
        <v>1197</v>
      </c>
      <c r="B189" s="36" t="s">
        <v>1198</v>
      </c>
      <c r="C189" s="36" t="s">
        <v>1194</v>
      </c>
      <c r="D189" s="36" t="s">
        <v>25</v>
      </c>
      <c r="E189" s="41">
        <f>'calc.Entitlements'!$E$560</f>
        <v>21684096</v>
      </c>
      <c r="F189" s="49">
        <f ca="1">OFFSET('ESG19'!$G$1,MATCH(A189,'ESG19'!$A$2:$A$367,0),)</f>
        <v>1817160</v>
      </c>
      <c r="G189" s="41">
        <f>'calc.Entitlements'!$H$560</f>
        <v>1905804</v>
      </c>
    </row>
    <row r="190" spans="1:7" x14ac:dyDescent="0.35">
      <c r="A190" s="36" t="s">
        <v>1211</v>
      </c>
      <c r="B190" s="36" t="s">
        <v>1212</v>
      </c>
      <c r="C190" s="36" t="s">
        <v>1194</v>
      </c>
      <c r="D190" s="36" t="s">
        <v>75</v>
      </c>
      <c r="E190" s="41">
        <f>'calc.Entitlements'!E567</f>
        <v>2016939</v>
      </c>
      <c r="F190" s="49">
        <f ca="1">OFFSET('ESG19'!$G$1,MATCH(A190,'ESG19'!$A$2:$A$367,0),)</f>
        <v>166664</v>
      </c>
      <c r="G190" s="41">
        <f>'calc.Entitlements'!H567</f>
        <v>177268</v>
      </c>
    </row>
    <row r="191" spans="1:7" x14ac:dyDescent="0.35">
      <c r="A191" s="36" t="s">
        <v>1213</v>
      </c>
      <c r="B191" s="36" t="s">
        <v>1214</v>
      </c>
      <c r="C191" s="36" t="s">
        <v>1194</v>
      </c>
      <c r="D191" s="36" t="s">
        <v>75</v>
      </c>
      <c r="E191" s="41">
        <f>'calc.Entitlements'!E568</f>
        <v>4061378</v>
      </c>
      <c r="F191" s="49">
        <f ca="1">OFFSET('ESG19'!$G$1,MATCH(A191,'ESG19'!$A$2:$A$367,0),)</f>
        <v>344505</v>
      </c>
      <c r="G191" s="41">
        <f>'calc.Entitlements'!H568</f>
        <v>356952</v>
      </c>
    </row>
    <row r="192" spans="1:7" x14ac:dyDescent="0.35">
      <c r="A192" s="36" t="s">
        <v>1219</v>
      </c>
      <c r="B192" s="36" t="s">
        <v>1220</v>
      </c>
      <c r="C192" s="36" t="s">
        <v>1194</v>
      </c>
      <c r="D192" s="36" t="s">
        <v>75</v>
      </c>
      <c r="E192" s="41">
        <f>'calc.Entitlements'!E571</f>
        <v>4747452</v>
      </c>
      <c r="F192" s="49">
        <f ca="1">OFFSET('ESG19'!$G$1,MATCH(A192,'ESG19'!$A$2:$A$367,0),)</f>
        <v>393484</v>
      </c>
      <c r="G192" s="41">
        <f>'calc.Entitlements'!H571</f>
        <v>417251</v>
      </c>
    </row>
    <row r="193" spans="1:7" x14ac:dyDescent="0.35">
      <c r="A193" s="36" t="s">
        <v>1221</v>
      </c>
      <c r="B193" s="36" t="s">
        <v>1222</v>
      </c>
      <c r="C193" s="36" t="s">
        <v>1194</v>
      </c>
      <c r="D193" s="36" t="s">
        <v>75</v>
      </c>
      <c r="E193" s="41">
        <f>'calc.Entitlements'!E572</f>
        <v>5028267</v>
      </c>
      <c r="F193" s="49">
        <f ca="1">OFFSET('ESG19'!$G$1,MATCH(A193,'ESG19'!$A$2:$A$367,0),)</f>
        <v>423194</v>
      </c>
      <c r="G193" s="41">
        <f>'calc.Entitlements'!H572</f>
        <v>441932</v>
      </c>
    </row>
    <row r="194" spans="1:7" x14ac:dyDescent="0.35">
      <c r="A194" s="36" t="s">
        <v>1232</v>
      </c>
      <c r="B194" s="36" t="s">
        <v>1233</v>
      </c>
      <c r="C194" s="36" t="s">
        <v>1225</v>
      </c>
      <c r="D194" s="36" t="s">
        <v>25</v>
      </c>
      <c r="E194" s="41">
        <f>'calc.Entitlements'!$E$577</f>
        <v>1893097</v>
      </c>
      <c r="F194" s="49">
        <f ca="1">OFFSET('ESG19'!$G$1,MATCH(A194,'ESG19'!$A$2:$A$367,0),)</f>
        <v>160873</v>
      </c>
      <c r="G194" s="41">
        <f>'calc.Entitlements'!$H$577</f>
        <v>166383</v>
      </c>
    </row>
    <row r="195" spans="1:7" x14ac:dyDescent="0.35">
      <c r="A195" s="36" t="s">
        <v>1249</v>
      </c>
      <c r="B195" s="36" t="s">
        <v>1250</v>
      </c>
      <c r="C195" s="36" t="s">
        <v>1238</v>
      </c>
      <c r="D195" s="36" t="s">
        <v>25</v>
      </c>
      <c r="E195" s="41">
        <f>'calc.Entitlements'!$E$584</f>
        <v>1904848</v>
      </c>
      <c r="F195" s="49">
        <f ca="1">OFFSET('ESG19'!$G$1,MATCH(A195,'ESG19'!$A$2:$A$367,0),)</f>
        <v>162768</v>
      </c>
      <c r="G195" s="41">
        <f>'calc.Entitlements'!$H$584</f>
        <v>167416</v>
      </c>
    </row>
    <row r="196" spans="1:7" x14ac:dyDescent="0.35">
      <c r="A196" s="36" t="s">
        <v>1253</v>
      </c>
      <c r="B196" s="36" t="s">
        <v>1254</v>
      </c>
      <c r="C196" s="36" t="s">
        <v>1238</v>
      </c>
      <c r="D196" s="36" t="s">
        <v>25</v>
      </c>
      <c r="E196" s="41">
        <f>'calc.Entitlements'!$E$586</f>
        <v>34507775</v>
      </c>
      <c r="F196" s="49">
        <f ca="1">OFFSET('ESG19'!$G$1,MATCH(A196,'ESG19'!$A$2:$A$367,0),)</f>
        <v>2917168</v>
      </c>
      <c r="G196" s="41">
        <f>'calc.Entitlements'!$H$586</f>
        <v>3032870</v>
      </c>
    </row>
    <row r="197" spans="1:7" x14ac:dyDescent="0.35">
      <c r="A197" s="36" t="s">
        <v>1259</v>
      </c>
      <c r="B197" s="36" t="s">
        <v>1260</v>
      </c>
      <c r="C197" s="36" t="s">
        <v>1238</v>
      </c>
      <c r="D197" s="36" t="s">
        <v>25</v>
      </c>
      <c r="E197" s="41">
        <f>'calc.Entitlements'!E589</f>
        <v>3888578</v>
      </c>
      <c r="F197" s="49">
        <f ca="1">OFFSET('ESG19'!$G$1,MATCH(A197,'ESG19'!$A$2:$A$367,0),)</f>
        <v>328616</v>
      </c>
      <c r="G197" s="41">
        <f>'calc.Entitlements'!H589</f>
        <v>341765</v>
      </c>
    </row>
    <row r="198" spans="1:7" x14ac:dyDescent="0.35">
      <c r="A198" s="36" t="s">
        <v>1261</v>
      </c>
      <c r="B198" s="36" t="s">
        <v>1262</v>
      </c>
      <c r="C198" s="36" t="s">
        <v>1238</v>
      </c>
      <c r="D198" s="36" t="s">
        <v>25</v>
      </c>
      <c r="E198" s="41">
        <f>'calc.Entitlements'!E590</f>
        <v>3697694</v>
      </c>
      <c r="F198" s="49">
        <f ca="1">OFFSET('ESG19'!$G$1,MATCH(A198,'ESG19'!$A$2:$A$367,0),)</f>
        <v>318924</v>
      </c>
      <c r="G198" s="41">
        <f>'calc.Entitlements'!H590</f>
        <v>324988</v>
      </c>
    </row>
    <row r="199" spans="1:7" x14ac:dyDescent="0.35">
      <c r="A199" s="36" t="s">
        <v>1269</v>
      </c>
      <c r="B199" s="36" t="s">
        <v>1270</v>
      </c>
      <c r="C199" s="36" t="s">
        <v>1238</v>
      </c>
      <c r="D199" s="36" t="s">
        <v>25</v>
      </c>
      <c r="E199" s="41">
        <f>'calc.Entitlements'!$E$594</f>
        <v>2007654</v>
      </c>
      <c r="F199" s="49">
        <f ca="1">OFFSET('ESG19'!$G$1,MATCH(A199,'ESG19'!$A$2:$A$367,0),)</f>
        <v>170259</v>
      </c>
      <c r="G199" s="41">
        <f>'calc.Entitlements'!$H$594</f>
        <v>176452</v>
      </c>
    </row>
    <row r="200" spans="1:7" x14ac:dyDescent="0.35">
      <c r="A200" s="36" t="s">
        <v>1297</v>
      </c>
      <c r="B200" s="36" t="s">
        <v>1298</v>
      </c>
      <c r="C200" s="36" t="s">
        <v>1238</v>
      </c>
      <c r="D200" s="36" t="s">
        <v>25</v>
      </c>
      <c r="E200" s="41">
        <f>'calc.Entitlements'!$E$609</f>
        <v>2125933</v>
      </c>
      <c r="F200" s="49">
        <f ca="1">OFFSET('ESG19'!$G$1,MATCH(A200,'ESG19'!$A$2:$A$367,0),)</f>
        <v>181809</v>
      </c>
      <c r="G200" s="41">
        <f>'calc.Entitlements'!$H$609</f>
        <v>186847</v>
      </c>
    </row>
    <row r="201" spans="1:7" x14ac:dyDescent="0.35">
      <c r="A201" s="36" t="s">
        <v>1315</v>
      </c>
      <c r="B201" s="36" t="s">
        <v>1316</v>
      </c>
      <c r="C201" s="36" t="s">
        <v>1238</v>
      </c>
      <c r="D201" s="36" t="s">
        <v>75</v>
      </c>
      <c r="E201" s="41">
        <f>'calc.Entitlements'!E618</f>
        <v>1827371</v>
      </c>
      <c r="F201" s="49">
        <f ca="1">OFFSET('ESG19'!$G$1,MATCH(A201,'ESG19'!$A$2:$A$367,0),)</f>
        <v>155193</v>
      </c>
      <c r="G201" s="41">
        <f>'calc.Entitlements'!H618</f>
        <v>160607</v>
      </c>
    </row>
    <row r="202" spans="1:7" x14ac:dyDescent="0.35">
      <c r="A202" s="36" t="s">
        <v>1317</v>
      </c>
      <c r="B202" s="36" t="s">
        <v>1318</v>
      </c>
      <c r="C202" s="36" t="s">
        <v>1238</v>
      </c>
      <c r="D202" s="36" t="s">
        <v>75</v>
      </c>
      <c r="E202" s="41">
        <f>'calc.Entitlements'!E619</f>
        <v>1756383</v>
      </c>
      <c r="F202" s="49">
        <f ca="1">OFFSET('ESG19'!$G$1,MATCH(A202,'ESG19'!$A$2:$A$367,0),)</f>
        <v>149297</v>
      </c>
      <c r="G202" s="41">
        <f>'calc.Entitlements'!H619</f>
        <v>154368</v>
      </c>
    </row>
    <row r="203" spans="1:7" x14ac:dyDescent="0.35">
      <c r="A203" s="36" t="s">
        <v>1319</v>
      </c>
      <c r="B203" s="36" t="s">
        <v>1320</v>
      </c>
      <c r="C203" s="36" t="s">
        <v>1238</v>
      </c>
      <c r="D203" s="36" t="s">
        <v>75</v>
      </c>
      <c r="E203" s="41">
        <f>'calc.Entitlements'!E620</f>
        <v>1786690</v>
      </c>
      <c r="F203" s="49">
        <f ca="1">OFFSET('ESG19'!$G$1,MATCH(A203,'ESG19'!$A$2:$A$367,0),)</f>
        <v>158080</v>
      </c>
      <c r="G203" s="41">
        <f>'calc.Entitlements'!H620</f>
        <v>157031</v>
      </c>
    </row>
    <row r="204" spans="1:7" x14ac:dyDescent="0.35">
      <c r="A204" s="36" t="s">
        <v>1321</v>
      </c>
      <c r="B204" s="36" t="s">
        <v>1322</v>
      </c>
      <c r="C204" s="36" t="s">
        <v>1238</v>
      </c>
      <c r="D204" s="36" t="s">
        <v>75</v>
      </c>
      <c r="E204" s="41">
        <f>'calc.Entitlements'!E621</f>
        <v>3812005</v>
      </c>
      <c r="F204" s="49">
        <f ca="1">OFFSET('ESG19'!$G$1,MATCH(A204,'ESG19'!$A$2:$A$367,0),)</f>
        <v>333894</v>
      </c>
      <c r="G204" s="41">
        <f>'calc.Entitlements'!H621</f>
        <v>335035</v>
      </c>
    </row>
    <row r="205" spans="1:7" x14ac:dyDescent="0.35">
      <c r="A205" s="36" t="s">
        <v>1323</v>
      </c>
      <c r="B205" s="36" t="s">
        <v>1324</v>
      </c>
      <c r="C205" s="36" t="s">
        <v>1238</v>
      </c>
      <c r="D205" s="36" t="s">
        <v>75</v>
      </c>
      <c r="E205" s="41">
        <f>'calc.Entitlements'!E622</f>
        <v>2122975</v>
      </c>
      <c r="F205" s="49">
        <f ca="1">OFFSET('ESG19'!$G$1,MATCH(A205,'ESG19'!$A$2:$A$367,0),)</f>
        <v>178973</v>
      </c>
      <c r="G205" s="41">
        <f>'calc.Entitlements'!H622</f>
        <v>186587</v>
      </c>
    </row>
    <row r="206" spans="1:7" x14ac:dyDescent="0.35">
      <c r="A206" s="36" t="s">
        <v>1325</v>
      </c>
      <c r="B206" s="36" t="s">
        <v>1326</v>
      </c>
      <c r="C206" s="36" t="s">
        <v>1238</v>
      </c>
      <c r="D206" s="36" t="s">
        <v>75</v>
      </c>
      <c r="E206" s="41">
        <f>'calc.Entitlements'!E623</f>
        <v>5448554</v>
      </c>
      <c r="F206" s="49">
        <f ca="1">OFFSET('ESG19'!$G$1,MATCH(A206,'ESG19'!$A$2:$A$367,0),)</f>
        <v>461580</v>
      </c>
      <c r="G206" s="41">
        <f>'calc.Entitlements'!H623</f>
        <v>478870</v>
      </c>
    </row>
    <row r="207" spans="1:7" x14ac:dyDescent="0.35">
      <c r="A207" s="36" t="s">
        <v>1333</v>
      </c>
      <c r="B207" s="36" t="s">
        <v>1334</v>
      </c>
      <c r="C207" s="36" t="s">
        <v>1329</v>
      </c>
      <c r="D207" s="36" t="s">
        <v>25</v>
      </c>
      <c r="E207" s="41">
        <f>'calc.Entitlements'!$E$626</f>
        <v>2374615</v>
      </c>
      <c r="F207" s="49">
        <f ca="1">OFFSET('ESG19'!$G$1,MATCH(A207,'ESG19'!$A$2:$A$367,0),)</f>
        <v>200644</v>
      </c>
      <c r="G207" s="41">
        <f>'calc.Entitlements'!$H$626</f>
        <v>208704</v>
      </c>
    </row>
    <row r="208" spans="1:7" x14ac:dyDescent="0.35">
      <c r="A208" s="36" t="s">
        <v>1339</v>
      </c>
      <c r="B208" s="36" t="s">
        <v>1340</v>
      </c>
      <c r="C208" s="36" t="s">
        <v>1329</v>
      </c>
      <c r="D208" s="36" t="s">
        <v>25</v>
      </c>
      <c r="E208" s="41">
        <f>'calc.Entitlements'!$E$629</f>
        <v>11051981</v>
      </c>
      <c r="F208" s="49">
        <f ca="1">OFFSET('ESG19'!$G$1,MATCH(A208,'ESG19'!$A$2:$A$367,0),)</f>
        <v>947515</v>
      </c>
      <c r="G208" s="41">
        <f>'calc.Entitlements'!$H$629</f>
        <v>971353</v>
      </c>
    </row>
    <row r="209" spans="1:7" x14ac:dyDescent="0.35">
      <c r="A209" s="36" t="s">
        <v>1349</v>
      </c>
      <c r="B209" s="36" t="s">
        <v>1350</v>
      </c>
      <c r="C209" s="36" t="s">
        <v>1329</v>
      </c>
      <c r="D209" s="36" t="s">
        <v>25</v>
      </c>
      <c r="E209" s="41">
        <f>'calc.Entitlements'!$E$634</f>
        <v>6762568</v>
      </c>
      <c r="F209" s="49">
        <f ca="1">OFFSET('ESG19'!$G$1,MATCH(A209,'ESG19'!$A$2:$A$367,0),)</f>
        <v>578890</v>
      </c>
      <c r="G209" s="41">
        <f>'calc.Entitlements'!$H$634</f>
        <v>594358</v>
      </c>
    </row>
    <row r="210" spans="1:7" x14ac:dyDescent="0.35">
      <c r="A210" s="36" t="s">
        <v>1355</v>
      </c>
      <c r="B210" s="36" t="s">
        <v>1356</v>
      </c>
      <c r="C210" s="36" t="s">
        <v>1329</v>
      </c>
      <c r="D210" s="36" t="s">
        <v>75</v>
      </c>
      <c r="E210" s="41">
        <f>'calc.Entitlements'!E637</f>
        <v>1887110</v>
      </c>
      <c r="F210" s="49">
        <f ca="1">OFFSET('ESG19'!$G$1,MATCH(A210,'ESG19'!$A$2:$A$367,0),)</f>
        <v>164742</v>
      </c>
      <c r="G210" s="41">
        <f>'calc.Entitlements'!H637</f>
        <v>165857</v>
      </c>
    </row>
    <row r="211" spans="1:7" x14ac:dyDescent="0.35">
      <c r="A211" s="36" t="s">
        <v>1357</v>
      </c>
      <c r="B211" s="36" t="s">
        <v>1358</v>
      </c>
      <c r="C211" s="36" t="s">
        <v>1329</v>
      </c>
      <c r="D211" s="36" t="s">
        <v>75</v>
      </c>
      <c r="E211" s="41">
        <f>'calc.Entitlements'!E638</f>
        <v>2897160</v>
      </c>
      <c r="F211" s="49">
        <f ca="1">OFFSET('ESG19'!$G$1,MATCH(A211,'ESG19'!$A$2:$A$367,0),)</f>
        <v>252131</v>
      </c>
      <c r="G211" s="41">
        <f>'calc.Entitlements'!H638</f>
        <v>254630</v>
      </c>
    </row>
    <row r="212" spans="1:7" x14ac:dyDescent="0.35">
      <c r="A212" s="36" t="s">
        <v>1361</v>
      </c>
      <c r="B212" s="36" t="s">
        <v>1362</v>
      </c>
      <c r="C212" s="36" t="s">
        <v>1329</v>
      </c>
      <c r="D212" s="36" t="s">
        <v>75</v>
      </c>
      <c r="E212" s="41">
        <f>'calc.Entitlements'!$E$640</f>
        <v>1909791</v>
      </c>
      <c r="F212" s="49">
        <f ca="1">OFFSET('ESG19'!$G$1,MATCH(A212,'ESG19'!$A$2:$A$367,0),)</f>
        <v>163682</v>
      </c>
      <c r="G212" s="41">
        <f>'calc.Entitlements'!$H$640</f>
        <v>167851</v>
      </c>
    </row>
    <row r="213" spans="1:7" x14ac:dyDescent="0.35">
      <c r="A213" s="36" t="s">
        <v>1380</v>
      </c>
      <c r="B213" s="36" t="s">
        <v>1047</v>
      </c>
      <c r="C213" s="36" t="s">
        <v>1367</v>
      </c>
      <c r="D213" s="36" t="s">
        <v>25</v>
      </c>
      <c r="E213" s="41">
        <f>'calc.Entitlements'!$E$648</f>
        <v>7577318</v>
      </c>
      <c r="F213" s="49">
        <f ca="1">OFFSET('ESG19'!$G$1,MATCH(A213,'ESG19'!$A$2:$A$367,0),)</f>
        <v>657798</v>
      </c>
      <c r="G213" s="41">
        <f>'calc.Entitlements'!$H$648</f>
        <v>665966</v>
      </c>
    </row>
    <row r="214" spans="1:7" x14ac:dyDescent="0.35">
      <c r="A214" s="36" t="s">
        <v>1387</v>
      </c>
      <c r="B214" s="36" t="s">
        <v>1388</v>
      </c>
      <c r="C214" s="36" t="s">
        <v>1367</v>
      </c>
      <c r="D214" s="36" t="s">
        <v>25</v>
      </c>
      <c r="E214" s="41">
        <f>'calc.Entitlements'!$E$652</f>
        <v>17923900</v>
      </c>
      <c r="F214" s="49">
        <f ca="1">OFFSET('ESG19'!$G$1,MATCH(A214,'ESG19'!$A$2:$A$367,0),)</f>
        <v>1510235</v>
      </c>
      <c r="G214" s="41">
        <f>'calc.Entitlements'!$H$652</f>
        <v>1575322</v>
      </c>
    </row>
    <row r="215" spans="1:7" x14ac:dyDescent="0.35">
      <c r="A215" s="36" t="s">
        <v>1393</v>
      </c>
      <c r="B215" s="36" t="s">
        <v>1362</v>
      </c>
      <c r="C215" s="36" t="s">
        <v>1367</v>
      </c>
      <c r="D215" s="36" t="s">
        <v>75</v>
      </c>
      <c r="E215" s="41">
        <f>'calc.Entitlements'!$E$656</f>
        <v>5619929</v>
      </c>
      <c r="F215" s="49">
        <f ca="1">OFFSET('ESG19'!$G$1,MATCH(A215,'ESG19'!$A$2:$A$367,0),)</f>
        <v>475671</v>
      </c>
      <c r="G215" s="41">
        <f>'calc.Entitlements'!$H$656</f>
        <v>493933</v>
      </c>
    </row>
    <row r="216" spans="1:7" x14ac:dyDescent="0.35">
      <c r="A216" s="36" t="s">
        <v>1403</v>
      </c>
      <c r="B216" s="36" t="s">
        <v>1266</v>
      </c>
      <c r="C216" s="36" t="s">
        <v>1396</v>
      </c>
      <c r="D216" s="36" t="s">
        <v>25</v>
      </c>
      <c r="E216" s="41">
        <f>'calc.Entitlements'!$E$660</f>
        <v>1898015</v>
      </c>
      <c r="F216" s="49">
        <f ca="1">OFFSET('ESG19'!$G$1,MATCH(A216,'ESG19'!$A$2:$A$367,0),)</f>
        <v>160054</v>
      </c>
      <c r="G216" s="41">
        <f>'calc.Entitlements'!$H$660</f>
        <v>166816</v>
      </c>
    </row>
    <row r="217" spans="1:7" x14ac:dyDescent="0.35">
      <c r="A217" s="36" t="s">
        <v>1428</v>
      </c>
      <c r="B217" s="36" t="s">
        <v>1429</v>
      </c>
      <c r="C217" s="36" t="s">
        <v>1419</v>
      </c>
      <c r="D217" s="36" t="s">
        <v>25</v>
      </c>
      <c r="E217" s="41">
        <f>'calc.Entitlements'!$E$670</f>
        <v>5825683</v>
      </c>
      <c r="F217" s="49">
        <f ca="1">OFFSET('ESG19'!$G$1,MATCH(A217,'ESG19'!$A$2:$A$367,0),)</f>
        <v>507237</v>
      </c>
      <c r="G217" s="41">
        <f>'calc.Entitlements'!$H$670</f>
        <v>512016</v>
      </c>
    </row>
    <row r="218" spans="1:7" x14ac:dyDescent="0.35">
      <c r="A218" s="36" t="s">
        <v>1431</v>
      </c>
      <c r="B218" s="36" t="s">
        <v>1432</v>
      </c>
      <c r="C218" s="36" t="s">
        <v>1419</v>
      </c>
      <c r="D218" s="36" t="s">
        <v>25</v>
      </c>
      <c r="E218" s="41">
        <f>'calc.Entitlements'!$E$672</f>
        <v>1987620</v>
      </c>
      <c r="F218" s="49">
        <f ca="1">OFFSET('ESG19'!$G$1,MATCH(A218,'ESG19'!$A$2:$A$367,0),)</f>
        <v>169200</v>
      </c>
      <c r="G218" s="41">
        <f>'calc.Entitlements'!$H$672</f>
        <v>174691</v>
      </c>
    </row>
    <row r="219" spans="1:7" x14ac:dyDescent="0.35">
      <c r="A219" s="36" t="s">
        <v>1438</v>
      </c>
      <c r="B219" s="36" t="s">
        <v>1439</v>
      </c>
      <c r="C219" s="36" t="s">
        <v>1419</v>
      </c>
      <c r="D219" s="36" t="s">
        <v>25</v>
      </c>
      <c r="E219" s="41">
        <f>'calc.Entitlements'!$E$676</f>
        <v>2229274</v>
      </c>
      <c r="F219" s="49">
        <f ca="1">OFFSET('ESG19'!$G$1,MATCH(A219,'ESG19'!$A$2:$A$367,0),)</f>
        <v>183371</v>
      </c>
      <c r="G219" s="41">
        <f>'calc.Entitlements'!$H$676</f>
        <v>195930</v>
      </c>
    </row>
    <row r="220" spans="1:7" x14ac:dyDescent="0.35">
      <c r="A220" s="36" t="s">
        <v>1455</v>
      </c>
      <c r="B220" s="36" t="s">
        <v>1456</v>
      </c>
      <c r="C220" s="36" t="s">
        <v>1419</v>
      </c>
      <c r="D220" s="36" t="s">
        <v>25</v>
      </c>
      <c r="E220" s="41">
        <f>'calc.Entitlements'!$E$685</f>
        <v>3135738</v>
      </c>
      <c r="F220" s="49">
        <f ca="1">OFFSET('ESG19'!$G$1,MATCH(A220,'ESG19'!$A$2:$A$367,0),)</f>
        <v>272027</v>
      </c>
      <c r="G220" s="41">
        <f>'calc.Entitlements'!$H$685</f>
        <v>275598</v>
      </c>
    </row>
    <row r="221" spans="1:7" x14ac:dyDescent="0.35">
      <c r="A221" s="36" t="s">
        <v>1461</v>
      </c>
      <c r="B221" s="36" t="s">
        <v>1462</v>
      </c>
      <c r="C221" s="36" t="s">
        <v>1419</v>
      </c>
      <c r="D221" s="36" t="s">
        <v>25</v>
      </c>
      <c r="E221" s="41">
        <f>'calc.Entitlements'!$E$689</f>
        <v>2180205</v>
      </c>
      <c r="F221" s="49">
        <f ca="1">OFFSET('ESG19'!$G$1,MATCH(A221,'ESG19'!$A$2:$A$367,0),)</f>
        <v>187896</v>
      </c>
      <c r="G221" s="41">
        <f>'calc.Entitlements'!$H$689</f>
        <v>191617</v>
      </c>
    </row>
    <row r="222" spans="1:7" x14ac:dyDescent="0.35">
      <c r="A222" s="36" t="s">
        <v>1468</v>
      </c>
      <c r="B222" s="36" t="s">
        <v>1469</v>
      </c>
      <c r="C222" s="36" t="s">
        <v>1419</v>
      </c>
      <c r="D222" s="36" t="s">
        <v>75</v>
      </c>
      <c r="E222" s="41">
        <f>'calc.Entitlements'!$E$693</f>
        <v>2068187</v>
      </c>
      <c r="F222" s="49">
        <f ca="1">OFFSET('ESG19'!$G$1,MATCH(A222,'ESG19'!$A$2:$A$367,0),)</f>
        <v>161478</v>
      </c>
      <c r="G222" s="41">
        <f>'calc.Entitlements'!$H$693</f>
        <v>181772</v>
      </c>
    </row>
    <row r="223" spans="1:7" x14ac:dyDescent="0.35">
      <c r="A223" s="36" t="s">
        <v>1486</v>
      </c>
      <c r="B223" s="36" t="s">
        <v>1487</v>
      </c>
      <c r="C223" s="36" t="s">
        <v>1481</v>
      </c>
      <c r="D223" s="36" t="s">
        <v>25</v>
      </c>
      <c r="E223" s="41">
        <f>'calc.Entitlements'!E699</f>
        <v>1837958</v>
      </c>
      <c r="F223" s="49">
        <f ca="1">OFFSET('ESG19'!$G$1,MATCH(A223,'ESG19'!$A$2:$A$367,0),)</f>
        <v>155381</v>
      </c>
      <c r="G223" s="41">
        <f>'calc.Entitlements'!H699</f>
        <v>161537</v>
      </c>
    </row>
    <row r="224" spans="1:7" x14ac:dyDescent="0.35">
      <c r="A224" s="36" t="s">
        <v>1488</v>
      </c>
      <c r="B224" s="36" t="s">
        <v>1489</v>
      </c>
      <c r="C224" s="36" t="s">
        <v>1481</v>
      </c>
      <c r="D224" s="36" t="s">
        <v>25</v>
      </c>
      <c r="E224" s="41">
        <f>'calc.Entitlements'!E700</f>
        <v>4595530</v>
      </c>
      <c r="F224" s="49">
        <f ca="1">OFFSET('ESG19'!$G$1,MATCH(A224,'ESG19'!$A$2:$A$367,0),)</f>
        <v>404838</v>
      </c>
      <c r="G224" s="41">
        <f>'calc.Entitlements'!H700</f>
        <v>403899</v>
      </c>
    </row>
    <row r="225" spans="1:7" x14ac:dyDescent="0.35">
      <c r="A225" s="36" t="s">
        <v>1494</v>
      </c>
      <c r="B225" s="36" t="s">
        <v>590</v>
      </c>
      <c r="C225" s="36" t="s">
        <v>1492</v>
      </c>
      <c r="D225" s="36" t="s">
        <v>25</v>
      </c>
      <c r="E225" s="41">
        <f>'calc.Entitlements'!$E$702</f>
        <v>1781897</v>
      </c>
      <c r="F225" s="49">
        <f ca="1">OFFSET('ESG19'!$G$1,MATCH(A225,'ESG19'!$A$2:$A$367,0),)</f>
        <v>155561</v>
      </c>
      <c r="G225" s="41">
        <f>'calc.Entitlements'!$H$702</f>
        <v>156610</v>
      </c>
    </row>
    <row r="226" spans="1:7" x14ac:dyDescent="0.35">
      <c r="A226" s="36" t="s">
        <v>1515</v>
      </c>
      <c r="B226" s="36" t="s">
        <v>1516</v>
      </c>
      <c r="C226" s="36" t="s">
        <v>1502</v>
      </c>
      <c r="D226" s="36" t="s">
        <v>25</v>
      </c>
      <c r="E226" s="41">
        <f>'calc.Entitlements'!$E$712</f>
        <v>2385972</v>
      </c>
      <c r="F226" s="49">
        <f ca="1">OFFSET('ESG19'!$G$1,MATCH(A226,'ESG19'!$A$2:$A$367,0),)</f>
        <v>206373</v>
      </c>
      <c r="G226" s="41">
        <f>'calc.Entitlements'!$H$712</f>
        <v>209702</v>
      </c>
    </row>
    <row r="227" spans="1:7" x14ac:dyDescent="0.35">
      <c r="A227" s="36" t="s">
        <v>1545</v>
      </c>
      <c r="B227" s="36" t="s">
        <v>1546</v>
      </c>
      <c r="C227" s="36" t="s">
        <v>1502</v>
      </c>
      <c r="D227" s="36" t="s">
        <v>25</v>
      </c>
      <c r="E227" s="41">
        <f>'calc.Entitlements'!$E$727</f>
        <v>5552340</v>
      </c>
      <c r="F227" s="49">
        <f ca="1">OFFSET('ESG19'!$G$1,MATCH(A227,'ESG19'!$A$2:$A$367,0),)</f>
        <v>475087</v>
      </c>
      <c r="G227" s="41">
        <f>'calc.Entitlements'!$H$727</f>
        <v>487992</v>
      </c>
    </row>
    <row r="228" spans="1:7" x14ac:dyDescent="0.35">
      <c r="A228" s="36" t="s">
        <v>1554</v>
      </c>
      <c r="B228" s="36" t="s">
        <v>1555</v>
      </c>
      <c r="C228" s="36" t="s">
        <v>1502</v>
      </c>
      <c r="D228" s="36" t="s">
        <v>25</v>
      </c>
      <c r="E228" s="41">
        <f>'calc.Entitlements'!$E$732</f>
        <v>7135149</v>
      </c>
      <c r="F228" s="49">
        <f ca="1">OFFSET('ESG19'!$G$1,MATCH(A228,'ESG19'!$A$2:$A$367,0),)</f>
        <v>608884</v>
      </c>
      <c r="G228" s="41">
        <f>'calc.Entitlements'!$H$732</f>
        <v>627104</v>
      </c>
    </row>
    <row r="229" spans="1:7" x14ac:dyDescent="0.35">
      <c r="A229" s="36" t="s">
        <v>1568</v>
      </c>
      <c r="B229" s="36" t="s">
        <v>1569</v>
      </c>
      <c r="C229" s="36" t="s">
        <v>1502</v>
      </c>
      <c r="D229" s="36" t="s">
        <v>19</v>
      </c>
      <c r="E229" s="41">
        <f>'calc.Entitlements'!$E$739</f>
        <v>2275190</v>
      </c>
      <c r="F229" s="49">
        <f ca="1">OFFSET('ESG19'!$G$1,MATCH(A229,'ESG19'!$A$2:$A$367,0),)</f>
        <v>192721</v>
      </c>
      <c r="G229" s="41">
        <f>'calc.Entitlements'!$H$739</f>
        <v>199965</v>
      </c>
    </row>
    <row r="230" spans="1:7" x14ac:dyDescent="0.35">
      <c r="A230" s="36" t="s">
        <v>1574</v>
      </c>
      <c r="B230" s="36" t="s">
        <v>1575</v>
      </c>
      <c r="C230" s="36" t="s">
        <v>1502</v>
      </c>
      <c r="D230" s="36" t="s">
        <v>25</v>
      </c>
      <c r="E230" s="41">
        <f>'calc.Entitlements'!$E$742</f>
        <v>2745139</v>
      </c>
      <c r="F230" s="49">
        <f ca="1">OFFSET('ESG19'!$G$1,MATCH(A230,'ESG19'!$A$2:$A$367,0),)</f>
        <v>225818</v>
      </c>
      <c r="G230" s="41">
        <f>'calc.Entitlements'!$H$742</f>
        <v>241269</v>
      </c>
    </row>
    <row r="231" spans="1:7" x14ac:dyDescent="0.35">
      <c r="A231" s="36" t="s">
        <v>1589</v>
      </c>
      <c r="B231" s="36" t="s">
        <v>1590</v>
      </c>
      <c r="C231" s="36" t="s">
        <v>1502</v>
      </c>
      <c r="D231" s="36" t="s">
        <v>75</v>
      </c>
      <c r="E231" s="41">
        <f>'calc.Entitlements'!$E$750</f>
        <v>9067705</v>
      </c>
      <c r="F231" s="49">
        <f ca="1">OFFSET('ESG19'!$G$1,MATCH(A231,'ESG19'!$A$2:$A$367,0),)</f>
        <v>771935</v>
      </c>
      <c r="G231" s="41">
        <f>'calc.Entitlements'!$H$750</f>
        <v>796956</v>
      </c>
    </row>
    <row r="232" spans="1:7" x14ac:dyDescent="0.35">
      <c r="A232" s="36" t="s">
        <v>1593</v>
      </c>
      <c r="B232" s="36" t="s">
        <v>1594</v>
      </c>
      <c r="C232" s="36" t="s">
        <v>1502</v>
      </c>
      <c r="D232" s="36" t="s">
        <v>75</v>
      </c>
      <c r="E232" s="41">
        <f>'calc.Entitlements'!E752</f>
        <v>2418365</v>
      </c>
      <c r="F232" s="49">
        <f ca="1">OFFSET('ESG19'!$G$1,MATCH(A232,'ESG19'!$A$2:$A$367,0),)</f>
        <v>201785</v>
      </c>
      <c r="G232" s="41">
        <f>'calc.Entitlements'!H752</f>
        <v>212549</v>
      </c>
    </row>
    <row r="233" spans="1:7" x14ac:dyDescent="0.35">
      <c r="A233" s="36" t="s">
        <v>1595</v>
      </c>
      <c r="B233" s="36" t="s">
        <v>1596</v>
      </c>
      <c r="C233" s="36" t="s">
        <v>1502</v>
      </c>
      <c r="D233" s="36" t="s">
        <v>75</v>
      </c>
      <c r="E233" s="41">
        <f>'calc.Entitlements'!E753</f>
        <v>5195027</v>
      </c>
      <c r="F233" s="49">
        <f ca="1">OFFSET('ESG19'!$G$1,MATCH(A233,'ESG19'!$A$2:$A$367,0),)</f>
        <v>440579</v>
      </c>
      <c r="G233" s="41">
        <f>'calc.Entitlements'!H753</f>
        <v>456588</v>
      </c>
    </row>
    <row r="234" spans="1:7" x14ac:dyDescent="0.35">
      <c r="A234" s="36" t="s">
        <v>1599</v>
      </c>
      <c r="B234" s="36" t="s">
        <v>1600</v>
      </c>
      <c r="C234" s="36" t="s">
        <v>1502</v>
      </c>
      <c r="D234" s="36" t="s">
        <v>75</v>
      </c>
      <c r="E234" s="41">
        <f>'calc.Entitlements'!E755</f>
        <v>1989055</v>
      </c>
      <c r="F234" s="49">
        <f ca="1">OFFSET('ESG19'!$G$1,MATCH(A234,'ESG19'!$A$2:$A$367,0),)</f>
        <v>166963</v>
      </c>
      <c r="G234" s="41">
        <f>'calc.Entitlements'!H755</f>
        <v>174817</v>
      </c>
    </row>
    <row r="235" spans="1:7" x14ac:dyDescent="0.35">
      <c r="A235" s="36" t="s">
        <v>1601</v>
      </c>
      <c r="B235" s="36" t="s">
        <v>1602</v>
      </c>
      <c r="C235" s="36" t="s">
        <v>1502</v>
      </c>
      <c r="D235" s="36" t="s">
        <v>75</v>
      </c>
      <c r="E235" s="41">
        <f>'calc.Entitlements'!E756</f>
        <v>1945595</v>
      </c>
      <c r="F235" s="49">
        <f ca="1">OFFSET('ESG19'!$G$1,MATCH(A235,'ESG19'!$A$2:$A$367,0),)</f>
        <v>157532</v>
      </c>
      <c r="G235" s="41">
        <f>'calc.Entitlements'!H756</f>
        <v>170997</v>
      </c>
    </row>
    <row r="236" spans="1:7" x14ac:dyDescent="0.35">
      <c r="A236" s="36" t="s">
        <v>1603</v>
      </c>
      <c r="B236" s="36" t="s">
        <v>1604</v>
      </c>
      <c r="C236" s="36" t="s">
        <v>1502</v>
      </c>
      <c r="D236" s="36" t="s">
        <v>75</v>
      </c>
      <c r="E236" s="41">
        <f>'calc.Entitlements'!E757</f>
        <v>2484294</v>
      </c>
      <c r="F236" s="49">
        <f ca="1">OFFSET('ESG19'!$G$1,MATCH(A236,'ESG19'!$A$2:$A$367,0),)</f>
        <v>207750</v>
      </c>
      <c r="G236" s="41">
        <f>'calc.Entitlements'!H757</f>
        <v>218343</v>
      </c>
    </row>
    <row r="237" spans="1:7" x14ac:dyDescent="0.35">
      <c r="A237" s="36" t="s">
        <v>1605</v>
      </c>
      <c r="B237" s="36" t="s">
        <v>1606</v>
      </c>
      <c r="C237" s="36" t="s">
        <v>1502</v>
      </c>
      <c r="D237" s="36" t="s">
        <v>75</v>
      </c>
      <c r="E237" s="41">
        <f>'calc.Entitlements'!E758</f>
        <v>1937790</v>
      </c>
      <c r="F237" s="49">
        <f ca="1">OFFSET('ESG19'!$G$1,MATCH(A237,'ESG19'!$A$2:$A$367,0),)</f>
        <v>164010</v>
      </c>
      <c r="G237" s="41">
        <f>'calc.Entitlements'!H758</f>
        <v>170311</v>
      </c>
    </row>
    <row r="238" spans="1:7" x14ac:dyDescent="0.35">
      <c r="A238" s="36" t="s">
        <v>1613</v>
      </c>
      <c r="B238" s="36" t="s">
        <v>1467</v>
      </c>
      <c r="C238" s="36" t="s">
        <v>1502</v>
      </c>
      <c r="D238" s="36" t="s">
        <v>75</v>
      </c>
      <c r="E238" s="41">
        <f>'calc.Entitlements'!E762</f>
        <v>4517761</v>
      </c>
      <c r="F238" s="49">
        <f ca="1">OFFSET('ESG19'!$G$1,MATCH(A238,'ESG19'!$A$2:$A$367,0),)</f>
        <v>379822</v>
      </c>
      <c r="G238" s="41">
        <f>'calc.Entitlements'!H762</f>
        <v>397064</v>
      </c>
    </row>
    <row r="239" spans="1:7" x14ac:dyDescent="0.35">
      <c r="A239" s="36" t="s">
        <v>1617</v>
      </c>
      <c r="B239" s="36" t="s">
        <v>1618</v>
      </c>
      <c r="C239" s="36" t="s">
        <v>1616</v>
      </c>
      <c r="D239" s="36" t="s">
        <v>25</v>
      </c>
      <c r="E239" s="41">
        <f>'calc.Entitlements'!E763</f>
        <v>4501363</v>
      </c>
      <c r="F239" s="49">
        <f ca="1">OFFSET('ESG19'!$G$1,MATCH(A239,'ESG19'!$A$2:$A$367,0),)</f>
        <v>378448</v>
      </c>
      <c r="G239" s="41">
        <f>'calc.Entitlements'!H763</f>
        <v>395622</v>
      </c>
    </row>
    <row r="240" spans="1:7" x14ac:dyDescent="0.35">
      <c r="A240" s="36" t="s">
        <v>1631</v>
      </c>
      <c r="B240" s="36" t="s">
        <v>1632</v>
      </c>
      <c r="C240" s="36" t="s">
        <v>1629</v>
      </c>
      <c r="D240" s="36" t="s">
        <v>25</v>
      </c>
      <c r="E240" s="41">
        <f>'calc.Entitlements'!E769</f>
        <v>5073392</v>
      </c>
      <c r="F240" s="49">
        <f ca="1">OFFSET('ESG19'!$G$1,MATCH(A240,'ESG19'!$A$2:$A$367,0),)</f>
        <v>441833</v>
      </c>
      <c r="G240" s="41">
        <f>'calc.Entitlements'!H769</f>
        <v>445898</v>
      </c>
    </row>
    <row r="241" spans="1:7" x14ac:dyDescent="0.35">
      <c r="A241" s="36" t="s">
        <v>1633</v>
      </c>
      <c r="B241" s="36" t="s">
        <v>1634</v>
      </c>
      <c r="C241" s="36" t="s">
        <v>1629</v>
      </c>
      <c r="D241" s="36" t="s">
        <v>19</v>
      </c>
      <c r="E241" s="41">
        <f>'calc.Entitlements'!E770</f>
        <v>1916106</v>
      </c>
      <c r="F241" s="49">
        <f ca="1">OFFSET('ESG19'!$G$1,MATCH(A241,'ESG19'!$A$2:$A$367,0),)</f>
        <v>171951</v>
      </c>
      <c r="G241" s="41">
        <f>'calc.Entitlements'!H770</f>
        <v>168406</v>
      </c>
    </row>
    <row r="242" spans="1:7" x14ac:dyDescent="0.35">
      <c r="A242" s="36" t="s">
        <v>1635</v>
      </c>
      <c r="B242" s="36" t="s">
        <v>1636</v>
      </c>
      <c r="C242" s="36" t="s">
        <v>1629</v>
      </c>
      <c r="D242" s="36" t="s">
        <v>25</v>
      </c>
      <c r="E242" s="41">
        <f>'calc.Entitlements'!E771</f>
        <v>2212139</v>
      </c>
      <c r="F242" s="49">
        <f ca="1">OFFSET('ESG19'!$G$1,MATCH(A242,'ESG19'!$A$2:$A$367,0),)</f>
        <v>184310</v>
      </c>
      <c r="G242" s="41">
        <f>'calc.Entitlements'!H771</f>
        <v>194424</v>
      </c>
    </row>
    <row r="243" spans="1:7" x14ac:dyDescent="0.35">
      <c r="A243" s="36" t="s">
        <v>1639</v>
      </c>
      <c r="B243" s="36" t="s">
        <v>1640</v>
      </c>
      <c r="C243" s="36" t="s">
        <v>1629</v>
      </c>
      <c r="D243" s="36" t="s">
        <v>75</v>
      </c>
      <c r="E243" s="41">
        <f>'calc.Entitlements'!E773</f>
        <v>7697980</v>
      </c>
      <c r="F243" s="49">
        <f ca="1">OFFSET('ESG19'!$G$1,MATCH(A243,'ESG19'!$A$2:$A$367,0),)</f>
        <v>650308</v>
      </c>
      <c r="G243" s="41">
        <f>'calc.Entitlements'!H773</f>
        <v>676571</v>
      </c>
    </row>
    <row r="244" spans="1:7" x14ac:dyDescent="0.35">
      <c r="A244" s="36" t="s">
        <v>1644</v>
      </c>
      <c r="B244" s="36" t="s">
        <v>798</v>
      </c>
      <c r="C244" s="36" t="s">
        <v>1643</v>
      </c>
      <c r="D244" s="36" t="s">
        <v>25</v>
      </c>
      <c r="E244" s="41">
        <f>'calc.Entitlements'!E774</f>
        <v>3337819</v>
      </c>
      <c r="F244" s="49">
        <f ca="1">OFFSET('ESG19'!$G$1,MATCH(A244,'ESG19'!$A$2:$A$367,0),)</f>
        <v>285840</v>
      </c>
      <c r="G244" s="41">
        <f>'calc.Entitlements'!H774</f>
        <v>293359</v>
      </c>
    </row>
    <row r="245" spans="1:7" x14ac:dyDescent="0.35">
      <c r="A245" s="36" t="s">
        <v>1650</v>
      </c>
      <c r="B245" s="36" t="s">
        <v>1651</v>
      </c>
      <c r="C245" s="36" t="s">
        <v>1643</v>
      </c>
      <c r="D245" s="36" t="s">
        <v>25</v>
      </c>
      <c r="E245" s="41">
        <f>'calc.Entitlements'!E778</f>
        <v>1905970</v>
      </c>
      <c r="F245" s="49">
        <f ca="1">OFFSET('ESG19'!$G$1,MATCH(A245,'ESG19'!$A$2:$A$367,0),)</f>
        <v>160768</v>
      </c>
      <c r="G245" s="41">
        <f>'calc.Entitlements'!H778</f>
        <v>167515</v>
      </c>
    </row>
    <row r="246" spans="1:7" x14ac:dyDescent="0.35">
      <c r="A246" s="36" t="s">
        <v>1652</v>
      </c>
      <c r="B246" s="36" t="s">
        <v>1653</v>
      </c>
      <c r="C246" s="36" t="s">
        <v>1643</v>
      </c>
      <c r="D246" s="36" t="s">
        <v>19</v>
      </c>
      <c r="E246" s="41">
        <f>'calc.Entitlements'!E779</f>
        <v>2218865</v>
      </c>
      <c r="F246" s="49">
        <f ca="1">OFFSET('ESG19'!$G$1,MATCH(A246,'ESG19'!$A$2:$A$367,0),)</f>
        <v>188316</v>
      </c>
      <c r="G246" s="41">
        <f>'calc.Entitlements'!H779</f>
        <v>195015</v>
      </c>
    </row>
    <row r="247" spans="1:7" x14ac:dyDescent="0.35">
      <c r="A247" s="36" t="s">
        <v>1654</v>
      </c>
      <c r="B247" s="36" t="s">
        <v>1655</v>
      </c>
      <c r="C247" s="36" t="s">
        <v>1643</v>
      </c>
      <c r="D247" s="36" t="s">
        <v>25</v>
      </c>
      <c r="E247" s="41">
        <f>'calc.Entitlements'!E780</f>
        <v>13702937</v>
      </c>
      <c r="F247" s="49">
        <f ca="1">OFFSET('ESG19'!$G$1,MATCH(A247,'ESG19'!$A$2:$A$367,0),)</f>
        <v>1160583</v>
      </c>
      <c r="G247" s="41">
        <f>'calc.Entitlements'!H780</f>
        <v>1204344</v>
      </c>
    </row>
    <row r="248" spans="1:7" x14ac:dyDescent="0.35">
      <c r="A248" s="36" t="s">
        <v>1676</v>
      </c>
      <c r="B248" s="36" t="s">
        <v>1677</v>
      </c>
      <c r="C248" s="36" t="s">
        <v>1643</v>
      </c>
      <c r="D248" s="36" t="s">
        <v>19</v>
      </c>
      <c r="E248" s="41">
        <f>'calc.Entitlements'!$E$791</f>
        <v>2017138</v>
      </c>
      <c r="F248" s="49">
        <f ca="1">OFFSET('ESG19'!$G$1,MATCH(A248,'ESG19'!$A$2:$A$367,0),)</f>
        <v>161458</v>
      </c>
      <c r="G248" s="41">
        <f>'calc.Entitlements'!$H$791</f>
        <v>177285</v>
      </c>
    </row>
    <row r="249" spans="1:7" x14ac:dyDescent="0.35">
      <c r="A249" s="36" t="s">
        <v>1685</v>
      </c>
      <c r="B249" s="36" t="s">
        <v>1686</v>
      </c>
      <c r="C249" s="36" t="s">
        <v>1643</v>
      </c>
      <c r="D249" s="36" t="s">
        <v>19</v>
      </c>
      <c r="E249" s="41">
        <f>'calc.Entitlements'!$E$796</f>
        <v>1659833</v>
      </c>
      <c r="F249" s="49">
        <v>0</v>
      </c>
      <c r="G249" s="41">
        <f>'calc.Entitlements'!$H$796</f>
        <v>145882</v>
      </c>
    </row>
    <row r="250" spans="1:7" x14ac:dyDescent="0.35">
      <c r="A250" s="36" t="s">
        <v>1691</v>
      </c>
      <c r="B250" s="36" t="s">
        <v>1642</v>
      </c>
      <c r="C250" s="36" t="s">
        <v>1643</v>
      </c>
      <c r="D250" s="36" t="s">
        <v>25</v>
      </c>
      <c r="E250" s="41">
        <f>'calc.Entitlements'!E799</f>
        <v>166653013</v>
      </c>
      <c r="F250" s="49">
        <f ca="1">OFFSET('ESG19'!$G$1,MATCH(A250,'ESG19'!$A$2:$A$367,0),)</f>
        <v>14126459</v>
      </c>
      <c r="G250" s="41">
        <f>'calc.Entitlements'!H799+Summary!C26</f>
        <v>14647037</v>
      </c>
    </row>
    <row r="251" spans="1:7" x14ac:dyDescent="0.35">
      <c r="A251" s="36" t="s">
        <v>1692</v>
      </c>
      <c r="B251" s="36" t="s">
        <v>1693</v>
      </c>
      <c r="C251" s="36" t="s">
        <v>1643</v>
      </c>
      <c r="D251" s="36" t="s">
        <v>25</v>
      </c>
      <c r="E251" s="41">
        <f>'calc.Entitlements'!E800</f>
        <v>2308808</v>
      </c>
      <c r="F251" s="49">
        <f ca="1">OFFSET('ESG19'!$G$1,MATCH(A251,'ESG19'!$A$2:$A$367,0),)</f>
        <v>199282</v>
      </c>
      <c r="G251" s="41">
        <f>'calc.Entitlements'!H800</f>
        <v>202920</v>
      </c>
    </row>
    <row r="252" spans="1:7" x14ac:dyDescent="0.35">
      <c r="A252" s="36" t="s">
        <v>1696</v>
      </c>
      <c r="B252" s="36" t="s">
        <v>1346</v>
      </c>
      <c r="C252" s="36" t="s">
        <v>1643</v>
      </c>
      <c r="D252" s="36" t="s">
        <v>25</v>
      </c>
      <c r="E252" s="41">
        <f>'calc.Entitlements'!$E$802</f>
        <v>8066553</v>
      </c>
      <c r="F252" s="49">
        <f ca="1">OFFSET('ESG19'!$G$1,MATCH(A252,'ESG19'!$A$2:$A$367,0),)</f>
        <v>685960</v>
      </c>
      <c r="G252" s="41">
        <f>'calc.Entitlements'!$H$802</f>
        <v>708965</v>
      </c>
    </row>
    <row r="253" spans="1:7" x14ac:dyDescent="0.35">
      <c r="A253" s="36" t="s">
        <v>1700</v>
      </c>
      <c r="B253" s="36" t="s">
        <v>1701</v>
      </c>
      <c r="C253" s="36" t="s">
        <v>1643</v>
      </c>
      <c r="D253" s="36" t="s">
        <v>25</v>
      </c>
      <c r="E253" s="41">
        <f>'calc.Entitlements'!E805</f>
        <v>2216643</v>
      </c>
      <c r="F253" s="49">
        <f ca="1">OFFSET('ESG19'!$G$1,MATCH(A253,'ESG19'!$A$2:$A$367,0),)</f>
        <v>189952</v>
      </c>
      <c r="G253" s="41">
        <f>'calc.Entitlements'!H805</f>
        <v>194820</v>
      </c>
    </row>
    <row r="254" spans="1:7" x14ac:dyDescent="0.35">
      <c r="A254" s="36" t="s">
        <v>1702</v>
      </c>
      <c r="B254" s="36" t="s">
        <v>1703</v>
      </c>
      <c r="C254" s="36" t="s">
        <v>1643</v>
      </c>
      <c r="D254" s="36" t="s">
        <v>25</v>
      </c>
      <c r="E254" s="41">
        <f>'calc.Entitlements'!E806</f>
        <v>4853636</v>
      </c>
      <c r="F254" s="49">
        <f ca="1">OFFSET('ESG19'!$G$1,MATCH(A254,'ESG19'!$A$2:$A$367,0),)</f>
        <v>413972</v>
      </c>
      <c r="G254" s="41">
        <f>'calc.Entitlements'!H806</f>
        <v>426583</v>
      </c>
    </row>
    <row r="255" spans="1:7" x14ac:dyDescent="0.35">
      <c r="A255" s="36" t="s">
        <v>1704</v>
      </c>
      <c r="B255" s="36" t="s">
        <v>1705</v>
      </c>
      <c r="C255" s="36" t="s">
        <v>1643</v>
      </c>
      <c r="D255" s="36" t="s">
        <v>19</v>
      </c>
      <c r="E255" s="41">
        <f>'calc.Entitlements'!E807</f>
        <v>1650660</v>
      </c>
      <c r="F255" s="49">
        <f ca="1">OFFSET('ESG19'!$G$1,MATCH(A255,'ESG19'!$A$2:$A$367,0),)</f>
        <v>141286</v>
      </c>
      <c r="G255" s="41">
        <f>'calc.Entitlements'!H807</f>
        <v>145076</v>
      </c>
    </row>
    <row r="256" spans="1:7" x14ac:dyDescent="0.35">
      <c r="A256" s="36" t="s">
        <v>1706</v>
      </c>
      <c r="B256" s="36" t="s">
        <v>1707</v>
      </c>
      <c r="C256" s="36" t="s">
        <v>1643</v>
      </c>
      <c r="D256" s="36" t="s">
        <v>25</v>
      </c>
      <c r="E256" s="41">
        <f>'calc.Entitlements'!E808</f>
        <v>1781419</v>
      </c>
      <c r="F256" s="49">
        <f ca="1">OFFSET('ESG19'!$G$1,MATCH(A256,'ESG19'!$A$2:$A$367,0),)</f>
        <v>149069</v>
      </c>
      <c r="G256" s="41">
        <f>'calc.Entitlements'!H808</f>
        <v>156568</v>
      </c>
    </row>
    <row r="257" spans="1:7" x14ac:dyDescent="0.35">
      <c r="A257" s="36" t="s">
        <v>1710</v>
      </c>
      <c r="B257" s="36" t="s">
        <v>1711</v>
      </c>
      <c r="C257" s="36" t="s">
        <v>1643</v>
      </c>
      <c r="D257" s="36" t="s">
        <v>25</v>
      </c>
      <c r="E257" s="41">
        <f>'calc.Entitlements'!$E$810</f>
        <v>2454783</v>
      </c>
      <c r="F257" s="49">
        <f ca="1">OFFSET('ESG19'!$G$1,MATCH(A257,'ESG19'!$A$2:$A$367,0),)</f>
        <v>207655</v>
      </c>
      <c r="G257" s="41">
        <f>'calc.Entitlements'!$H$810</f>
        <v>215750</v>
      </c>
    </row>
    <row r="258" spans="1:7" x14ac:dyDescent="0.35">
      <c r="A258" s="36" t="s">
        <v>1718</v>
      </c>
      <c r="B258" s="36" t="s">
        <v>1719</v>
      </c>
      <c r="C258" s="36" t="s">
        <v>1643</v>
      </c>
      <c r="D258" s="36" t="s">
        <v>19</v>
      </c>
      <c r="E258" s="41">
        <f>'calc.Entitlements'!$E$814</f>
        <v>3425923</v>
      </c>
      <c r="F258" s="49">
        <f ca="1">OFFSET('ESG19'!$G$1,MATCH(A258,'ESG19'!$A$2:$A$367,0),)</f>
        <v>285356</v>
      </c>
      <c r="G258" s="41">
        <f>'calc.Entitlements'!$H$814</f>
        <v>301103</v>
      </c>
    </row>
    <row r="259" spans="1:7" x14ac:dyDescent="0.35">
      <c r="A259" s="36" t="s">
        <v>1722</v>
      </c>
      <c r="B259" s="36" t="s">
        <v>1723</v>
      </c>
      <c r="C259" s="36" t="s">
        <v>1643</v>
      </c>
      <c r="D259" s="36" t="s">
        <v>75</v>
      </c>
      <c r="E259" s="41">
        <f>'calc.Entitlements'!E816</f>
        <v>2724450</v>
      </c>
      <c r="F259" s="49">
        <f ca="1">OFFSET('ESG19'!$G$1,MATCH(A259,'ESG19'!$A$2:$A$367,0),)</f>
        <v>231429</v>
      </c>
      <c r="G259" s="41">
        <f>'calc.Entitlements'!H816</f>
        <v>239450</v>
      </c>
    </row>
    <row r="260" spans="1:7" x14ac:dyDescent="0.35">
      <c r="A260" s="36" t="s">
        <v>1724</v>
      </c>
      <c r="B260" s="36" t="s">
        <v>1725</v>
      </c>
      <c r="C260" s="36" t="s">
        <v>1643</v>
      </c>
      <c r="D260" s="36" t="s">
        <v>75</v>
      </c>
      <c r="E260" s="41">
        <f>'calc.Entitlements'!E817</f>
        <v>1837103</v>
      </c>
      <c r="F260" s="49">
        <f ca="1">OFFSET('ESG19'!$G$1,MATCH(A260,'ESG19'!$A$2:$A$367,0),)</f>
        <v>153145</v>
      </c>
      <c r="G260" s="41">
        <f>'calc.Entitlements'!H817</f>
        <v>161462</v>
      </c>
    </row>
    <row r="261" spans="1:7" x14ac:dyDescent="0.35">
      <c r="A261" s="36" t="s">
        <v>1726</v>
      </c>
      <c r="B261" s="36" t="s">
        <v>1727</v>
      </c>
      <c r="C261" s="36" t="s">
        <v>1643</v>
      </c>
      <c r="D261" s="36" t="s">
        <v>75</v>
      </c>
      <c r="E261" s="41">
        <f>'calc.Entitlements'!E818</f>
        <v>14023808</v>
      </c>
      <c r="F261" s="49">
        <f ca="1">OFFSET('ESG19'!$G$1,MATCH(A261,'ESG19'!$A$2:$A$367,0),)</f>
        <v>1206363</v>
      </c>
      <c r="G261" s="41">
        <f>'calc.Entitlements'!H818</f>
        <v>1232545</v>
      </c>
    </row>
    <row r="262" spans="1:7" x14ac:dyDescent="0.35">
      <c r="A262" s="36" t="s">
        <v>1728</v>
      </c>
      <c r="B262" s="36" t="s">
        <v>1729</v>
      </c>
      <c r="C262" s="36" t="s">
        <v>1643</v>
      </c>
      <c r="D262" s="36" t="s">
        <v>75</v>
      </c>
      <c r="E262" s="41">
        <f>'calc.Entitlements'!E819</f>
        <v>2004757</v>
      </c>
      <c r="F262" s="49">
        <f ca="1">OFFSET('ESG19'!$G$1,MATCH(A262,'ESG19'!$A$2:$A$367,0),)</f>
        <v>166038</v>
      </c>
      <c r="G262" s="41">
        <f>'calc.Entitlements'!H819</f>
        <v>176197</v>
      </c>
    </row>
    <row r="263" spans="1:7" x14ac:dyDescent="0.35">
      <c r="A263" s="36" t="s">
        <v>1730</v>
      </c>
      <c r="B263" s="36" t="s">
        <v>504</v>
      </c>
      <c r="C263" s="36" t="s">
        <v>1643</v>
      </c>
      <c r="D263" s="36" t="s">
        <v>75</v>
      </c>
      <c r="E263" s="41">
        <f>'calc.Entitlements'!E820</f>
        <v>1759699</v>
      </c>
      <c r="F263" s="49">
        <f ca="1">OFFSET('ESG19'!$G$1,MATCH(A263,'ESG19'!$A$2:$A$367,0),)</f>
        <v>146454</v>
      </c>
      <c r="G263" s="41">
        <f>'calc.Entitlements'!H820</f>
        <v>154659</v>
      </c>
    </row>
    <row r="264" spans="1:7" x14ac:dyDescent="0.35">
      <c r="A264" s="36" t="s">
        <v>1735</v>
      </c>
      <c r="B264" s="36" t="s">
        <v>1736</v>
      </c>
      <c r="C264" s="36" t="s">
        <v>1643</v>
      </c>
      <c r="D264" s="36" t="s">
        <v>75</v>
      </c>
      <c r="E264" s="41">
        <f>'calc.Entitlements'!E823</f>
        <v>3540841</v>
      </c>
      <c r="F264" s="49">
        <v>0</v>
      </c>
      <c r="G264" s="41">
        <f>'calc.Entitlements'!H823</f>
        <v>311203</v>
      </c>
    </row>
    <row r="265" spans="1:7" x14ac:dyDescent="0.35">
      <c r="A265" s="36" t="s">
        <v>1740</v>
      </c>
      <c r="B265" s="36" t="s">
        <v>1741</v>
      </c>
      <c r="C265" s="36" t="s">
        <v>1739</v>
      </c>
      <c r="D265" s="36" t="s">
        <v>25</v>
      </c>
      <c r="E265" s="41">
        <f>'calc.Entitlements'!E824</f>
        <v>6072562</v>
      </c>
      <c r="F265" s="49">
        <f ca="1">OFFSET('ESG19'!$G$1,MATCH(A265,'ESG19'!$A$2:$A$367,0),)</f>
        <v>515116</v>
      </c>
      <c r="G265" s="41">
        <f>'calc.Entitlements'!H824</f>
        <v>533714</v>
      </c>
    </row>
    <row r="266" spans="1:7" x14ac:dyDescent="0.35">
      <c r="A266" s="36" t="s">
        <v>1747</v>
      </c>
      <c r="B266" s="36" t="s">
        <v>1748</v>
      </c>
      <c r="C266" s="36" t="s">
        <v>1739</v>
      </c>
      <c r="D266" s="36" t="s">
        <v>25</v>
      </c>
      <c r="E266" s="41">
        <f>'calc.Entitlements'!E828</f>
        <v>2586336</v>
      </c>
      <c r="F266" s="49">
        <f ca="1">OFFSET('ESG19'!$G$1,MATCH(A266,'ESG19'!$A$2:$A$367,0),)</f>
        <v>219197</v>
      </c>
      <c r="G266" s="41">
        <f>'calc.Entitlements'!H828</f>
        <v>227312</v>
      </c>
    </row>
    <row r="267" spans="1:7" x14ac:dyDescent="0.35">
      <c r="A267" s="36" t="s">
        <v>1749</v>
      </c>
      <c r="B267" s="36" t="s">
        <v>1750</v>
      </c>
      <c r="C267" s="36" t="s">
        <v>1739</v>
      </c>
      <c r="D267" s="36" t="s">
        <v>25</v>
      </c>
      <c r="E267" s="41">
        <f>'calc.Entitlements'!E829</f>
        <v>11532847</v>
      </c>
      <c r="F267" s="49">
        <f ca="1">OFFSET('ESG19'!$G$1,MATCH(A267,'ESG19'!$A$2:$A$367,0),)</f>
        <v>983142</v>
      </c>
      <c r="G267" s="41">
        <f>'calc.Entitlements'!H829</f>
        <v>1013616</v>
      </c>
    </row>
    <row r="268" spans="1:7" x14ac:dyDescent="0.35">
      <c r="A268" s="36" t="s">
        <v>1751</v>
      </c>
      <c r="B268" s="36" t="s">
        <v>1752</v>
      </c>
      <c r="C268" s="36" t="s">
        <v>1739</v>
      </c>
      <c r="D268" s="36" t="s">
        <v>25</v>
      </c>
      <c r="E268" s="41">
        <f>'calc.Entitlements'!E830</f>
        <v>21148943</v>
      </c>
      <c r="F268" s="49">
        <f ca="1">OFFSET('ESG19'!$G$1,MATCH(A268,'ESG19'!$A$2:$A$367,0),)</f>
        <v>1796770</v>
      </c>
      <c r="G268" s="41">
        <f>'calc.Entitlements'!H830</f>
        <v>1858769</v>
      </c>
    </row>
    <row r="269" spans="1:7" x14ac:dyDescent="0.35">
      <c r="A269" s="36" t="s">
        <v>1755</v>
      </c>
      <c r="B269" s="36" t="s">
        <v>1001</v>
      </c>
      <c r="C269" s="36" t="s">
        <v>1739</v>
      </c>
      <c r="D269" s="36" t="s">
        <v>25</v>
      </c>
      <c r="E269" s="41">
        <f>'calc.Entitlements'!$E$832</f>
        <v>7095966</v>
      </c>
      <c r="F269" s="49">
        <f ca="1">OFFSET('ESG19'!$G$1,MATCH(A269,'ESG19'!$A$2:$A$367,0),)</f>
        <v>597045</v>
      </c>
      <c r="G269" s="41">
        <f>'calc.Entitlements'!$H$832</f>
        <v>623661</v>
      </c>
    </row>
    <row r="270" spans="1:7" x14ac:dyDescent="0.35">
      <c r="A270" s="36" t="s">
        <v>1758</v>
      </c>
      <c r="B270" s="36" t="s">
        <v>1759</v>
      </c>
      <c r="C270" s="36" t="s">
        <v>1739</v>
      </c>
      <c r="D270" s="36" t="s">
        <v>25</v>
      </c>
      <c r="E270" s="41">
        <f>'calc.Entitlements'!$E$834</f>
        <v>5759895</v>
      </c>
      <c r="F270" s="49">
        <f ca="1">OFFSET('ESG19'!$G$1,MATCH(A270,'ESG19'!$A$2:$A$367,0),)</f>
        <v>485102</v>
      </c>
      <c r="G270" s="41">
        <f>'calc.Entitlements'!$H$834</f>
        <v>506234</v>
      </c>
    </row>
    <row r="271" spans="1:7" x14ac:dyDescent="0.35">
      <c r="A271" s="36" t="s">
        <v>1774</v>
      </c>
      <c r="B271" s="36" t="s">
        <v>284</v>
      </c>
      <c r="C271" s="36" t="s">
        <v>1739</v>
      </c>
      <c r="D271" s="36" t="s">
        <v>19</v>
      </c>
      <c r="E271" s="41">
        <f>'calc.Entitlements'!$E$842</f>
        <v>1983265</v>
      </c>
      <c r="F271" s="49">
        <f ca="1">OFFSET('ESG19'!$G$1,MATCH(A271,'ESG19'!$A$2:$A$367,0),)</f>
        <v>170710</v>
      </c>
      <c r="G271" s="41">
        <f>'calc.Entitlements'!$H$842</f>
        <v>174308</v>
      </c>
    </row>
    <row r="272" spans="1:7" x14ac:dyDescent="0.35">
      <c r="A272" s="36" t="s">
        <v>1793</v>
      </c>
      <c r="B272" s="36" t="s">
        <v>970</v>
      </c>
      <c r="C272" s="36" t="s">
        <v>1739</v>
      </c>
      <c r="D272" s="36" t="s">
        <v>25</v>
      </c>
      <c r="E272" s="41">
        <f>'calc.Entitlements'!$E$854</f>
        <v>1849939</v>
      </c>
      <c r="F272" s="49">
        <f ca="1">OFFSET('ESG19'!$G$1,MATCH(A272,'ESG19'!$A$2:$A$367,0),)</f>
        <v>155993</v>
      </c>
      <c r="G272" s="41">
        <f>'calc.Entitlements'!$H$854</f>
        <v>162590</v>
      </c>
    </row>
    <row r="273" spans="1:7" x14ac:dyDescent="0.35">
      <c r="A273" s="36" t="s">
        <v>1796</v>
      </c>
      <c r="B273" s="36" t="s">
        <v>1797</v>
      </c>
      <c r="C273" s="36" t="s">
        <v>1739</v>
      </c>
      <c r="D273" s="36" t="s">
        <v>25</v>
      </c>
      <c r="E273" s="41">
        <f>'calc.Entitlements'!$E$856</f>
        <v>7421622</v>
      </c>
      <c r="F273" s="49">
        <f ca="1">OFFSET('ESG19'!$G$1,MATCH(A273,'ESG19'!$A$2:$A$367,0),)</f>
        <v>632768</v>
      </c>
      <c r="G273" s="41">
        <f>'calc.Entitlements'!$H$856</f>
        <v>652282</v>
      </c>
    </row>
    <row r="274" spans="1:7" x14ac:dyDescent="0.35">
      <c r="A274" s="36" t="s">
        <v>1799</v>
      </c>
      <c r="B274" s="36" t="s">
        <v>1800</v>
      </c>
      <c r="C274" s="36" t="s">
        <v>1739</v>
      </c>
      <c r="D274" s="36" t="s">
        <v>25</v>
      </c>
      <c r="E274" s="41">
        <f>'calc.Entitlements'!$E$858</f>
        <v>3507206</v>
      </c>
      <c r="F274" s="49">
        <f ca="1">OFFSET('ESG19'!$G$1,MATCH(A274,'ESG19'!$A$2:$A$367,0),)</f>
        <v>297945</v>
      </c>
      <c r="G274" s="41">
        <f>'calc.Entitlements'!$H$858</f>
        <v>308246</v>
      </c>
    </row>
    <row r="275" spans="1:7" x14ac:dyDescent="0.35">
      <c r="A275" s="36" t="s">
        <v>1805</v>
      </c>
      <c r="B275" s="36" t="s">
        <v>1806</v>
      </c>
      <c r="C275" s="36" t="s">
        <v>1739</v>
      </c>
      <c r="D275" s="36" t="s">
        <v>75</v>
      </c>
      <c r="E275" s="41">
        <f>'calc.Entitlements'!E861</f>
        <v>3973913</v>
      </c>
      <c r="F275" s="49">
        <f ca="1">OFFSET('ESG19'!$G$1,MATCH(A275,'ESG19'!$A$2:$A$367,0),)</f>
        <v>330473</v>
      </c>
      <c r="G275" s="41">
        <f>'calc.Entitlements'!H861</f>
        <v>349265</v>
      </c>
    </row>
    <row r="276" spans="1:7" x14ac:dyDescent="0.35">
      <c r="A276" s="36" t="s">
        <v>1807</v>
      </c>
      <c r="B276" s="36" t="s">
        <v>1808</v>
      </c>
      <c r="C276" s="36" t="s">
        <v>1739</v>
      </c>
      <c r="D276" s="36" t="s">
        <v>75</v>
      </c>
      <c r="E276" s="41">
        <f>'calc.Entitlements'!E862</f>
        <v>1965211</v>
      </c>
      <c r="F276" s="49">
        <f ca="1">OFFSET('ESG19'!$G$1,MATCH(A276,'ESG19'!$A$2:$A$367,0),)</f>
        <v>166845</v>
      </c>
      <c r="G276" s="41">
        <f>'calc.Entitlements'!H862</f>
        <v>172721</v>
      </c>
    </row>
    <row r="277" spans="1:7" x14ac:dyDescent="0.35">
      <c r="A277" s="36" t="s">
        <v>1809</v>
      </c>
      <c r="B277" s="36" t="s">
        <v>1041</v>
      </c>
      <c r="C277" s="36" t="s">
        <v>1739</v>
      </c>
      <c r="D277" s="36" t="s">
        <v>75</v>
      </c>
      <c r="E277" s="41">
        <f>'calc.Entitlements'!E863</f>
        <v>3329879</v>
      </c>
      <c r="F277" s="49">
        <f ca="1">OFFSET('ESG19'!$G$1,MATCH(A277,'ESG19'!$A$2:$A$367,0),)</f>
        <v>279229</v>
      </c>
      <c r="G277" s="41">
        <f>'calc.Entitlements'!H863</f>
        <v>292661</v>
      </c>
    </row>
    <row r="278" spans="1:7" x14ac:dyDescent="0.35">
      <c r="A278" s="36" t="s">
        <v>1811</v>
      </c>
      <c r="B278" s="36" t="s">
        <v>1220</v>
      </c>
      <c r="C278" s="36" t="s">
        <v>1739</v>
      </c>
      <c r="D278" s="36" t="s">
        <v>75</v>
      </c>
      <c r="E278" s="41">
        <f>'calc.Entitlements'!$E$865</f>
        <v>1928651</v>
      </c>
      <c r="F278" s="49">
        <f ca="1">OFFSET('ESG19'!$G$1,MATCH(A278,'ESG19'!$A$2:$A$367,0),)</f>
        <v>164109</v>
      </c>
      <c r="G278" s="41">
        <f>'calc.Entitlements'!$H$865</f>
        <v>169508</v>
      </c>
    </row>
    <row r="279" spans="1:7" x14ac:dyDescent="0.35">
      <c r="A279" s="36" t="s">
        <v>1833</v>
      </c>
      <c r="B279" s="36" t="s">
        <v>1834</v>
      </c>
      <c r="C279" s="36" t="s">
        <v>1820</v>
      </c>
      <c r="D279" s="36" t="s">
        <v>25</v>
      </c>
      <c r="E279" s="41">
        <f>'calc.Entitlements'!$E$875</f>
        <v>4867844</v>
      </c>
      <c r="F279" s="49">
        <f ca="1">OFFSET('ESG19'!$G$1,MATCH(A279,'ESG19'!$A$2:$A$367,0),)</f>
        <v>415903</v>
      </c>
      <c r="G279" s="41">
        <f>'calc.Entitlements'!$H$875</f>
        <v>427832</v>
      </c>
    </row>
    <row r="280" spans="1:7" x14ac:dyDescent="0.35">
      <c r="A280" s="36" t="s">
        <v>1836</v>
      </c>
      <c r="B280" s="36" t="s">
        <v>1837</v>
      </c>
      <c r="C280" s="36" t="s">
        <v>1820</v>
      </c>
      <c r="D280" s="36" t="s">
        <v>25</v>
      </c>
      <c r="E280" s="41">
        <f>'calc.Entitlements'!$E$877</f>
        <v>3416935</v>
      </c>
      <c r="F280" s="49">
        <f ca="1">OFFSET('ESG19'!$G$1,MATCH(A280,'ESG19'!$A$2:$A$367,0),)</f>
        <v>284239</v>
      </c>
      <c r="G280" s="41">
        <f>'calc.Entitlements'!$H$877</f>
        <v>300313</v>
      </c>
    </row>
    <row r="281" spans="1:7" x14ac:dyDescent="0.35">
      <c r="A281" s="36" t="s">
        <v>1860</v>
      </c>
      <c r="B281" s="36" t="s">
        <v>1861</v>
      </c>
      <c r="C281" s="36" t="s">
        <v>1842</v>
      </c>
      <c r="D281" s="36" t="s">
        <v>25</v>
      </c>
      <c r="E281" s="41">
        <f>'calc.Entitlements'!$E$889</f>
        <v>8507771</v>
      </c>
      <c r="F281" s="49">
        <f ca="1">OFFSET('ESG19'!$G$1,MATCH(A281,'ESG19'!$A$2:$A$367,0),)</f>
        <v>728939</v>
      </c>
      <c r="G281" s="41">
        <f>'calc.Entitlements'!$H$889</f>
        <v>747743</v>
      </c>
    </row>
    <row r="282" spans="1:7" x14ac:dyDescent="0.35">
      <c r="A282" s="36" t="s">
        <v>1866</v>
      </c>
      <c r="B282" s="36" t="s">
        <v>1867</v>
      </c>
      <c r="C282" s="36" t="s">
        <v>1842</v>
      </c>
      <c r="D282" s="36" t="s">
        <v>75</v>
      </c>
      <c r="E282" s="41">
        <f>'calc.Entitlements'!$E$893</f>
        <v>2131689</v>
      </c>
      <c r="F282" s="49">
        <f ca="1">OFFSET('ESG19'!$G$1,MATCH(A282,'ESG19'!$A$2:$A$367,0),)</f>
        <v>189166</v>
      </c>
      <c r="G282" s="41">
        <f>'calc.Entitlements'!$H$893</f>
        <v>187353</v>
      </c>
    </row>
    <row r="283" spans="1:7" x14ac:dyDescent="0.35">
      <c r="A283" s="36" t="s">
        <v>1870</v>
      </c>
      <c r="B283" s="36" t="s">
        <v>1364</v>
      </c>
      <c r="C283" s="36" t="s">
        <v>1842</v>
      </c>
      <c r="D283" s="36" t="s">
        <v>75</v>
      </c>
      <c r="E283" s="41">
        <f>'calc.Entitlements'!$E$895</f>
        <v>2186708</v>
      </c>
      <c r="F283" s="49">
        <f ca="1">OFFSET('ESG19'!$G$1,MATCH(A283,'ESG19'!$A$2:$A$367,0),)</f>
        <v>181923</v>
      </c>
      <c r="G283" s="41">
        <f>'calc.Entitlements'!$H$895</f>
        <v>192189</v>
      </c>
    </row>
    <row r="284" spans="1:7" x14ac:dyDescent="0.35">
      <c r="A284" s="36" t="s">
        <v>1875</v>
      </c>
      <c r="B284" s="36" t="s">
        <v>1876</v>
      </c>
      <c r="C284" s="36" t="s">
        <v>18</v>
      </c>
      <c r="D284" s="36" t="s">
        <v>25</v>
      </c>
      <c r="E284" s="41">
        <f>'calc.Entitlements'!$E$897</f>
        <v>2257072</v>
      </c>
      <c r="F284" s="49">
        <f ca="1">OFFSET('ESG19'!$G$1,MATCH(A284,'ESG19'!$A$2:$A$367,0),)</f>
        <v>194268</v>
      </c>
      <c r="G284" s="41">
        <f>'calc.Entitlements'!$H$897</f>
        <v>198373</v>
      </c>
    </row>
    <row r="285" spans="1:7" x14ac:dyDescent="0.35">
      <c r="A285" s="36" t="s">
        <v>1895</v>
      </c>
      <c r="B285" s="36" t="s">
        <v>1896</v>
      </c>
      <c r="C285" s="36" t="s">
        <v>18</v>
      </c>
      <c r="D285" s="36" t="s">
        <v>25</v>
      </c>
      <c r="E285" s="41">
        <f>'calc.Entitlements'!E907</f>
        <v>3073590</v>
      </c>
      <c r="F285" s="49">
        <f ca="1">OFFSET('ESG19'!$G$1,MATCH(A285,'ESG19'!$A$2:$A$367,0),)</f>
        <v>261906</v>
      </c>
      <c r="G285" s="41">
        <f>'calc.Entitlements'!H907</f>
        <v>270136</v>
      </c>
    </row>
    <row r="286" spans="1:7" x14ac:dyDescent="0.35">
      <c r="A286" s="36" t="s">
        <v>1897</v>
      </c>
      <c r="B286" s="36" t="s">
        <v>1898</v>
      </c>
      <c r="C286" s="36" t="s">
        <v>18</v>
      </c>
      <c r="D286" s="36" t="s">
        <v>25</v>
      </c>
      <c r="E286" s="41">
        <f>'calc.Entitlements'!E908</f>
        <v>1907881</v>
      </c>
      <c r="F286" s="49">
        <f ca="1">OFFSET('ESG19'!$G$1,MATCH(A286,'ESG19'!$A$2:$A$367,0),)</f>
        <v>166243</v>
      </c>
      <c r="G286" s="41">
        <f>'calc.Entitlements'!H908</f>
        <v>167683</v>
      </c>
    </row>
    <row r="287" spans="1:7" x14ac:dyDescent="0.35">
      <c r="A287" s="36" t="s">
        <v>1905</v>
      </c>
      <c r="B287" s="36" t="s">
        <v>1906</v>
      </c>
      <c r="C287" s="36" t="s">
        <v>18</v>
      </c>
      <c r="D287" s="36" t="s">
        <v>25</v>
      </c>
      <c r="E287" s="41">
        <f>'calc.Entitlements'!$E$912</f>
        <v>1660367</v>
      </c>
      <c r="F287" s="49">
        <f ca="1">OFFSET('ESG19'!$G$1,MATCH(A287,'ESG19'!$A$2:$A$367,0),)</f>
        <v>142487</v>
      </c>
      <c r="G287" s="41">
        <f>'calc.Entitlements'!$H$912</f>
        <v>145929</v>
      </c>
    </row>
    <row r="288" spans="1:7" x14ac:dyDescent="0.35">
      <c r="A288" s="36" t="s">
        <v>1919</v>
      </c>
      <c r="B288" s="36" t="s">
        <v>1920</v>
      </c>
      <c r="C288" s="36" t="s">
        <v>18</v>
      </c>
      <c r="D288" s="36" t="s">
        <v>25</v>
      </c>
      <c r="E288" s="41">
        <f>'calc.Entitlements'!E919</f>
        <v>42817490</v>
      </c>
      <c r="F288" s="49">
        <f ca="1">OFFSET('ESG19'!$G$1,MATCH(A288,'ESG19'!$A$2:$A$367,0),)</f>
        <v>3611900</v>
      </c>
      <c r="G288" s="41">
        <f>'calc.Entitlements'!H919</f>
        <v>3763206</v>
      </c>
    </row>
    <row r="289" spans="1:7" x14ac:dyDescent="0.35">
      <c r="A289" s="36" t="s">
        <v>1921</v>
      </c>
      <c r="B289" s="36" t="s">
        <v>1922</v>
      </c>
      <c r="C289" s="36" t="s">
        <v>18</v>
      </c>
      <c r="D289" s="36" t="s">
        <v>25</v>
      </c>
      <c r="E289" s="41">
        <f>'calc.Entitlements'!E920</f>
        <v>13837073</v>
      </c>
      <c r="F289" s="49">
        <f ca="1">OFFSET('ESG19'!$G$1,MATCH(A289,'ESG19'!$A$2:$A$367,0),)</f>
        <v>1180626</v>
      </c>
      <c r="G289" s="41">
        <f>'calc.Entitlements'!H920</f>
        <v>1216133</v>
      </c>
    </row>
    <row r="290" spans="1:7" x14ac:dyDescent="0.35">
      <c r="A290" s="36" t="s">
        <v>1923</v>
      </c>
      <c r="B290" s="36" t="s">
        <v>1924</v>
      </c>
      <c r="C290" s="36" t="s">
        <v>18</v>
      </c>
      <c r="D290" s="36" t="s">
        <v>25</v>
      </c>
      <c r="E290" s="41">
        <f>'calc.Entitlements'!E921</f>
        <v>2552872</v>
      </c>
      <c r="F290" s="49">
        <f ca="1">OFFSET('ESG19'!$G$1,MATCH(A290,'ESG19'!$A$2:$A$367,0),)</f>
        <v>220956</v>
      </c>
      <c r="G290" s="41">
        <f>'calc.Entitlements'!H921</f>
        <v>224371</v>
      </c>
    </row>
    <row r="291" spans="1:7" x14ac:dyDescent="0.35">
      <c r="A291" s="36" t="s">
        <v>1925</v>
      </c>
      <c r="B291" s="36" t="s">
        <v>1926</v>
      </c>
      <c r="C291" s="36" t="s">
        <v>18</v>
      </c>
      <c r="D291" s="36" t="s">
        <v>25</v>
      </c>
      <c r="E291" s="41">
        <f>'calc.Entitlements'!E922</f>
        <v>2684152</v>
      </c>
      <c r="F291" s="49">
        <f ca="1">OFFSET('ESG19'!$G$1,MATCH(A291,'ESG19'!$A$2:$A$367,0),)</f>
        <v>229061</v>
      </c>
      <c r="G291" s="41">
        <f>'calc.Entitlements'!H922</f>
        <v>235909</v>
      </c>
    </row>
    <row r="292" spans="1:7" x14ac:dyDescent="0.35">
      <c r="A292" s="36" t="s">
        <v>1939</v>
      </c>
      <c r="B292" s="36" t="s">
        <v>1940</v>
      </c>
      <c r="C292" s="36" t="s">
        <v>18</v>
      </c>
      <c r="D292" s="36" t="s">
        <v>75</v>
      </c>
      <c r="E292" s="41">
        <f>'calc.Entitlements'!E929</f>
        <v>13719117</v>
      </c>
      <c r="F292" s="49">
        <f ca="1">OFFSET('ESG19'!$G$1,MATCH(A292,'ESG19'!$A$2:$A$367,0),)</f>
        <v>1164791</v>
      </c>
      <c r="G292" s="41">
        <f>'calc.Entitlements'!H929</f>
        <v>1205766</v>
      </c>
    </row>
    <row r="293" spans="1:7" x14ac:dyDescent="0.35">
      <c r="A293" s="36" t="s">
        <v>1941</v>
      </c>
      <c r="B293" s="36" t="s">
        <v>1942</v>
      </c>
      <c r="C293" s="36" t="s">
        <v>18</v>
      </c>
      <c r="D293" s="36" t="s">
        <v>75</v>
      </c>
      <c r="E293" s="41">
        <f>'calc.Entitlements'!E930</f>
        <v>3249487</v>
      </c>
      <c r="F293" s="49">
        <f ca="1">OFFSET('ESG19'!$G$1,MATCH(A293,'ESG19'!$A$2:$A$367,0),)</f>
        <v>274427</v>
      </c>
      <c r="G293" s="41">
        <f>'calc.Entitlements'!H930</f>
        <v>285596</v>
      </c>
    </row>
    <row r="294" spans="1:7" x14ac:dyDescent="0.35">
      <c r="A294" s="36" t="s">
        <v>1943</v>
      </c>
      <c r="B294" s="36" t="s">
        <v>1944</v>
      </c>
      <c r="C294" s="36" t="s">
        <v>18</v>
      </c>
      <c r="D294" s="36" t="s">
        <v>75</v>
      </c>
      <c r="E294" s="41">
        <f>'calc.Entitlements'!E931</f>
        <v>2335768</v>
      </c>
      <c r="F294" s="49">
        <f ca="1">OFFSET('ESG19'!$G$1,MATCH(A294,'ESG19'!$A$2:$A$367,0),)</f>
        <v>194532</v>
      </c>
      <c r="G294" s="41">
        <f>'calc.Entitlements'!H931</f>
        <v>205289</v>
      </c>
    </row>
    <row r="295" spans="1:7" x14ac:dyDescent="0.35">
      <c r="A295" s="36" t="s">
        <v>1945</v>
      </c>
      <c r="B295" s="36" t="s">
        <v>1946</v>
      </c>
      <c r="C295" s="36" t="s">
        <v>18</v>
      </c>
      <c r="D295" s="36" t="s">
        <v>75</v>
      </c>
      <c r="E295" s="41">
        <f>'calc.Entitlements'!E932</f>
        <v>2093838</v>
      </c>
      <c r="F295" s="49">
        <f ca="1">OFFSET('ESG19'!$G$1,MATCH(A295,'ESG19'!$A$2:$A$367,0),)</f>
        <v>175338</v>
      </c>
      <c r="G295" s="41">
        <f>'calc.Entitlements'!H932</f>
        <v>184026</v>
      </c>
    </row>
    <row r="296" spans="1:7" x14ac:dyDescent="0.35">
      <c r="A296" s="36" t="s">
        <v>1947</v>
      </c>
      <c r="B296" s="36" t="s">
        <v>1948</v>
      </c>
      <c r="C296" s="36" t="s">
        <v>18</v>
      </c>
      <c r="D296" s="36" t="s">
        <v>75</v>
      </c>
      <c r="E296" s="41">
        <f>'calc.Entitlements'!E933</f>
        <v>2521832</v>
      </c>
      <c r="F296" s="49">
        <f ca="1">OFFSET('ESG19'!$G$1,MATCH(A296,'ESG19'!$A$2:$A$367,0),)</f>
        <v>217335</v>
      </c>
      <c r="G296" s="41">
        <f>'calc.Entitlements'!H933</f>
        <v>221642</v>
      </c>
    </row>
    <row r="297" spans="1:7" x14ac:dyDescent="0.35">
      <c r="A297" s="36" t="s">
        <v>1952</v>
      </c>
      <c r="B297" s="36" t="s">
        <v>1953</v>
      </c>
      <c r="C297" s="36" t="s">
        <v>18</v>
      </c>
      <c r="D297" s="36" t="s">
        <v>75</v>
      </c>
      <c r="E297" s="41">
        <f>'calc.Entitlements'!E936</f>
        <v>3630160</v>
      </c>
      <c r="F297" s="49">
        <f ca="1">OFFSET('ESG19'!$G$1,MATCH(A297,'ESG19'!$A$2:$A$367,0),)</f>
        <v>306369</v>
      </c>
      <c r="G297" s="41">
        <f>'calc.Entitlements'!H936</f>
        <v>319053</v>
      </c>
    </row>
    <row r="298" spans="1:7" x14ac:dyDescent="0.35">
      <c r="A298" s="36" t="s">
        <v>1954</v>
      </c>
      <c r="B298" s="36" t="s">
        <v>1955</v>
      </c>
      <c r="C298" s="36" t="s">
        <v>18</v>
      </c>
      <c r="D298" s="36" t="s">
        <v>75</v>
      </c>
      <c r="E298" s="41">
        <f>'calc.Entitlements'!E937</f>
        <v>2819513</v>
      </c>
      <c r="F298" s="49">
        <f ca="1">OFFSET('ESG19'!$G$1,MATCH(A298,'ESG19'!$A$2:$A$367,0),)</f>
        <v>242965</v>
      </c>
      <c r="G298" s="41">
        <f>'calc.Entitlements'!H937</f>
        <v>247805</v>
      </c>
    </row>
    <row r="299" spans="1:7" x14ac:dyDescent="0.35">
      <c r="A299" s="36" t="s">
        <v>1958</v>
      </c>
      <c r="B299" s="36" t="s">
        <v>1959</v>
      </c>
      <c r="C299" s="36" t="s">
        <v>18</v>
      </c>
      <c r="D299" s="36" t="s">
        <v>75</v>
      </c>
      <c r="E299" s="41">
        <f>'calc.Entitlements'!E939</f>
        <v>4047608</v>
      </c>
      <c r="F299" s="49">
        <f ca="1">OFFSET('ESG19'!$G$1,MATCH(A299,'ESG19'!$A$2:$A$367,0),)</f>
        <v>351752</v>
      </c>
      <c r="G299" s="41">
        <f>'calc.Entitlements'!H939</f>
        <v>355742</v>
      </c>
    </row>
    <row r="300" spans="1:7" x14ac:dyDescent="0.35">
      <c r="A300" s="36" t="s">
        <v>1960</v>
      </c>
      <c r="B300" s="36" t="s">
        <v>1220</v>
      </c>
      <c r="C300" s="36" t="s">
        <v>18</v>
      </c>
      <c r="D300" s="36" t="s">
        <v>75</v>
      </c>
      <c r="E300" s="41">
        <f>'calc.Entitlements'!E940</f>
        <v>3222515</v>
      </c>
      <c r="F300" s="49">
        <f ca="1">OFFSET('ESG19'!$G$1,MATCH(A300,'ESG19'!$A$2:$A$367,0),)</f>
        <v>277241</v>
      </c>
      <c r="G300" s="41">
        <f>'calc.Entitlements'!H940</f>
        <v>283225</v>
      </c>
    </row>
    <row r="301" spans="1:7" x14ac:dyDescent="0.35">
      <c r="A301" s="36" t="s">
        <v>1961</v>
      </c>
      <c r="B301" s="36" t="s">
        <v>1962</v>
      </c>
      <c r="C301" s="36" t="s">
        <v>18</v>
      </c>
      <c r="D301" s="36" t="s">
        <v>75</v>
      </c>
      <c r="E301" s="41">
        <f>'calc.Entitlements'!E941</f>
        <v>2102619</v>
      </c>
      <c r="F301" s="49">
        <v>0</v>
      </c>
      <c r="G301" s="41">
        <f>'calc.Entitlements'!H941</f>
        <v>184798</v>
      </c>
    </row>
    <row r="302" spans="1:7" x14ac:dyDescent="0.35">
      <c r="A302" s="36" t="s">
        <v>1963</v>
      </c>
      <c r="B302" s="36" t="s">
        <v>1364</v>
      </c>
      <c r="C302" s="36" t="s">
        <v>18</v>
      </c>
      <c r="D302" s="36" t="s">
        <v>75</v>
      </c>
      <c r="E302" s="41">
        <f>'calc.Entitlements'!E942</f>
        <v>3483574</v>
      </c>
      <c r="F302" s="49">
        <f ca="1">OFFSET('ESG19'!$G$1,MATCH(A302,'ESG19'!$A$2:$A$367,0),)</f>
        <v>295062</v>
      </c>
      <c r="G302" s="41">
        <f>'calc.Entitlements'!H942</f>
        <v>306169</v>
      </c>
    </row>
    <row r="303" spans="1:7" x14ac:dyDescent="0.35">
      <c r="A303" s="36" t="s">
        <v>1964</v>
      </c>
      <c r="B303" s="36" t="s">
        <v>1965</v>
      </c>
      <c r="C303" s="36" t="s">
        <v>18</v>
      </c>
      <c r="D303" s="36" t="s">
        <v>75</v>
      </c>
      <c r="E303" s="41">
        <f>'calc.Entitlements'!E943</f>
        <v>3435971</v>
      </c>
      <c r="F303" s="49">
        <f ca="1">OFFSET('ESG19'!$G$1,MATCH(A303,'ESG19'!$A$2:$A$367,0),)</f>
        <v>289330</v>
      </c>
      <c r="G303" s="41">
        <f>'calc.Entitlements'!H943</f>
        <v>301986</v>
      </c>
    </row>
    <row r="304" spans="1:7" x14ac:dyDescent="0.35">
      <c r="A304" s="36" t="s">
        <v>1966</v>
      </c>
      <c r="B304" s="36" t="s">
        <v>1967</v>
      </c>
      <c r="C304" s="36" t="s">
        <v>18</v>
      </c>
      <c r="D304" s="36" t="s">
        <v>75</v>
      </c>
      <c r="E304" s="41">
        <f>'calc.Entitlements'!E944</f>
        <v>2113556</v>
      </c>
      <c r="F304" s="49">
        <f ca="1">OFFSET('ESG19'!$G$1,MATCH(A304,'ESG19'!$A$2:$A$367,0),)</f>
        <v>183182</v>
      </c>
      <c r="G304" s="41">
        <f>'calc.Entitlements'!H944</f>
        <v>185759</v>
      </c>
    </row>
    <row r="305" spans="1:7" x14ac:dyDescent="0.35">
      <c r="A305" s="36" t="s">
        <v>1975</v>
      </c>
      <c r="B305" s="36" t="s">
        <v>1976</v>
      </c>
      <c r="C305" s="36" t="s">
        <v>1970</v>
      </c>
      <c r="D305" s="36" t="s">
        <v>19</v>
      </c>
      <c r="E305" s="41">
        <f>'calc.Entitlements'!$E$947</f>
        <v>2219516</v>
      </c>
      <c r="F305" s="49">
        <f ca="1">OFFSET('ESG19'!$G$1,MATCH(A305,'ESG19'!$A$2:$A$367,0),)</f>
        <v>194674</v>
      </c>
      <c r="G305" s="41">
        <f>'calc.Entitlements'!$H$947</f>
        <v>195072</v>
      </c>
    </row>
    <row r="306" spans="1:7" x14ac:dyDescent="0.35">
      <c r="A306" s="36" t="s">
        <v>1979</v>
      </c>
      <c r="B306" s="36" t="s">
        <v>1980</v>
      </c>
      <c r="C306" s="36" t="s">
        <v>1970</v>
      </c>
      <c r="D306" s="36" t="s">
        <v>25</v>
      </c>
      <c r="E306" s="41">
        <f>'calc.Entitlements'!$E$949</f>
        <v>1705512</v>
      </c>
      <c r="F306" s="49">
        <f ca="1">OFFSET('ESG19'!$G$1,MATCH(A306,'ESG19'!$A$2:$A$367,0),)</f>
        <v>147608</v>
      </c>
      <c r="G306" s="41">
        <f>'calc.Entitlements'!$H$949</f>
        <v>149897</v>
      </c>
    </row>
    <row r="307" spans="1:7" x14ac:dyDescent="0.35">
      <c r="A307" s="36" t="s">
        <v>1983</v>
      </c>
      <c r="B307" s="36" t="s">
        <v>1984</v>
      </c>
      <c r="C307" s="36" t="s">
        <v>1970</v>
      </c>
      <c r="D307" s="36" t="s">
        <v>19</v>
      </c>
      <c r="E307" s="41">
        <f>'calc.Entitlements'!$E$951</f>
        <v>1801805</v>
      </c>
      <c r="F307" s="49">
        <f ca="1">OFFSET('ESG19'!$G$1,MATCH(A307,'ESG19'!$A$2:$A$367,0),)</f>
        <v>158345</v>
      </c>
      <c r="G307" s="41">
        <f>'calc.Entitlements'!$H$951</f>
        <v>158360</v>
      </c>
    </row>
    <row r="308" spans="1:7" x14ac:dyDescent="0.35">
      <c r="A308" s="36" t="s">
        <v>2005</v>
      </c>
      <c r="B308" s="36" t="s">
        <v>2006</v>
      </c>
      <c r="C308" s="36" t="s">
        <v>1970</v>
      </c>
      <c r="D308" s="36" t="s">
        <v>25</v>
      </c>
      <c r="E308" s="41">
        <f>'calc.Entitlements'!$E$962</f>
        <v>2396183</v>
      </c>
      <c r="F308" s="49">
        <f ca="1">OFFSET('ESG19'!$G$1,MATCH(A308,'ESG19'!$A$2:$A$367,0),)</f>
        <v>210769</v>
      </c>
      <c r="G308" s="41">
        <f>'calc.Entitlements'!$H$962</f>
        <v>210599</v>
      </c>
    </row>
    <row r="309" spans="1:7" x14ac:dyDescent="0.35">
      <c r="A309" s="36" t="s">
        <v>2011</v>
      </c>
      <c r="B309" s="36" t="s">
        <v>2012</v>
      </c>
      <c r="C309" s="36" t="s">
        <v>1970</v>
      </c>
      <c r="D309" s="36" t="s">
        <v>25</v>
      </c>
      <c r="E309" s="41">
        <f>'calc.Entitlements'!$E$965</f>
        <v>7054147</v>
      </c>
      <c r="F309" s="49">
        <f ca="1">OFFSET('ESG19'!$G$1,MATCH(A309,'ESG19'!$A$2:$A$367,0),)</f>
        <v>593446</v>
      </c>
      <c r="G309" s="41">
        <f>'calc.Entitlements'!$H$965</f>
        <v>619985</v>
      </c>
    </row>
    <row r="310" spans="1:7" x14ac:dyDescent="0.35">
      <c r="A310" s="36" t="s">
        <v>2032</v>
      </c>
      <c r="B310" s="36" t="s">
        <v>2033</v>
      </c>
      <c r="C310" s="36" t="s">
        <v>2027</v>
      </c>
      <c r="D310" s="36" t="s">
        <v>19</v>
      </c>
      <c r="E310" s="41">
        <f>'calc.Entitlements'!E974</f>
        <v>1810405</v>
      </c>
      <c r="F310" s="49">
        <f ca="1">OFFSET('ESG19'!$G$1,MATCH(A310,'ESG19'!$A$2:$A$367,0),)</f>
        <v>158720</v>
      </c>
      <c r="G310" s="41">
        <f>'calc.Entitlements'!H974</f>
        <v>159116</v>
      </c>
    </row>
    <row r="311" spans="1:7" x14ac:dyDescent="0.35">
      <c r="A311" s="36" t="s">
        <v>2034</v>
      </c>
      <c r="B311" s="36" t="s">
        <v>2035</v>
      </c>
      <c r="C311" s="36" t="s">
        <v>2027</v>
      </c>
      <c r="D311" s="36" t="s">
        <v>25</v>
      </c>
      <c r="E311" s="41">
        <f>'calc.Entitlements'!E975</f>
        <v>5018816</v>
      </c>
      <c r="F311" s="49">
        <f ca="1">OFFSET('ESG19'!$G$1,MATCH(A311,'ESG19'!$A$2:$A$367,0),)</f>
        <v>427181</v>
      </c>
      <c r="G311" s="41">
        <f>'calc.Entitlements'!H975</f>
        <v>441101</v>
      </c>
    </row>
    <row r="312" spans="1:7" x14ac:dyDescent="0.35">
      <c r="A312" s="36" t="s">
        <v>2038</v>
      </c>
      <c r="B312" s="36" t="s">
        <v>2039</v>
      </c>
      <c r="C312" s="36" t="s">
        <v>2027</v>
      </c>
      <c r="D312" s="36" t="s">
        <v>19</v>
      </c>
      <c r="E312" s="41">
        <f>'calc.Entitlements'!E977</f>
        <v>1317298</v>
      </c>
      <c r="F312" s="49">
        <f ca="1">OFFSET('ESG19'!$G$1,MATCH(A312,'ESG19'!$A$2:$A$367,0),)</f>
        <v>113674</v>
      </c>
      <c r="G312" s="41">
        <f>'calc.Entitlements'!H977</f>
        <v>115777</v>
      </c>
    </row>
    <row r="313" spans="1:7" x14ac:dyDescent="0.35">
      <c r="A313" s="36" t="s">
        <v>2061</v>
      </c>
      <c r="B313" s="36" t="s">
        <v>2062</v>
      </c>
      <c r="C313" s="36" t="s">
        <v>2042</v>
      </c>
      <c r="D313" s="36" t="s">
        <v>75</v>
      </c>
      <c r="E313" s="41">
        <f>'calc.Entitlements'!E989</f>
        <v>1768253</v>
      </c>
      <c r="F313" s="49">
        <f ca="1">OFFSET('ESG19'!$G$1,MATCH(A313,'ESG19'!$A$2:$A$367,0),)</f>
        <v>149581</v>
      </c>
      <c r="G313" s="41">
        <f>'calc.Entitlements'!H989</f>
        <v>155411</v>
      </c>
    </row>
    <row r="314" spans="1:7" x14ac:dyDescent="0.35">
      <c r="A314" s="36" t="s">
        <v>2063</v>
      </c>
      <c r="B314" s="36" t="s">
        <v>2064</v>
      </c>
      <c r="C314" s="36" t="s">
        <v>2042</v>
      </c>
      <c r="D314" s="36" t="s">
        <v>75</v>
      </c>
      <c r="E314" s="41">
        <f>'calc.Entitlements'!E990</f>
        <v>2656063</v>
      </c>
      <c r="F314" s="49">
        <f ca="1">OFFSET('ESG19'!$G$1,MATCH(A314,'ESG19'!$A$2:$A$367,0),)</f>
        <v>230839</v>
      </c>
      <c r="G314" s="41">
        <f>'calc.Entitlements'!H990</f>
        <v>233440</v>
      </c>
    </row>
    <row r="315" spans="1:7" x14ac:dyDescent="0.35">
      <c r="A315" s="36" t="s">
        <v>2065</v>
      </c>
      <c r="B315" s="36" t="s">
        <v>2066</v>
      </c>
      <c r="C315" s="36" t="s">
        <v>2042</v>
      </c>
      <c r="D315" s="36" t="s">
        <v>75</v>
      </c>
      <c r="E315" s="41">
        <f>'calc.Entitlements'!E991</f>
        <v>2053079</v>
      </c>
      <c r="F315" s="49">
        <f ca="1">OFFSET('ESG19'!$G$1,MATCH(A315,'ESG19'!$A$2:$A$367,0),)</f>
        <v>175368</v>
      </c>
      <c r="G315" s="41">
        <f>'calc.Entitlements'!H991</f>
        <v>180444</v>
      </c>
    </row>
    <row r="316" spans="1:7" x14ac:dyDescent="0.35">
      <c r="A316" s="36" t="s">
        <v>2067</v>
      </c>
      <c r="B316" s="36" t="s">
        <v>2068</v>
      </c>
      <c r="C316" s="36" t="s">
        <v>2042</v>
      </c>
      <c r="D316" s="36" t="s">
        <v>75</v>
      </c>
      <c r="E316" s="41">
        <f>'calc.Entitlements'!E992</f>
        <v>1789610</v>
      </c>
      <c r="F316" s="49">
        <f ca="1">OFFSET('ESG19'!$G$1,MATCH(A316,'ESG19'!$A$2:$A$367,0),)</f>
        <v>152129</v>
      </c>
      <c r="G316" s="41">
        <f>'calc.Entitlements'!H992</f>
        <v>157288</v>
      </c>
    </row>
    <row r="317" spans="1:7" x14ac:dyDescent="0.35">
      <c r="A317" s="36" t="s">
        <v>2098</v>
      </c>
      <c r="B317" s="36" t="s">
        <v>2099</v>
      </c>
      <c r="C317" s="36" t="s">
        <v>2082</v>
      </c>
      <c r="D317" s="36" t="s">
        <v>25</v>
      </c>
      <c r="E317" s="41">
        <f>'calc.Entitlements'!E1006</f>
        <v>1693592</v>
      </c>
      <c r="F317" s="49">
        <v>0</v>
      </c>
      <c r="G317" s="41">
        <f>'calc.Entitlements'!H1006</f>
        <v>148849</v>
      </c>
    </row>
    <row r="318" spans="1:7" x14ac:dyDescent="0.35">
      <c r="A318" s="36" t="s">
        <v>2100</v>
      </c>
      <c r="B318" s="36" t="s">
        <v>2101</v>
      </c>
      <c r="C318" s="36" t="s">
        <v>2082</v>
      </c>
      <c r="D318" s="36" t="s">
        <v>25</v>
      </c>
      <c r="E318" s="41">
        <f>'calc.Entitlements'!E1007</f>
        <v>6645451</v>
      </c>
      <c r="F318" s="49">
        <f ca="1">OFFSET('ESG19'!$G$1,MATCH(A318,'ESG19'!$A$2:$A$367,0),)</f>
        <v>558874</v>
      </c>
      <c r="G318" s="41">
        <f>'calc.Entitlements'!H1007</f>
        <v>584065</v>
      </c>
    </row>
    <row r="319" spans="1:7" x14ac:dyDescent="0.35">
      <c r="A319" s="36" t="s">
        <v>2106</v>
      </c>
      <c r="B319" s="36" t="s">
        <v>2107</v>
      </c>
      <c r="C319" s="36" t="s">
        <v>2082</v>
      </c>
      <c r="D319" s="36" t="s">
        <v>25</v>
      </c>
      <c r="E319" s="41">
        <f>'calc.Entitlements'!$E$1010</f>
        <v>5111291</v>
      </c>
      <c r="F319" s="49">
        <f ca="1">OFFSET('ESG19'!$G$1,MATCH(A319,'ESG19'!$A$2:$A$367,0),)</f>
        <v>432358</v>
      </c>
      <c r="G319" s="41">
        <f>'calc.Entitlements'!$H$1010</f>
        <v>449229</v>
      </c>
    </row>
    <row r="320" spans="1:7" x14ac:dyDescent="0.35">
      <c r="A320" s="36" t="s">
        <v>2122</v>
      </c>
      <c r="B320" s="36" t="s">
        <v>1121</v>
      </c>
      <c r="C320" s="36" t="s">
        <v>24</v>
      </c>
      <c r="D320" s="36" t="s">
        <v>25</v>
      </c>
      <c r="E320" s="41">
        <f>'calc.Entitlements'!E1017</f>
        <v>3272836</v>
      </c>
      <c r="F320" s="49">
        <f ca="1">OFFSET('ESG19'!$G$1,MATCH(A320,'ESG19'!$A$2:$A$367,0),)</f>
        <v>279640</v>
      </c>
      <c r="G320" s="41">
        <f>'calc.Entitlements'!H1017</f>
        <v>287648</v>
      </c>
    </row>
    <row r="321" spans="1:7" x14ac:dyDescent="0.35">
      <c r="A321" s="36" t="s">
        <v>2123</v>
      </c>
      <c r="B321" s="36" t="s">
        <v>2124</v>
      </c>
      <c r="C321" s="36" t="s">
        <v>24</v>
      </c>
      <c r="D321" s="36" t="s">
        <v>25</v>
      </c>
      <c r="E321" s="41">
        <f>'calc.Entitlements'!E1018</f>
        <v>7770110</v>
      </c>
      <c r="F321" s="49">
        <f ca="1">OFFSET('ESG19'!$G$1,MATCH(A321,'ESG19'!$A$2:$A$367,0),)</f>
        <v>669980</v>
      </c>
      <c r="G321" s="41">
        <f>'calc.Entitlements'!H1018</f>
        <v>682911</v>
      </c>
    </row>
    <row r="322" spans="1:7" x14ac:dyDescent="0.35">
      <c r="A322" s="36" t="s">
        <v>2129</v>
      </c>
      <c r="B322" s="36" t="s">
        <v>2130</v>
      </c>
      <c r="C322" s="36" t="s">
        <v>24</v>
      </c>
      <c r="D322" s="36" t="s">
        <v>25</v>
      </c>
      <c r="E322" s="41">
        <f>'calc.Entitlements'!$E$1021</f>
        <v>2703172</v>
      </c>
      <c r="F322" s="49">
        <f ca="1">OFFSET('ESG19'!$G$1,MATCH(A322,'ESG19'!$A$2:$A$367,0),)</f>
        <v>229015</v>
      </c>
      <c r="G322" s="41">
        <f>'calc.Entitlements'!$H$1021</f>
        <v>237580</v>
      </c>
    </row>
    <row r="323" spans="1:7" x14ac:dyDescent="0.35">
      <c r="A323" s="36" t="s">
        <v>2139</v>
      </c>
      <c r="B323" s="36" t="s">
        <v>2140</v>
      </c>
      <c r="C323" s="36" t="s">
        <v>24</v>
      </c>
      <c r="D323" s="36" t="s">
        <v>25</v>
      </c>
      <c r="E323" s="41">
        <f>'calc.Entitlements'!E1026</f>
        <v>2649905</v>
      </c>
      <c r="F323" s="49">
        <f ca="1">OFFSET('ESG19'!$G$1,MATCH(A323,'ESG19'!$A$2:$A$367,0),)</f>
        <v>228067</v>
      </c>
      <c r="G323" s="41">
        <f>'calc.Entitlements'!H1026</f>
        <v>232899</v>
      </c>
    </row>
    <row r="324" spans="1:7" x14ac:dyDescent="0.35">
      <c r="A324" s="36" t="s">
        <v>2141</v>
      </c>
      <c r="B324" s="36" t="s">
        <v>2142</v>
      </c>
      <c r="C324" s="36" t="s">
        <v>24</v>
      </c>
      <c r="D324" s="36" t="s">
        <v>25</v>
      </c>
      <c r="E324" s="41">
        <f>'calc.Entitlements'!E1027</f>
        <v>14693998</v>
      </c>
      <c r="F324" s="49">
        <f ca="1">OFFSET('ESG19'!$G$1,MATCH(A324,'ESG19'!$A$2:$A$367,0),)</f>
        <v>1256675</v>
      </c>
      <c r="G324" s="41">
        <f>'calc.Entitlements'!H1027</f>
        <v>1291448</v>
      </c>
    </row>
    <row r="325" spans="1:7" x14ac:dyDescent="0.35">
      <c r="A325" s="36" t="s">
        <v>2151</v>
      </c>
      <c r="B325" s="36" t="s">
        <v>2152</v>
      </c>
      <c r="C325" s="36" t="s">
        <v>24</v>
      </c>
      <c r="D325" s="36" t="s">
        <v>25</v>
      </c>
      <c r="E325" s="41">
        <f>'calc.Entitlements'!$E$1032</f>
        <v>6276584</v>
      </c>
      <c r="F325" s="49">
        <f ca="1">OFFSET('ESG19'!$G$1,MATCH(A325,'ESG19'!$A$2:$A$367,0),)</f>
        <v>530773</v>
      </c>
      <c r="G325" s="41">
        <f>'calc.Entitlements'!$H$1032</f>
        <v>551646</v>
      </c>
    </row>
    <row r="326" spans="1:7" x14ac:dyDescent="0.35">
      <c r="A326" s="36" t="s">
        <v>2157</v>
      </c>
      <c r="B326" s="36" t="s">
        <v>2158</v>
      </c>
      <c r="C326" s="36" t="s">
        <v>24</v>
      </c>
      <c r="D326" s="36" t="s">
        <v>25</v>
      </c>
      <c r="E326" s="41">
        <f>'calc.Entitlements'!$E$1035</f>
        <v>7268875</v>
      </c>
      <c r="F326" s="49">
        <f ca="1">OFFSET('ESG19'!$G$1,MATCH(A326,'ESG19'!$A$2:$A$367,0),)</f>
        <v>616266</v>
      </c>
      <c r="G326" s="41">
        <f>'calc.Entitlements'!$H$1035</f>
        <v>638858</v>
      </c>
    </row>
    <row r="327" spans="1:7" x14ac:dyDescent="0.35">
      <c r="A327" s="36" t="s">
        <v>2163</v>
      </c>
      <c r="B327" s="36" t="s">
        <v>2164</v>
      </c>
      <c r="C327" s="36" t="s">
        <v>24</v>
      </c>
      <c r="D327" s="36" t="s">
        <v>19</v>
      </c>
      <c r="E327" s="41">
        <f>'calc.Entitlements'!$E$1038</f>
        <v>2141320</v>
      </c>
      <c r="F327" s="49">
        <f ca="1">OFFSET('ESG19'!$G$1,MATCH(A327,'ESG19'!$A$2:$A$367,0),)</f>
        <v>180552</v>
      </c>
      <c r="G327" s="41">
        <f>'calc.Entitlements'!$H$1038</f>
        <v>188199</v>
      </c>
    </row>
    <row r="328" spans="1:7" x14ac:dyDescent="0.35">
      <c r="A328" s="36" t="s">
        <v>2171</v>
      </c>
      <c r="B328" s="36" t="s">
        <v>2172</v>
      </c>
      <c r="C328" s="36" t="s">
        <v>24</v>
      </c>
      <c r="D328" s="36" t="s">
        <v>25</v>
      </c>
      <c r="E328" s="41">
        <f>'calc.Entitlements'!E1042</f>
        <v>23930509</v>
      </c>
      <c r="F328" s="49">
        <f ca="1">OFFSET('ESG19'!$G$1,MATCH(A328,'ESG19'!$A$2:$A$367,0),)</f>
        <v>2031897</v>
      </c>
      <c r="G328" s="41">
        <f>'calc.Entitlements'!H1042</f>
        <v>2103240</v>
      </c>
    </row>
    <row r="329" spans="1:7" x14ac:dyDescent="0.35">
      <c r="A329" s="36" t="s">
        <v>2173</v>
      </c>
      <c r="B329" s="36" t="s">
        <v>2174</v>
      </c>
      <c r="C329" s="36" t="s">
        <v>24</v>
      </c>
      <c r="D329" s="36" t="s">
        <v>25</v>
      </c>
      <c r="E329" s="41">
        <f>'calc.Entitlements'!E1043</f>
        <v>2238564</v>
      </c>
      <c r="F329" s="49">
        <f ca="1">OFFSET('ESG19'!$G$1,MATCH(A329,'ESG19'!$A$2:$A$367,0),)</f>
        <v>187406</v>
      </c>
      <c r="G329" s="41">
        <f>'calc.Entitlements'!H1043</f>
        <v>196746</v>
      </c>
    </row>
    <row r="330" spans="1:7" x14ac:dyDescent="0.35">
      <c r="A330" s="36" t="s">
        <v>2177</v>
      </c>
      <c r="B330" s="36" t="s">
        <v>2178</v>
      </c>
      <c r="C330" s="36" t="s">
        <v>24</v>
      </c>
      <c r="D330" s="36" t="s">
        <v>25</v>
      </c>
      <c r="E330" s="41">
        <f>'calc.Entitlements'!$E$1045</f>
        <v>3729817</v>
      </c>
      <c r="F330" s="49">
        <f ca="1">OFFSET('ESG19'!$G$1,MATCH(A330,'ESG19'!$A$2:$A$367,0),)</f>
        <v>316494</v>
      </c>
      <c r="G330" s="41">
        <f>'calc.Entitlements'!$H$1045</f>
        <v>327812</v>
      </c>
    </row>
    <row r="331" spans="1:7" x14ac:dyDescent="0.35">
      <c r="A331" s="36" t="s">
        <v>2185</v>
      </c>
      <c r="B331" s="36" t="s">
        <v>2186</v>
      </c>
      <c r="C331" s="36" t="s">
        <v>24</v>
      </c>
      <c r="D331" s="36" t="s">
        <v>25</v>
      </c>
      <c r="E331" s="41">
        <f>'calc.Entitlements'!$E$1049</f>
        <v>2086547</v>
      </c>
      <c r="F331" s="49">
        <f ca="1">OFFSET('ESG19'!$G$1,MATCH(A331,'ESG19'!$A$2:$A$367,0),)</f>
        <v>172276</v>
      </c>
      <c r="G331" s="41">
        <f>'calc.Entitlements'!$H$1049</f>
        <v>183385</v>
      </c>
    </row>
    <row r="332" spans="1:7" x14ac:dyDescent="0.35">
      <c r="A332" s="36" t="s">
        <v>2225</v>
      </c>
      <c r="B332" s="36" t="s">
        <v>2226</v>
      </c>
      <c r="C332" s="36" t="s">
        <v>24</v>
      </c>
      <c r="D332" s="36" t="s">
        <v>25</v>
      </c>
      <c r="E332" s="41">
        <f>'calc.Entitlements'!$E$1071</f>
        <v>12877161</v>
      </c>
      <c r="F332" s="49">
        <f ca="1">OFFSET('ESG19'!$G$1,MATCH(A332,'ESG19'!$A$2:$A$367,0),)</f>
        <v>1081148</v>
      </c>
      <c r="G332" s="41">
        <f>'calc.Entitlements'!$H$1071</f>
        <v>1131767</v>
      </c>
    </row>
    <row r="333" spans="1:7" x14ac:dyDescent="0.35">
      <c r="A333" s="36" t="s">
        <v>2246</v>
      </c>
      <c r="B333" s="36" t="s">
        <v>2247</v>
      </c>
      <c r="C333" s="36" t="s">
        <v>24</v>
      </c>
      <c r="D333" s="36" t="s">
        <v>75</v>
      </c>
      <c r="E333" s="41">
        <f>'calc.Entitlements'!E1082</f>
        <v>2299305</v>
      </c>
      <c r="F333" s="49">
        <f ca="1">OFFSET('ESG19'!$G$1,MATCH(A333,'ESG19'!$A$2:$A$367,0),)</f>
        <v>202772</v>
      </c>
      <c r="G333" s="41">
        <f>'calc.Entitlements'!H1082</f>
        <v>202085</v>
      </c>
    </row>
    <row r="334" spans="1:7" x14ac:dyDescent="0.35">
      <c r="A334" s="36" t="s">
        <v>2248</v>
      </c>
      <c r="B334" s="36" t="s">
        <v>2249</v>
      </c>
      <c r="C334" s="36" t="s">
        <v>24</v>
      </c>
      <c r="D334" s="36" t="s">
        <v>75</v>
      </c>
      <c r="E334" s="41">
        <f>'calc.Entitlements'!E1083</f>
        <v>1736090</v>
      </c>
      <c r="F334" s="49">
        <f ca="1">OFFSET('ESG19'!$G$1,MATCH(A334,'ESG19'!$A$2:$A$367,0),)</f>
        <v>155816</v>
      </c>
      <c r="G334" s="41">
        <f>'calc.Entitlements'!H1083</f>
        <v>152584</v>
      </c>
    </row>
    <row r="335" spans="1:7" x14ac:dyDescent="0.35">
      <c r="A335" s="36" t="s">
        <v>2250</v>
      </c>
      <c r="B335" s="36" t="s">
        <v>2251</v>
      </c>
      <c r="C335" s="36" t="s">
        <v>24</v>
      </c>
      <c r="D335" s="36" t="s">
        <v>75</v>
      </c>
      <c r="E335" s="41">
        <f>'calc.Entitlements'!E1084</f>
        <v>2200840</v>
      </c>
      <c r="F335" s="49">
        <f ca="1">OFFSET('ESG19'!$G$1,MATCH(A335,'ESG19'!$A$2:$A$367,0),)</f>
        <v>183232</v>
      </c>
      <c r="G335" s="41">
        <f>'calc.Entitlements'!H1084</f>
        <v>193431</v>
      </c>
    </row>
    <row r="336" spans="1:7" x14ac:dyDescent="0.35">
      <c r="A336" s="36" t="s">
        <v>2252</v>
      </c>
      <c r="B336" s="36" t="s">
        <v>2253</v>
      </c>
      <c r="C336" s="36" t="s">
        <v>24</v>
      </c>
      <c r="D336" s="36" t="s">
        <v>75</v>
      </c>
      <c r="E336" s="41">
        <f>'calc.Entitlements'!E1085</f>
        <v>3089429</v>
      </c>
      <c r="F336" s="49">
        <f ca="1">OFFSET('ESG19'!$G$1,MATCH(A336,'ESG19'!$A$2:$A$367,0),)</f>
        <v>224896</v>
      </c>
      <c r="G336" s="41">
        <f>'calc.Entitlements'!H1085</f>
        <v>271528</v>
      </c>
    </row>
    <row r="337" spans="1:7" x14ac:dyDescent="0.35">
      <c r="A337" s="36" t="s">
        <v>2254</v>
      </c>
      <c r="B337" s="36" t="s">
        <v>2255</v>
      </c>
      <c r="C337" s="36" t="s">
        <v>24</v>
      </c>
      <c r="D337" s="36" t="s">
        <v>75</v>
      </c>
      <c r="E337" s="41">
        <f>'calc.Entitlements'!E1086</f>
        <v>13453103</v>
      </c>
      <c r="F337" s="49">
        <f ca="1">OFFSET('ESG19'!$G$1,MATCH(A337,'ESG19'!$A$2:$A$367,0),)</f>
        <v>1135793</v>
      </c>
      <c r="G337" s="41">
        <f>'calc.Entitlements'!H1086</f>
        <v>1182386</v>
      </c>
    </row>
    <row r="338" spans="1:7" x14ac:dyDescent="0.35">
      <c r="A338" s="36" t="s">
        <v>2256</v>
      </c>
      <c r="B338" s="36" t="s">
        <v>2257</v>
      </c>
      <c r="C338" s="36" t="s">
        <v>24</v>
      </c>
      <c r="D338" s="36" t="s">
        <v>75</v>
      </c>
      <c r="E338" s="41">
        <f>'calc.Entitlements'!E1087</f>
        <v>7354993</v>
      </c>
      <c r="F338" s="49">
        <f ca="1">OFFSET('ESG19'!$G$1,MATCH(A338,'ESG19'!$A$2:$A$367,0),)</f>
        <v>641618</v>
      </c>
      <c r="G338" s="41">
        <f>'calc.Entitlements'!H1087</f>
        <v>646426</v>
      </c>
    </row>
    <row r="339" spans="1:7" x14ac:dyDescent="0.35">
      <c r="A339" s="36" t="s">
        <v>2258</v>
      </c>
      <c r="B339" s="36" t="s">
        <v>1220</v>
      </c>
      <c r="C339" s="36" t="s">
        <v>24</v>
      </c>
      <c r="D339" s="36" t="s">
        <v>75</v>
      </c>
      <c r="E339" s="41">
        <f>'calc.Entitlements'!E1088</f>
        <v>2558780</v>
      </c>
      <c r="F339" s="49">
        <f ca="1">OFFSET('ESG19'!$G$1,MATCH(A339,'ESG19'!$A$2:$A$367,0),)</f>
        <v>220445</v>
      </c>
      <c r="G339" s="41">
        <f>'calc.Entitlements'!H1088</f>
        <v>224890</v>
      </c>
    </row>
    <row r="340" spans="1:7" x14ac:dyDescent="0.35">
      <c r="A340" s="36" t="s">
        <v>2259</v>
      </c>
      <c r="B340" s="36" t="s">
        <v>2260</v>
      </c>
      <c r="C340" s="36" t="s">
        <v>24</v>
      </c>
      <c r="D340" s="36" t="s">
        <v>75</v>
      </c>
      <c r="E340" s="41">
        <f>'calc.Entitlements'!E1089</f>
        <v>2785294</v>
      </c>
      <c r="F340" s="49">
        <f ca="1">OFFSET('ESG19'!$G$1,MATCH(A340,'ESG19'!$A$2:$A$367,0),)</f>
        <v>229487</v>
      </c>
      <c r="G340" s="41">
        <f>'calc.Entitlements'!H1089</f>
        <v>244798</v>
      </c>
    </row>
    <row r="341" spans="1:7" x14ac:dyDescent="0.35">
      <c r="A341" s="36" t="s">
        <v>2284</v>
      </c>
      <c r="B341" s="36" t="s">
        <v>2285</v>
      </c>
      <c r="C341" s="36" t="s">
        <v>2267</v>
      </c>
      <c r="D341" s="36" t="s">
        <v>25</v>
      </c>
      <c r="E341" s="41">
        <f>'calc.Entitlements'!$E$1100</f>
        <v>3433107</v>
      </c>
      <c r="F341" s="49">
        <f ca="1">OFFSET('ESG19'!$G$1,MATCH(A341,'ESG19'!$A$2:$A$367,0),)</f>
        <v>299289</v>
      </c>
      <c r="G341" s="41">
        <f>'calc.Entitlements'!$H$1100</f>
        <v>301734</v>
      </c>
    </row>
    <row r="342" spans="1:7" x14ac:dyDescent="0.35">
      <c r="A342" s="36" t="s">
        <v>2298</v>
      </c>
      <c r="B342" s="36" t="s">
        <v>2299</v>
      </c>
      <c r="C342" s="36" t="s">
        <v>2267</v>
      </c>
      <c r="D342" s="36" t="s">
        <v>75</v>
      </c>
      <c r="E342" s="41">
        <f>'calc.Entitlements'!$E$1107</f>
        <v>2478307</v>
      </c>
      <c r="F342" s="49">
        <f ca="1">OFFSET('ESG19'!$G$1,MATCH(A342,'ESG19'!$A$2:$A$367,0),)</f>
        <v>214436</v>
      </c>
      <c r="G342" s="41">
        <f>'calc.Entitlements'!$H$1107</f>
        <v>217817</v>
      </c>
    </row>
    <row r="343" spans="1:7" x14ac:dyDescent="0.35">
      <c r="A343" s="36" t="s">
        <v>2330</v>
      </c>
      <c r="B343" s="36" t="s">
        <v>2331</v>
      </c>
      <c r="C343" s="36" t="s">
        <v>2304</v>
      </c>
      <c r="D343" s="36" t="s">
        <v>25</v>
      </c>
      <c r="E343" s="41">
        <f>'calc.Entitlements'!$E$1123</f>
        <v>4383796</v>
      </c>
      <c r="F343" s="49">
        <f ca="1">OFFSET('ESG19'!$G$1,MATCH(A343,'ESG19'!$A$2:$A$367,0),)</f>
        <v>366887</v>
      </c>
      <c r="G343" s="41">
        <f>'calc.Entitlements'!$H$1123</f>
        <v>385289</v>
      </c>
    </row>
    <row r="344" spans="1:7" x14ac:dyDescent="0.35">
      <c r="A344" s="36" t="s">
        <v>2337</v>
      </c>
      <c r="B344" s="36" t="s">
        <v>2338</v>
      </c>
      <c r="C344" s="36" t="s">
        <v>2304</v>
      </c>
      <c r="D344" s="36" t="s">
        <v>25</v>
      </c>
      <c r="E344" s="41">
        <f>'calc.Entitlements'!E1127</f>
        <v>4460925</v>
      </c>
      <c r="F344" s="49">
        <f ca="1">OFFSET('ESG19'!$G$1,MATCH(A344,'ESG19'!$A$2:$A$367,0),)</f>
        <v>376954</v>
      </c>
      <c r="G344" s="41">
        <f>'calc.Entitlements'!H1127</f>
        <v>392068</v>
      </c>
    </row>
    <row r="345" spans="1:7" x14ac:dyDescent="0.35">
      <c r="A345" s="36" t="s">
        <v>2339</v>
      </c>
      <c r="B345" s="36" t="s">
        <v>2340</v>
      </c>
      <c r="C345" s="36" t="s">
        <v>2304</v>
      </c>
      <c r="D345" s="36" t="s">
        <v>25</v>
      </c>
      <c r="E345" s="41">
        <f>'calc.Entitlements'!E1128</f>
        <v>1733727</v>
      </c>
      <c r="F345" s="49">
        <f ca="1">OFFSET('ESG19'!$G$1,MATCH(A345,'ESG19'!$A$2:$A$367,0),)</f>
        <v>146988</v>
      </c>
      <c r="G345" s="41">
        <f>'calc.Entitlements'!H1128</f>
        <v>152376</v>
      </c>
    </row>
    <row r="346" spans="1:7" x14ac:dyDescent="0.35">
      <c r="A346" s="36" t="s">
        <v>2345</v>
      </c>
      <c r="B346" s="36" t="s">
        <v>2346</v>
      </c>
      <c r="C346" s="36" t="s">
        <v>2304</v>
      </c>
      <c r="D346" s="36" t="s">
        <v>25</v>
      </c>
      <c r="E346" s="41">
        <f>'calc.Entitlements'!$E$1131</f>
        <v>1999992</v>
      </c>
      <c r="F346" s="49">
        <f ca="1">OFFSET('ESG19'!$G$1,MATCH(A346,'ESG19'!$A$2:$A$367,0),)</f>
        <v>169775</v>
      </c>
      <c r="G346" s="41">
        <f>'calc.Entitlements'!$H$1131</f>
        <v>175778</v>
      </c>
    </row>
    <row r="347" spans="1:7" x14ac:dyDescent="0.35">
      <c r="A347" s="36" t="s">
        <v>2355</v>
      </c>
      <c r="B347" s="36" t="s">
        <v>2356</v>
      </c>
      <c r="C347" s="36" t="s">
        <v>2304</v>
      </c>
      <c r="D347" s="36" t="s">
        <v>75</v>
      </c>
      <c r="E347" s="41">
        <f>'calc.Entitlements'!E1136</f>
        <v>5607948</v>
      </c>
      <c r="F347" s="49">
        <f ca="1">OFFSET('ESG19'!$G$1,MATCH(A347,'ESG19'!$A$2:$A$367,0),)</f>
        <v>473009</v>
      </c>
      <c r="G347" s="41">
        <f>'calc.Entitlements'!H1136</f>
        <v>492880</v>
      </c>
    </row>
    <row r="348" spans="1:7" x14ac:dyDescent="0.35">
      <c r="A348" s="36" t="s">
        <v>2357</v>
      </c>
      <c r="B348" s="36" t="s">
        <v>2358</v>
      </c>
      <c r="C348" s="36" t="s">
        <v>2304</v>
      </c>
      <c r="D348" s="36" t="s">
        <v>75</v>
      </c>
      <c r="E348" s="41">
        <f>'calc.Entitlements'!E1137</f>
        <v>1678062</v>
      </c>
      <c r="F348" s="49">
        <f ca="1">OFFSET('ESG19'!$G$1,MATCH(A348,'ESG19'!$A$2:$A$367,0),)</f>
        <v>143640</v>
      </c>
      <c r="G348" s="41">
        <f>'calc.Entitlements'!H1137</f>
        <v>147484</v>
      </c>
    </row>
    <row r="349" spans="1:7" x14ac:dyDescent="0.35">
      <c r="A349" s="36" t="s">
        <v>2361</v>
      </c>
      <c r="B349" s="36" t="s">
        <v>2362</v>
      </c>
      <c r="C349" s="36" t="s">
        <v>2304</v>
      </c>
      <c r="D349" s="36" t="s">
        <v>75</v>
      </c>
      <c r="E349" s="41">
        <f>'calc.Entitlements'!$E$1139</f>
        <v>2612164</v>
      </c>
      <c r="F349" s="49">
        <f ca="1">OFFSET('ESG19'!$G$1,MATCH(A349,'ESG19'!$A$2:$A$367,0),)</f>
        <v>212529</v>
      </c>
      <c r="G349" s="41">
        <f>'calc.Entitlements'!$H$1139</f>
        <v>229582</v>
      </c>
    </row>
    <row r="350" spans="1:7" x14ac:dyDescent="0.35">
      <c r="A350" s="36" t="s">
        <v>2406</v>
      </c>
      <c r="B350" s="36" t="s">
        <v>2407</v>
      </c>
      <c r="C350" s="36" t="s">
        <v>2369</v>
      </c>
      <c r="D350" s="36" t="s">
        <v>25</v>
      </c>
      <c r="E350" s="41">
        <f>'calc.Entitlements'!$E$1162</f>
        <v>9337230</v>
      </c>
      <c r="F350" s="49">
        <f ca="1">OFFSET('ESG19'!$G$1,MATCH(A350,'ESG19'!$A$2:$A$367,0),)</f>
        <v>805090</v>
      </c>
      <c r="G350" s="41">
        <f>'calc.Entitlements'!$H$1162</f>
        <v>820644</v>
      </c>
    </row>
    <row r="351" spans="1:7" x14ac:dyDescent="0.35">
      <c r="A351" s="36" t="s">
        <v>2410</v>
      </c>
      <c r="B351" s="36" t="s">
        <v>2411</v>
      </c>
      <c r="C351" s="36" t="s">
        <v>2369</v>
      </c>
      <c r="D351" s="36" t="s">
        <v>25</v>
      </c>
      <c r="E351" s="41">
        <f>'calc.Entitlements'!E1164</f>
        <v>3271087</v>
      </c>
      <c r="F351" s="49">
        <f ca="1">OFFSET('ESG19'!$G$1,MATCH(A351,'ESG19'!$A$2:$A$367,0),)</f>
        <v>276545</v>
      </c>
      <c r="G351" s="41">
        <f>'calc.Entitlements'!H1164</f>
        <v>287494</v>
      </c>
    </row>
    <row r="352" spans="1:7" x14ac:dyDescent="0.35">
      <c r="A352" s="36" t="s">
        <v>2412</v>
      </c>
      <c r="B352" s="36" t="s">
        <v>2413</v>
      </c>
      <c r="C352" s="36" t="s">
        <v>2369</v>
      </c>
      <c r="D352" s="36" t="s">
        <v>25</v>
      </c>
      <c r="E352" s="41">
        <f>'calc.Entitlements'!E1165</f>
        <v>2505605</v>
      </c>
      <c r="F352" s="49">
        <f ca="1">OFFSET('ESG19'!$G$1,MATCH(A352,'ESG19'!$A$2:$A$367,0),)</f>
        <v>208750</v>
      </c>
      <c r="G352" s="41">
        <f>'calc.Entitlements'!H1165</f>
        <v>220216</v>
      </c>
    </row>
    <row r="353" spans="1:7" x14ac:dyDescent="0.35">
      <c r="A353" s="36" t="s">
        <v>2423</v>
      </c>
      <c r="B353" s="36" t="s">
        <v>2424</v>
      </c>
      <c r="C353" s="36" t="s">
        <v>2369</v>
      </c>
      <c r="D353" s="36" t="s">
        <v>75</v>
      </c>
      <c r="E353" s="41">
        <f>'calc.Entitlements'!$E$1171</f>
        <v>3181027</v>
      </c>
      <c r="F353" s="49">
        <f ca="1">OFFSET('ESG19'!$G$1,MATCH(A353,'ESG19'!$A$2:$A$367,0),)</f>
        <v>270652</v>
      </c>
      <c r="G353" s="41">
        <f>'calc.Entitlements'!$H$1171</f>
        <v>279579</v>
      </c>
    </row>
    <row r="354" spans="1:7" x14ac:dyDescent="0.35">
      <c r="A354" s="36" t="s">
        <v>2427</v>
      </c>
      <c r="B354" s="36" t="s">
        <v>2428</v>
      </c>
      <c r="C354" s="36" t="s">
        <v>2369</v>
      </c>
      <c r="D354" s="36" t="s">
        <v>75</v>
      </c>
      <c r="E354" s="41">
        <f>'calc.Entitlements'!E1173</f>
        <v>2997942</v>
      </c>
      <c r="F354" s="49">
        <f ca="1">OFFSET('ESG19'!$G$1,MATCH(A354,'ESG19'!$A$2:$A$367,0),)</f>
        <v>252374</v>
      </c>
      <c r="G354" s="41">
        <f>'calc.Entitlements'!H1173</f>
        <v>263488</v>
      </c>
    </row>
    <row r="355" spans="1:7" x14ac:dyDescent="0.35">
      <c r="A355" s="36" t="s">
        <v>2429</v>
      </c>
      <c r="B355" s="36" t="s">
        <v>2430</v>
      </c>
      <c r="C355" s="36" t="s">
        <v>2369</v>
      </c>
      <c r="D355" s="36" t="s">
        <v>75</v>
      </c>
      <c r="E355" s="41">
        <f>'calc.Entitlements'!E1174</f>
        <v>3017187</v>
      </c>
      <c r="F355" s="49">
        <f ca="1">OFFSET('ESG19'!$G$1,MATCH(A355,'ESG19'!$A$2:$A$367,0),)</f>
        <v>259666</v>
      </c>
      <c r="G355" s="41">
        <f>'calc.Entitlements'!H1174</f>
        <v>265179</v>
      </c>
    </row>
    <row r="356" spans="1:7" x14ac:dyDescent="0.35">
      <c r="A356" s="36" t="s">
        <v>2454</v>
      </c>
      <c r="B356" s="36" t="s">
        <v>2455</v>
      </c>
      <c r="C356" s="36" t="s">
        <v>2437</v>
      </c>
      <c r="D356" s="36" t="s">
        <v>25</v>
      </c>
      <c r="E356" s="41">
        <f>'calc.Entitlements'!E1185</f>
        <v>1889156</v>
      </c>
      <c r="F356" s="49">
        <f ca="1">OFFSET('ESG19'!$G$1,MATCH(A356,'ESG19'!$A$2:$A$367,0),)</f>
        <v>159201</v>
      </c>
      <c r="G356" s="41">
        <f>'calc.Entitlements'!H1185</f>
        <v>166037</v>
      </c>
    </row>
    <row r="357" spans="1:7" x14ac:dyDescent="0.35">
      <c r="A357" s="36" t="s">
        <v>2456</v>
      </c>
      <c r="B357" s="36" t="s">
        <v>2457</v>
      </c>
      <c r="C357" s="36" t="s">
        <v>2437</v>
      </c>
      <c r="D357" s="36" t="s">
        <v>25</v>
      </c>
      <c r="E357" s="41">
        <f>'calc.Entitlements'!E1186</f>
        <v>15790050</v>
      </c>
      <c r="F357" s="49">
        <f ca="1">OFFSET('ESG19'!$G$1,MATCH(A357,'ESG19'!$A$2:$A$367,0),)</f>
        <v>1343635</v>
      </c>
      <c r="G357" s="41">
        <f>'calc.Entitlements'!H1186</f>
        <v>1387779</v>
      </c>
    </row>
    <row r="358" spans="1:7" x14ac:dyDescent="0.35">
      <c r="A358" s="36" t="s">
        <v>2462</v>
      </c>
      <c r="B358" s="36" t="s">
        <v>2463</v>
      </c>
      <c r="C358" s="36" t="s">
        <v>2437</v>
      </c>
      <c r="D358" s="36" t="s">
        <v>25</v>
      </c>
      <c r="E358" s="41">
        <f>'calc.Entitlements'!$E$1189</f>
        <v>1897026</v>
      </c>
      <c r="F358" s="49">
        <f ca="1">OFFSET('ESG19'!$G$1,MATCH(A358,'ESG19'!$A$2:$A$367,0),)</f>
        <v>161218</v>
      </c>
      <c r="G358" s="41">
        <f>'calc.Entitlements'!$H$1189</f>
        <v>166729</v>
      </c>
    </row>
    <row r="359" spans="1:7" x14ac:dyDescent="0.35">
      <c r="A359" s="36" t="s">
        <v>2488</v>
      </c>
      <c r="B359" s="36" t="s">
        <v>2489</v>
      </c>
      <c r="C359" s="36" t="s">
        <v>2484</v>
      </c>
      <c r="D359" s="36" t="s">
        <v>25</v>
      </c>
      <c r="E359" s="41">
        <f>'calc.Entitlements'!$E$1201</f>
        <v>1776224</v>
      </c>
      <c r="F359" s="49">
        <f ca="1">OFFSET('ESG19'!$G$1,MATCH(A359,'ESG19'!$A$2:$A$367,0),)</f>
        <v>149167</v>
      </c>
      <c r="G359" s="41">
        <f>'calc.Entitlements'!$H$1201</f>
        <v>156111</v>
      </c>
    </row>
    <row r="360" spans="1:7" x14ac:dyDescent="0.35">
      <c r="A360" s="36" t="s">
        <v>2511</v>
      </c>
      <c r="B360" s="36" t="s">
        <v>2512</v>
      </c>
      <c r="C360" s="36" t="s">
        <v>2513</v>
      </c>
      <c r="D360" s="36" t="s">
        <v>14</v>
      </c>
      <c r="E360" s="49">
        <f>'calc.Insulars'!E2</f>
        <v>942297</v>
      </c>
      <c r="F360" s="49">
        <f ca="1">OFFSET('ESG19'!$G$1,MATCH(A360,'ESG19'!$A$2:$A$367,0),)</f>
        <v>76223</v>
      </c>
      <c r="G360" s="41">
        <f>'calc.Insulars'!H2</f>
        <v>78076</v>
      </c>
    </row>
    <row r="361" spans="1:7" x14ac:dyDescent="0.35">
      <c r="A361" s="36" t="s">
        <v>2514</v>
      </c>
      <c r="B361" s="36" t="s">
        <v>2515</v>
      </c>
      <c r="C361" s="36" t="s">
        <v>2516</v>
      </c>
      <c r="D361" s="36" t="s">
        <v>14</v>
      </c>
      <c r="E361" s="49">
        <f>'calc.Insulars'!E3</f>
        <v>3110435</v>
      </c>
      <c r="F361" s="49">
        <f ca="1">OFFSET('ESG19'!$G$1,MATCH(A361,'ESG19'!$A$2:$A$367,0),)</f>
        <v>247680</v>
      </c>
      <c r="G361" s="41">
        <f>'calc.Insulars'!H3</f>
        <v>257722</v>
      </c>
    </row>
    <row r="362" spans="1:7" x14ac:dyDescent="0.35">
      <c r="A362" s="36" t="s">
        <v>2517</v>
      </c>
      <c r="B362" s="36" t="s">
        <v>2518</v>
      </c>
      <c r="C362" s="36" t="s">
        <v>2519</v>
      </c>
      <c r="D362" s="36" t="s">
        <v>14</v>
      </c>
      <c r="E362" s="49">
        <f>'calc.Insulars'!E4</f>
        <v>963951</v>
      </c>
      <c r="F362" s="49">
        <f ca="1">OFFSET('ESG19'!$G$1,MATCH(A362,'ESG19'!$A$2:$A$367,0),)</f>
        <v>77346</v>
      </c>
      <c r="G362" s="41">
        <f>'calc.Insulars'!H4</f>
        <v>79870</v>
      </c>
    </row>
    <row r="363" spans="1:7" x14ac:dyDescent="0.35">
      <c r="A363" s="36" t="s">
        <v>2520</v>
      </c>
      <c r="B363" s="36" t="s">
        <v>2521</v>
      </c>
      <c r="C363" s="36" t="s">
        <v>2522</v>
      </c>
      <c r="D363" s="36" t="s">
        <v>14</v>
      </c>
      <c r="E363" s="49">
        <f>'calc.Insulars'!E5</f>
        <v>1983317</v>
      </c>
      <c r="F363" s="49">
        <f ca="1">OFFSET('ESG19'!$G$1,MATCH(A363,'ESG19'!$A$2:$A$367,0),)</f>
        <v>158751</v>
      </c>
      <c r="G363" s="41">
        <f>'calc.Insulars'!H5</f>
        <v>164332</v>
      </c>
    </row>
    <row r="364" spans="1:7" x14ac:dyDescent="0.35">
      <c r="A364" s="36" t="s">
        <v>527</v>
      </c>
      <c r="B364" s="36" t="s">
        <v>528</v>
      </c>
      <c r="C364" s="36" t="s">
        <v>153</v>
      </c>
      <c r="D364" s="36" t="s">
        <v>75</v>
      </c>
      <c r="E364" s="49">
        <f ca="1">OFFSET(CDBG19!$G$1,MATCH(A364,CDBG19!$A$2:$A$1268,0),)</f>
        <v>1600505</v>
      </c>
      <c r="F364" s="49">
        <f ca="1">OFFSET('ESG19'!$G$1,MATCH(A364,'ESG19'!$A$2:$A$367,0),)</f>
        <v>147562</v>
      </c>
      <c r="G364" s="41">
        <v>0</v>
      </c>
    </row>
    <row r="365" spans="1:7" x14ac:dyDescent="0.35">
      <c r="A365" s="36" t="s">
        <v>776</v>
      </c>
      <c r="B365" s="36" t="s">
        <v>777</v>
      </c>
      <c r="C365" s="36" t="s">
        <v>630</v>
      </c>
      <c r="D365" s="36" t="s">
        <v>75</v>
      </c>
      <c r="E365" s="49">
        <f ca="1">OFFSET(CDBG19!$G$1,MATCH(A365,CDBG19!$A$2:$A$1268,0),)</f>
        <v>1587861</v>
      </c>
      <c r="F365" s="49">
        <f ca="1">OFFSET('ESG19'!$G$1,MATCH(A365,'ESG19'!$A$2:$A$367,0),)</f>
        <v>153121</v>
      </c>
      <c r="G365" s="41">
        <v>0</v>
      </c>
    </row>
    <row r="366" spans="1:7" x14ac:dyDescent="0.35">
      <c r="A366" s="36" t="s">
        <v>951</v>
      </c>
      <c r="B366" s="36" t="s">
        <v>952</v>
      </c>
      <c r="C366" s="36" t="s">
        <v>894</v>
      </c>
      <c r="D366" s="36" t="s">
        <v>19</v>
      </c>
      <c r="E366" s="49">
        <f ca="1">OFFSET(CDBG19!$G$1,MATCH(A366,CDBG19!$A$2:$A$1268,0),)</f>
        <v>1632785</v>
      </c>
      <c r="F366" s="49">
        <f ca="1">OFFSET('ESG19'!$G$1,MATCH(A366,'ESG19'!$A$2:$A$367,0),)</f>
        <v>143061</v>
      </c>
      <c r="G366" s="41">
        <v>0</v>
      </c>
    </row>
    <row r="367" spans="1:7" x14ac:dyDescent="0.35">
      <c r="A367" s="36" t="s">
        <v>1527</v>
      </c>
      <c r="B367" s="36" t="s">
        <v>1528</v>
      </c>
      <c r="C367" s="36" t="s">
        <v>1502</v>
      </c>
      <c r="D367" s="36" t="s">
        <v>19</v>
      </c>
      <c r="E367" s="49">
        <f ca="1">OFFSET(CDBG19!$G$1,MATCH(A367,CDBG19!$A$2:$A$1268,0),)</f>
        <v>1573975</v>
      </c>
      <c r="F367" s="49">
        <f ca="1">OFFSET('ESG19'!$G$1,MATCH(A367,'ESG19'!$A$2:$A$367,0),)</f>
        <v>150884</v>
      </c>
      <c r="G367" s="41">
        <v>0</v>
      </c>
    </row>
    <row r="368" spans="1:7" x14ac:dyDescent="0.35">
      <c r="A368" s="36" t="s">
        <v>2084</v>
      </c>
      <c r="B368" s="36" t="s">
        <v>2085</v>
      </c>
      <c r="C368" s="36" t="s">
        <v>2082</v>
      </c>
      <c r="D368" s="36" t="s">
        <v>25</v>
      </c>
      <c r="E368" s="49">
        <f ca="1">OFFSET(CDBG19!$G$1,MATCH(A368,CDBG19!$A$2:$A$1268,0),)</f>
        <v>1609381</v>
      </c>
      <c r="F368" s="49">
        <f ca="1">OFFSET('ESG19'!$G$1,MATCH(A368,'ESG19'!$A$2:$A$367,0),)</f>
        <v>143490</v>
      </c>
      <c r="G368" s="41">
        <v>0</v>
      </c>
    </row>
    <row r="369" spans="1:7" x14ac:dyDescent="0.35">
      <c r="A369" s="36" t="s">
        <v>2208</v>
      </c>
      <c r="B369" s="36" t="s">
        <v>354</v>
      </c>
      <c r="C369" s="36" t="s">
        <v>24</v>
      </c>
      <c r="D369" s="36" t="s">
        <v>19</v>
      </c>
      <c r="E369" s="49">
        <f ca="1">OFFSET(CDBG19!$G$1,MATCH(A369,CDBG19!$A$2:$A$1268,0),)</f>
        <v>1631678</v>
      </c>
      <c r="F369" s="49">
        <f ca="1">OFFSET('ESG19'!$G$1,MATCH(A369,'ESG19'!$A$2:$A$367,0),)</f>
        <v>140211</v>
      </c>
      <c r="G369" s="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F28-38F0-4BFF-B366-1249A1B26BD3}">
  <sheetPr>
    <tabColor theme="3" tint="0.59999389629810485"/>
  </sheetPr>
  <dimension ref="A1:H53"/>
  <sheetViews>
    <sheetView workbookViewId="0"/>
  </sheetViews>
  <sheetFormatPr defaultRowHeight="14.5" x14ac:dyDescent="0.35"/>
  <cols>
    <col min="1" max="1" width="7" bestFit="1" customWidth="1"/>
    <col min="2" max="2" width="15.26953125" bestFit="1" customWidth="1"/>
    <col min="3" max="3" width="4.26953125" bestFit="1" customWidth="1"/>
    <col min="4" max="4" width="3.1796875" bestFit="1" customWidth="1"/>
    <col min="5" max="5" width="12.54296875" style="38" bestFit="1" customWidth="1"/>
    <col min="6" max="6" width="13.54296875" bestFit="1" customWidth="1"/>
    <col min="7" max="7" width="14.54296875" bestFit="1" customWidth="1"/>
    <col min="8" max="8" width="11.81640625" bestFit="1" customWidth="1"/>
  </cols>
  <sheetData>
    <row r="1" spans="1:8" x14ac:dyDescent="0.35">
      <c r="A1" s="39" t="s">
        <v>0</v>
      </c>
      <c r="B1" s="39" t="s">
        <v>31</v>
      </c>
      <c r="C1" s="39" t="s">
        <v>32</v>
      </c>
      <c r="D1" s="39" t="s">
        <v>33</v>
      </c>
      <c r="E1" s="43" t="s">
        <v>2</v>
      </c>
      <c r="F1" s="46" t="s">
        <v>2556</v>
      </c>
      <c r="G1" s="46" t="s">
        <v>2557</v>
      </c>
      <c r="H1" s="46" t="s">
        <v>2558</v>
      </c>
    </row>
    <row r="2" spans="1:8" x14ac:dyDescent="0.35">
      <c r="A2" s="36" t="s">
        <v>35</v>
      </c>
      <c r="B2" s="36" t="s">
        <v>36</v>
      </c>
      <c r="C2" s="36" t="s">
        <v>37</v>
      </c>
      <c r="D2" s="36" t="s">
        <v>38</v>
      </c>
      <c r="E2" s="37">
        <v>3017702</v>
      </c>
      <c r="F2" s="44">
        <f>(E2/Summary!$C$9)*Summary!$C$5</f>
        <v>265224.20675372001</v>
      </c>
      <c r="G2" s="44">
        <f>SUMPRODUCT(('calc.Entitlements'!$C$2:$C$1211='calc.States'!C2)*('calc.Entitlements'!$G$2:$G$1211=0)*('calc.Entitlements'!$F$2:$F$1211))+F2</f>
        <v>265224.20675372001</v>
      </c>
      <c r="H2" s="45">
        <f>ROUND(G2,0)</f>
        <v>265224</v>
      </c>
    </row>
    <row r="3" spans="1:8" x14ac:dyDescent="0.35">
      <c r="A3" s="36" t="s">
        <v>42</v>
      </c>
      <c r="B3" s="36" t="s">
        <v>43</v>
      </c>
      <c r="C3" s="36" t="s">
        <v>44</v>
      </c>
      <c r="D3" s="36" t="s">
        <v>38</v>
      </c>
      <c r="E3" s="37">
        <v>22938818</v>
      </c>
      <c r="F3" s="44">
        <f>(E3/Summary!$C$9)*Summary!$C$5</f>
        <v>2016080.3843182509</v>
      </c>
      <c r="G3" s="44">
        <f>SUMPRODUCT(('calc.Entitlements'!$C$2:$C$1211='calc.States'!C3)*('calc.Entitlements'!$G$2:$G$1211=0)*('calc.Entitlements'!$F$2:$F$1211))+F3</f>
        <v>2719097.8238688125</v>
      </c>
      <c r="H3" s="45">
        <f t="shared" ref="H3:H52" si="0">ROUND(G3,0)</f>
        <v>2719098</v>
      </c>
    </row>
    <row r="4" spans="1:8" x14ac:dyDescent="0.35">
      <c r="A4" s="36" t="s">
        <v>79</v>
      </c>
      <c r="B4" s="36" t="s">
        <v>80</v>
      </c>
      <c r="C4" s="36" t="s">
        <v>81</v>
      </c>
      <c r="D4" s="36" t="s">
        <v>38</v>
      </c>
      <c r="E4" s="37">
        <v>17853442</v>
      </c>
      <c r="F4" s="44">
        <f>(E4/Summary!$C$9)*Summary!$C$5</f>
        <v>1569129.4210871547</v>
      </c>
      <c r="G4" s="44">
        <f>SUMPRODUCT(('calc.Entitlements'!$C$2:$C$1211='calc.States'!C4)*('calc.Entitlements'!$G$2:$G$1211=0)*('calc.Entitlements'!$F$2:$F$1211))+F4</f>
        <v>2264322.7649073796</v>
      </c>
      <c r="H4" s="45">
        <f t="shared" si="0"/>
        <v>2264323</v>
      </c>
    </row>
    <row r="5" spans="1:8" x14ac:dyDescent="0.35">
      <c r="A5" s="36" t="s">
        <v>108</v>
      </c>
      <c r="B5" s="36" t="s">
        <v>109</v>
      </c>
      <c r="C5" s="36" t="s">
        <v>110</v>
      </c>
      <c r="D5" s="36" t="s">
        <v>38</v>
      </c>
      <c r="E5" s="37">
        <v>10108167</v>
      </c>
      <c r="F5" s="44">
        <f>(E5/Summary!$C$9)*Summary!$C$5</f>
        <v>888401.36445186764</v>
      </c>
      <c r="G5" s="44">
        <f>SUMPRODUCT(('calc.Entitlements'!$C$2:$C$1211='calc.States'!C5)*('calc.Entitlements'!$G$2:$G$1211=0)*('calc.Entitlements'!$F$2:$F$1211))+F5</f>
        <v>1725665.8271606439</v>
      </c>
      <c r="H5" s="45">
        <f t="shared" si="0"/>
        <v>1725666</v>
      </c>
    </row>
    <row r="6" spans="1:8" x14ac:dyDescent="0.35">
      <c r="A6" s="36" t="s">
        <v>151</v>
      </c>
      <c r="B6" s="36" t="s">
        <v>152</v>
      </c>
      <c r="C6" s="36" t="s">
        <v>153</v>
      </c>
      <c r="D6" s="36" t="s">
        <v>38</v>
      </c>
      <c r="E6" s="37">
        <v>32072052</v>
      </c>
      <c r="F6" s="44">
        <f>(E6/Summary!$C$9)*Summary!$C$5</f>
        <v>2818795.4114303067</v>
      </c>
      <c r="G6" s="44">
        <f>SUMPRODUCT(('calc.Entitlements'!$C$2:$C$1211='calc.States'!C6)*('calc.Entitlements'!$G$2:$G$1211=0)*('calc.Entitlements'!$F$2:$F$1211))+F6</f>
        <v>12757275.362550875</v>
      </c>
      <c r="H6" s="45">
        <f t="shared" si="0"/>
        <v>12757275</v>
      </c>
    </row>
    <row r="7" spans="1:8" x14ac:dyDescent="0.35">
      <c r="A7" s="36" t="s">
        <v>529</v>
      </c>
      <c r="B7" s="36" t="s">
        <v>530</v>
      </c>
      <c r="C7" s="36" t="s">
        <v>531</v>
      </c>
      <c r="D7" s="36" t="s">
        <v>38</v>
      </c>
      <c r="E7" s="37">
        <v>10383153</v>
      </c>
      <c r="F7" s="44">
        <f>(E7/Summary!$C$9)*Summary!$C$5</f>
        <v>912569.73618584883</v>
      </c>
      <c r="G7" s="44">
        <f>SUMPRODUCT(('calc.Entitlements'!$C$2:$C$1211='calc.States'!C7)*('calc.Entitlements'!$G$2:$G$1211=0)*('calc.Entitlements'!$F$2:$F$1211))+F7</f>
        <v>2135313.9537139391</v>
      </c>
      <c r="H7" s="45">
        <f t="shared" si="0"/>
        <v>2135314</v>
      </c>
    </row>
    <row r="8" spans="1:8" x14ac:dyDescent="0.35">
      <c r="A8" s="36" t="s">
        <v>571</v>
      </c>
      <c r="B8" s="36" t="s">
        <v>572</v>
      </c>
      <c r="C8" s="36" t="s">
        <v>573</v>
      </c>
      <c r="D8" s="36" t="s">
        <v>38</v>
      </c>
      <c r="E8" s="37">
        <v>13380326</v>
      </c>
      <c r="F8" s="44">
        <f>(E8/Summary!$C$9)*Summary!$C$5</f>
        <v>1175989.6601639842</v>
      </c>
      <c r="G8" s="44">
        <f>SUMPRODUCT(('calc.Entitlements'!$C$2:$C$1211='calc.States'!C8)*('calc.Entitlements'!$G$2:$G$1211=0)*('calc.Entitlements'!$F$2:$F$1211))+F8</f>
        <v>2366278.3206498632</v>
      </c>
      <c r="H8" s="45">
        <f t="shared" si="0"/>
        <v>2366278</v>
      </c>
    </row>
    <row r="9" spans="1:8" x14ac:dyDescent="0.35">
      <c r="A9" s="36" t="s">
        <v>619</v>
      </c>
      <c r="B9" s="36" t="s">
        <v>620</v>
      </c>
      <c r="C9" s="36" t="s">
        <v>621</v>
      </c>
      <c r="D9" s="36" t="s">
        <v>38</v>
      </c>
      <c r="E9" s="37">
        <v>2380912</v>
      </c>
      <c r="F9" s="44">
        <f>(E9/Summary!$C$9)*Summary!$C$5</f>
        <v>209257.07593076222</v>
      </c>
      <c r="G9" s="44">
        <f>SUMPRODUCT(('calc.Entitlements'!$C$2:$C$1211='calc.States'!C9)*('calc.Entitlements'!$G$2:$G$1211=0)*('calc.Entitlements'!$F$2:$F$1211))+F9</f>
        <v>234062.73415730338</v>
      </c>
      <c r="H9" s="45">
        <f t="shared" si="0"/>
        <v>234063</v>
      </c>
    </row>
    <row r="10" spans="1:8" x14ac:dyDescent="0.35">
      <c r="A10" s="36" t="s">
        <v>628</v>
      </c>
      <c r="B10" s="36" t="s">
        <v>629</v>
      </c>
      <c r="C10" s="36" t="s">
        <v>630</v>
      </c>
      <c r="D10" s="36" t="s">
        <v>38</v>
      </c>
      <c r="E10" s="37">
        <v>27511368</v>
      </c>
      <c r="F10" s="44">
        <f>(E10/Summary!$C$9)*Summary!$C$5</f>
        <v>2417959.3460552688</v>
      </c>
      <c r="G10" s="44">
        <f>SUMPRODUCT(('calc.Entitlements'!$C$2:$C$1211='calc.States'!C10)*('calc.Entitlements'!$G$2:$G$1211=0)*('calc.Entitlements'!$F$2:$F$1211))+F10</f>
        <v>5911591.4955602791</v>
      </c>
      <c r="H10" s="45">
        <f t="shared" si="0"/>
        <v>5911591</v>
      </c>
    </row>
    <row r="11" spans="1:8" x14ac:dyDescent="0.35">
      <c r="A11" s="36" t="s">
        <v>794</v>
      </c>
      <c r="B11" s="36" t="s">
        <v>795</v>
      </c>
      <c r="C11" s="36" t="s">
        <v>796</v>
      </c>
      <c r="D11" s="36" t="s">
        <v>38</v>
      </c>
      <c r="E11" s="37">
        <v>41142882</v>
      </c>
      <c r="F11" s="44">
        <f>(E11/Summary!$C$9)*Summary!$C$5</f>
        <v>3616025.7845247495</v>
      </c>
      <c r="G11" s="44">
        <f>SUMPRODUCT(('calc.Entitlements'!$C$2:$C$1211='calc.States'!C11)*('calc.Entitlements'!$G$2:$G$1211=0)*('calc.Entitlements'!$F$2:$F$1211))+F11</f>
        <v>4616851.0428180993</v>
      </c>
      <c r="H11" s="45">
        <f t="shared" si="0"/>
        <v>4616851</v>
      </c>
    </row>
    <row r="12" spans="1:8" x14ac:dyDescent="0.35">
      <c r="A12" s="36" t="s">
        <v>848</v>
      </c>
      <c r="B12" s="36" t="s">
        <v>849</v>
      </c>
      <c r="C12" s="36" t="s">
        <v>850</v>
      </c>
      <c r="D12" s="36" t="s">
        <v>38</v>
      </c>
      <c r="E12" s="37">
        <v>23967198</v>
      </c>
      <c r="F12" s="44">
        <f>(E12/Summary!$C$9)*Summary!$C$5</f>
        <v>2106464.1497600973</v>
      </c>
      <c r="G12" s="44">
        <f>SUMPRODUCT(('calc.Entitlements'!$C$2:$C$1211='calc.States'!C12)*('calc.Entitlements'!$G$2:$G$1211=0)*('calc.Entitlements'!$F$2:$F$1211))+F12</f>
        <v>2776734.9423686611</v>
      </c>
      <c r="H12" s="45">
        <f t="shared" si="0"/>
        <v>2776735</v>
      </c>
    </row>
    <row r="13" spans="1:8" x14ac:dyDescent="0.35">
      <c r="A13" s="36" t="s">
        <v>873</v>
      </c>
      <c r="B13" s="36" t="s">
        <v>874</v>
      </c>
      <c r="C13" s="36" t="s">
        <v>875</v>
      </c>
      <c r="D13" s="36" t="s">
        <v>38</v>
      </c>
      <c r="E13" s="37">
        <v>8156250</v>
      </c>
      <c r="F13" s="44">
        <f>(E13/Summary!$C$9)*Summary!$C$5</f>
        <v>716848.42848466453</v>
      </c>
      <c r="G13" s="44">
        <f>SUMPRODUCT(('calc.Entitlements'!$C$2:$C$1211='calc.States'!C13)*('calc.Entitlements'!$G$2:$G$1211=0)*('calc.Entitlements'!$F$2:$F$1211))+F13</f>
        <v>1110269.6114667477</v>
      </c>
      <c r="H13" s="45">
        <f t="shared" si="0"/>
        <v>1110270</v>
      </c>
    </row>
    <row r="14" spans="1:8" x14ac:dyDescent="0.35">
      <c r="A14" s="36" t="s">
        <v>892</v>
      </c>
      <c r="B14" s="36" t="s">
        <v>893</v>
      </c>
      <c r="C14" s="36" t="s">
        <v>894</v>
      </c>
      <c r="D14" s="36" t="s">
        <v>38</v>
      </c>
      <c r="E14" s="37">
        <v>29192836</v>
      </c>
      <c r="F14" s="44">
        <f>(E14/Summary!$C$9)*Summary!$C$5</f>
        <v>2565742.6647798358</v>
      </c>
      <c r="G14" s="44">
        <f>SUMPRODUCT(('calc.Entitlements'!$C$2:$C$1211='calc.States'!C14)*('calc.Entitlements'!$G$2:$G$1211=0)*('calc.Entitlements'!$F$2:$F$1211))+F14</f>
        <v>5266394.6877072575</v>
      </c>
      <c r="H14" s="45">
        <f t="shared" si="0"/>
        <v>5266395</v>
      </c>
    </row>
    <row r="15" spans="1:8" x14ac:dyDescent="0.35">
      <c r="A15" s="36" t="s">
        <v>992</v>
      </c>
      <c r="B15" s="36" t="s">
        <v>993</v>
      </c>
      <c r="C15" s="36" t="s">
        <v>994</v>
      </c>
      <c r="D15" s="36" t="s">
        <v>38</v>
      </c>
      <c r="E15" s="37">
        <v>30644288</v>
      </c>
      <c r="F15" s="44">
        <f>(E15/Summary!$C$9)*Summary!$C$5</f>
        <v>2693310.0008988767</v>
      </c>
      <c r="G15" s="44">
        <f>SUMPRODUCT(('calc.Entitlements'!$C$2:$C$1211='calc.States'!C15)*('calc.Entitlements'!$G$2:$G$1211=0)*('calc.Entitlements'!$F$2:$F$1211))+F15</f>
        <v>3934320.3733070153</v>
      </c>
      <c r="H15" s="45">
        <f t="shared" si="0"/>
        <v>3934320</v>
      </c>
    </row>
    <row r="16" spans="1:8" x14ac:dyDescent="0.35">
      <c r="A16" s="36" t="s">
        <v>1043</v>
      </c>
      <c r="B16" s="36" t="s">
        <v>1044</v>
      </c>
      <c r="C16" s="36" t="s">
        <v>1045</v>
      </c>
      <c r="D16" s="36" t="s">
        <v>38</v>
      </c>
      <c r="E16" s="37">
        <v>14885822</v>
      </c>
      <c r="F16" s="44">
        <f>(E16/Summary!$C$9)*Summary!$C$5</f>
        <v>1308306.8943941696</v>
      </c>
      <c r="G16" s="44">
        <f>SUMPRODUCT(('calc.Entitlements'!$C$2:$C$1211='calc.States'!C16)*('calc.Entitlements'!$G$2:$G$1211=0)*('calc.Entitlements'!$F$2:$F$1211))+F16</f>
        <v>1648273.6183965988</v>
      </c>
      <c r="H16" s="45">
        <f t="shared" si="0"/>
        <v>1648274</v>
      </c>
    </row>
    <row r="17" spans="1:8" x14ac:dyDescent="0.35">
      <c r="A17" s="36" t="s">
        <v>1066</v>
      </c>
      <c r="B17" s="36" t="s">
        <v>1067</v>
      </c>
      <c r="C17" s="36" t="s">
        <v>1068</v>
      </c>
      <c r="D17" s="36" t="s">
        <v>38</v>
      </c>
      <c r="E17" s="37">
        <v>25412718</v>
      </c>
      <c r="F17" s="44">
        <f>(E17/Summary!$C$9)*Summary!$C$5</f>
        <v>2233510.1255876101</v>
      </c>
      <c r="G17" s="44">
        <f>SUMPRODUCT(('calc.Entitlements'!$C$2:$C$1211='calc.States'!C17)*('calc.Entitlements'!$G$2:$G$1211=0)*('calc.Entitlements'!$F$2:$F$1211))+F17</f>
        <v>2574465.6939325845</v>
      </c>
      <c r="H17" s="45">
        <f t="shared" si="0"/>
        <v>2574466</v>
      </c>
    </row>
    <row r="18" spans="1:8" x14ac:dyDescent="0.35">
      <c r="A18" s="36" t="s">
        <v>1087</v>
      </c>
      <c r="B18" s="36" t="s">
        <v>1088</v>
      </c>
      <c r="C18" s="36" t="s">
        <v>1089</v>
      </c>
      <c r="D18" s="36" t="s">
        <v>38</v>
      </c>
      <c r="E18" s="37">
        <v>21844814</v>
      </c>
      <c r="F18" s="44">
        <f>(E18/Summary!$C$9)*Summary!$C$5</f>
        <v>1919928.9607895536</v>
      </c>
      <c r="G18" s="44">
        <f>SUMPRODUCT(('calc.Entitlements'!$C$2:$C$1211='calc.States'!C18)*('calc.Entitlements'!$G$2:$G$1211=0)*('calc.Entitlements'!$F$2:$F$1211))+F18</f>
        <v>2496383.4649984818</v>
      </c>
      <c r="H18" s="45">
        <f t="shared" si="0"/>
        <v>2496383</v>
      </c>
    </row>
    <row r="19" spans="1:8" x14ac:dyDescent="0.35">
      <c r="A19" s="36" t="s">
        <v>1117</v>
      </c>
      <c r="B19" s="36" t="s">
        <v>1118</v>
      </c>
      <c r="C19" s="36" t="s">
        <v>1119</v>
      </c>
      <c r="D19" s="36" t="s">
        <v>38</v>
      </c>
      <c r="E19" s="37">
        <v>33324856</v>
      </c>
      <c r="F19" s="44">
        <f>(E19/Summary!$C$9)*Summary!$C$5</f>
        <v>2928903.6816034014</v>
      </c>
      <c r="G19" s="44">
        <f>SUMPRODUCT(('calc.Entitlements'!$C$2:$C$1211='calc.States'!C19)*('calc.Entitlements'!$G$2:$G$1211=0)*('calc.Entitlements'!$F$2:$F$1211))+F19</f>
        <v>4777474.7483449746</v>
      </c>
      <c r="H19" s="45">
        <f t="shared" si="0"/>
        <v>4777475</v>
      </c>
    </row>
    <row r="20" spans="1:8" x14ac:dyDescent="0.35">
      <c r="A20" s="36" t="s">
        <v>1192</v>
      </c>
      <c r="B20" s="36" t="s">
        <v>1193</v>
      </c>
      <c r="C20" s="36" t="s">
        <v>1194</v>
      </c>
      <c r="D20" s="36" t="s">
        <v>38</v>
      </c>
      <c r="E20" s="37">
        <v>7780502</v>
      </c>
      <c r="F20" s="44">
        <f>(E20/Summary!$C$9)*Summary!$C$5</f>
        <v>683824.13873064076</v>
      </c>
      <c r="G20" s="44">
        <f>SUMPRODUCT(('calc.Entitlements'!$C$2:$C$1211='calc.States'!C20)*('calc.Entitlements'!$G$2:$G$1211=0)*('calc.Entitlements'!$F$2:$F$1211))+F20</f>
        <v>1169120.922890981</v>
      </c>
      <c r="H20" s="45">
        <f t="shared" si="0"/>
        <v>1169121</v>
      </c>
    </row>
    <row r="21" spans="1:8" x14ac:dyDescent="0.35">
      <c r="A21" s="36" t="s">
        <v>1223</v>
      </c>
      <c r="B21" s="36" t="s">
        <v>1224</v>
      </c>
      <c r="C21" s="36" t="s">
        <v>1225</v>
      </c>
      <c r="D21" s="36" t="s">
        <v>38</v>
      </c>
      <c r="E21" s="37">
        <v>11566645</v>
      </c>
      <c r="F21" s="44">
        <f>(E21/Summary!$C$9)*Summary!$C$5</f>
        <v>1016586.2119344063</v>
      </c>
      <c r="G21" s="44">
        <f>SUMPRODUCT(('calc.Entitlements'!$C$2:$C$1211='calc.States'!C21)*('calc.Entitlements'!$G$2:$G$1211=0)*('calc.Entitlements'!$F$2:$F$1211))+F21</f>
        <v>1390914.1123048891</v>
      </c>
      <c r="H21" s="45">
        <f t="shared" si="0"/>
        <v>1390914</v>
      </c>
    </row>
    <row r="22" spans="1:8" x14ac:dyDescent="0.35">
      <c r="A22" s="36" t="s">
        <v>1236</v>
      </c>
      <c r="B22" s="36" t="s">
        <v>1237</v>
      </c>
      <c r="C22" s="36" t="s">
        <v>1238</v>
      </c>
      <c r="D22" s="36" t="s">
        <v>38</v>
      </c>
      <c r="E22" s="37">
        <v>33892168</v>
      </c>
      <c r="F22" s="44">
        <f>(E22/Summary!$C$9)*Summary!$C$5</f>
        <v>2978764.4283510479</v>
      </c>
      <c r="G22" s="44">
        <f>SUMPRODUCT(('calc.Entitlements'!$C$2:$C$1211='calc.States'!C22)*('calc.Entitlements'!$G$2:$G$1211=0)*('calc.Entitlements'!$F$2:$F$1211))+F22</f>
        <v>5020796.5494867908</v>
      </c>
      <c r="H22" s="45">
        <f t="shared" si="0"/>
        <v>5020797</v>
      </c>
    </row>
    <row r="23" spans="1:8" x14ac:dyDescent="0.35">
      <c r="A23" s="36" t="s">
        <v>1327</v>
      </c>
      <c r="B23" s="36" t="s">
        <v>1328</v>
      </c>
      <c r="C23" s="36" t="s">
        <v>1329</v>
      </c>
      <c r="D23" s="36" t="s">
        <v>38</v>
      </c>
      <c r="E23" s="37">
        <v>18501140</v>
      </c>
      <c r="F23" s="44">
        <f>(E23/Summary!$C$9)*Summary!$C$5</f>
        <v>1626055.2501670211</v>
      </c>
      <c r="G23" s="44">
        <f>SUMPRODUCT(('calc.Entitlements'!$C$2:$C$1211='calc.States'!C23)*('calc.Entitlements'!$G$2:$G$1211=0)*('calc.Entitlements'!$F$2:$F$1211))+F23</f>
        <v>2201143.2490130579</v>
      </c>
      <c r="H23" s="45">
        <f t="shared" si="0"/>
        <v>2201143</v>
      </c>
    </row>
    <row r="24" spans="1:8" x14ac:dyDescent="0.35">
      <c r="A24" s="36" t="s">
        <v>1365</v>
      </c>
      <c r="B24" s="36" t="s">
        <v>1366</v>
      </c>
      <c r="C24" s="36" t="s">
        <v>1367</v>
      </c>
      <c r="D24" s="36" t="s">
        <v>38</v>
      </c>
      <c r="E24" s="37">
        <v>22605246</v>
      </c>
      <c r="F24" s="44">
        <f>(E24/Summary!$C$9)*Summary!$C$5</f>
        <v>1986762.9205344669</v>
      </c>
      <c r="G24" s="44">
        <f>SUMPRODUCT(('calc.Entitlements'!$C$2:$C$1211='calc.States'!C24)*('calc.Entitlements'!$G$2:$G$1211=0)*('calc.Entitlements'!$F$2:$F$1211))+F24</f>
        <v>2779440.3558032187</v>
      </c>
      <c r="H24" s="45">
        <f t="shared" si="0"/>
        <v>2779440</v>
      </c>
    </row>
    <row r="25" spans="1:8" x14ac:dyDescent="0.35">
      <c r="A25" s="36" t="s">
        <v>1394</v>
      </c>
      <c r="B25" s="36" t="s">
        <v>1395</v>
      </c>
      <c r="C25" s="36" t="s">
        <v>1396</v>
      </c>
      <c r="D25" s="36" t="s">
        <v>38</v>
      </c>
      <c r="E25" s="37">
        <v>24939374</v>
      </c>
      <c r="F25" s="44">
        <f>(E25/Summary!$C$9)*Summary!$C$5</f>
        <v>2191908.175851807</v>
      </c>
      <c r="G25" s="44">
        <f>SUMPRODUCT(('calc.Entitlements'!$C$2:$C$1211='calc.States'!C25)*('calc.Entitlements'!$G$2:$G$1211=0)*('calc.Entitlements'!$F$2:$F$1211))+F25</f>
        <v>2369654.06701488</v>
      </c>
      <c r="H25" s="45">
        <f t="shared" si="0"/>
        <v>2369654</v>
      </c>
    </row>
    <row r="26" spans="1:8" x14ac:dyDescent="0.35">
      <c r="A26" s="36" t="s">
        <v>1408</v>
      </c>
      <c r="B26" s="36" t="s">
        <v>1409</v>
      </c>
      <c r="C26" s="36" t="s">
        <v>1410</v>
      </c>
      <c r="D26" s="36" t="s">
        <v>38</v>
      </c>
      <c r="E26" s="37">
        <v>6356042</v>
      </c>
      <c r="F26" s="44">
        <f>(E26/Summary!$C$9)*Summary!$C$5</f>
        <v>558629.11498329788</v>
      </c>
      <c r="G26" s="44">
        <f>SUMPRODUCT(('calc.Entitlements'!$C$2:$C$1211='calc.States'!C26)*('calc.Entitlements'!$G$2:$G$1211=0)*('calc.Entitlements'!$F$2:$F$1211))+F26</f>
        <v>732063.32489523222</v>
      </c>
      <c r="H26" s="45">
        <f t="shared" si="0"/>
        <v>732063</v>
      </c>
    </row>
    <row r="27" spans="1:8" x14ac:dyDescent="0.35">
      <c r="A27" s="36" t="s">
        <v>1417</v>
      </c>
      <c r="B27" s="36" t="s">
        <v>1418</v>
      </c>
      <c r="C27" s="36" t="s">
        <v>1419</v>
      </c>
      <c r="D27" s="36" t="s">
        <v>38</v>
      </c>
      <c r="E27" s="37">
        <v>47529379</v>
      </c>
      <c r="F27" s="44">
        <f>(E27/Summary!$C$9)*Summary!$C$5</f>
        <v>4177331.5730883689</v>
      </c>
      <c r="G27" s="44">
        <f>SUMPRODUCT(('calc.Entitlements'!$C$2:$C$1211='calc.States'!C27)*('calc.Entitlements'!$G$2:$G$1211=0)*('calc.Entitlements'!$F$2:$F$1211))+F27</f>
        <v>5342722.0277436981</v>
      </c>
      <c r="H27" s="45">
        <f t="shared" si="0"/>
        <v>5342722</v>
      </c>
    </row>
    <row r="28" spans="1:8" x14ac:dyDescent="0.35">
      <c r="A28" s="36" t="s">
        <v>1470</v>
      </c>
      <c r="B28" s="36" t="s">
        <v>1471</v>
      </c>
      <c r="C28" s="36" t="s">
        <v>1472</v>
      </c>
      <c r="D28" s="36" t="s">
        <v>38</v>
      </c>
      <c r="E28" s="37">
        <v>3955356</v>
      </c>
      <c r="F28" s="44">
        <f>(E28/Summary!$C$9)*Summary!$C$5</f>
        <v>347634.11282113573</v>
      </c>
      <c r="G28" s="44">
        <f>SUMPRODUCT(('calc.Entitlements'!$C$2:$C$1211='calc.States'!C28)*('calc.Entitlements'!$G$2:$G$1211=0)*('calc.Entitlements'!$F$2:$F$1211))+F28</f>
        <v>485413.85292438505</v>
      </c>
      <c r="H28" s="45">
        <f t="shared" si="0"/>
        <v>485414</v>
      </c>
    </row>
    <row r="29" spans="1:8" x14ac:dyDescent="0.35">
      <c r="A29" s="36" t="s">
        <v>1479</v>
      </c>
      <c r="B29" s="36" t="s">
        <v>1480</v>
      </c>
      <c r="C29" s="36" t="s">
        <v>1481</v>
      </c>
      <c r="D29" s="36" t="s">
        <v>38</v>
      </c>
      <c r="E29" s="37">
        <v>10721667</v>
      </c>
      <c r="F29" s="44">
        <f>(E29/Summary!$C$9)*Summary!$C$5</f>
        <v>942321.54969328875</v>
      </c>
      <c r="G29" s="44">
        <f>SUMPRODUCT(('calc.Entitlements'!$C$2:$C$1211='calc.States'!C29)*('calc.Entitlements'!$G$2:$G$1211=0)*('calc.Entitlements'!$F$2:$F$1211))+F29</f>
        <v>1009899.4937382325</v>
      </c>
      <c r="H29" s="45">
        <f t="shared" si="0"/>
        <v>1009899</v>
      </c>
    </row>
    <row r="30" spans="1:8" x14ac:dyDescent="0.35">
      <c r="A30" s="36" t="s">
        <v>1490</v>
      </c>
      <c r="B30" s="36" t="s">
        <v>1491</v>
      </c>
      <c r="C30" s="36" t="s">
        <v>1492</v>
      </c>
      <c r="D30" s="36" t="s">
        <v>38</v>
      </c>
      <c r="E30" s="37">
        <v>8864744</v>
      </c>
      <c r="F30" s="44">
        <f>(E30/Summary!$C$9)*Summary!$C$5</f>
        <v>779117.58532645006</v>
      </c>
      <c r="G30" s="44">
        <f>SUMPRODUCT(('calc.Entitlements'!$C$2:$C$1211='calc.States'!C30)*('calc.Entitlements'!$G$2:$G$1211=0)*('calc.Entitlements'!$F$2:$F$1211))+F30</f>
        <v>930878.9569025205</v>
      </c>
      <c r="H30" s="45">
        <f t="shared" si="0"/>
        <v>930879</v>
      </c>
    </row>
    <row r="31" spans="1:8" x14ac:dyDescent="0.35">
      <c r="A31" s="36" t="s">
        <v>1500</v>
      </c>
      <c r="B31" s="36" t="s">
        <v>1501</v>
      </c>
      <c r="C31" s="36" t="s">
        <v>1502</v>
      </c>
      <c r="D31" s="36" t="s">
        <v>38</v>
      </c>
      <c r="E31" s="37">
        <v>6842709</v>
      </c>
      <c r="F31" s="44">
        <f>(E31/Summary!$C$9)*Summary!$C$5</f>
        <v>601402.01602793799</v>
      </c>
      <c r="G31" s="44">
        <f>SUMPRODUCT(('calc.Entitlements'!$C$2:$C$1211='calc.States'!C31)*('calc.Entitlements'!$G$2:$G$1211=0)*('calc.Entitlements'!$F$2:$F$1211))+F31</f>
        <v>3321481.3894139081</v>
      </c>
      <c r="H31" s="45">
        <f t="shared" si="0"/>
        <v>3321481</v>
      </c>
    </row>
    <row r="32" spans="1:8" x14ac:dyDescent="0.35">
      <c r="A32" s="36" t="s">
        <v>1614</v>
      </c>
      <c r="B32" s="36" t="s">
        <v>1615</v>
      </c>
      <c r="C32" s="36" t="s">
        <v>1616</v>
      </c>
      <c r="D32" s="36" t="s">
        <v>38</v>
      </c>
      <c r="E32" s="37">
        <v>11159156</v>
      </c>
      <c r="F32" s="44">
        <f>(E32/Summary!$C$9)*Summary!$C$5</f>
        <v>980772.22275129054</v>
      </c>
      <c r="G32" s="44">
        <f>SUMPRODUCT(('calc.Entitlements'!$C$2:$C$1211='calc.States'!C32)*('calc.Entitlements'!$G$2:$G$1211=0)*('calc.Entitlements'!$F$2:$F$1211))+F32</f>
        <v>1200740.1238080775</v>
      </c>
      <c r="H32" s="45">
        <f t="shared" si="0"/>
        <v>1200740</v>
      </c>
    </row>
    <row r="33" spans="1:8" x14ac:dyDescent="0.35">
      <c r="A33" s="36" t="s">
        <v>1627</v>
      </c>
      <c r="B33" s="36" t="s">
        <v>1628</v>
      </c>
      <c r="C33" s="36" t="s">
        <v>1629</v>
      </c>
      <c r="D33" s="36" t="s">
        <v>38</v>
      </c>
      <c r="E33" s="37">
        <v>3336990</v>
      </c>
      <c r="F33" s="44">
        <f>(E33/Summary!$C$9)*Summary!$C$5</f>
        <v>293286.25745520805</v>
      </c>
      <c r="G33" s="44">
        <f>SUMPRODUCT(('calc.Entitlements'!$C$2:$C$1211='calc.States'!C33)*('calc.Entitlements'!$G$2:$G$1211=0)*('calc.Entitlements'!$F$2:$F$1211))+F33</f>
        <v>478131.59573033708</v>
      </c>
      <c r="H33" s="45">
        <f t="shared" si="0"/>
        <v>478132</v>
      </c>
    </row>
    <row r="34" spans="1:8" x14ac:dyDescent="0.35">
      <c r="A34" s="36" t="s">
        <v>1641</v>
      </c>
      <c r="B34" s="36" t="s">
        <v>1642</v>
      </c>
      <c r="C34" s="36" t="s">
        <v>1643</v>
      </c>
      <c r="D34" s="36" t="s">
        <v>38</v>
      </c>
      <c r="E34" s="37">
        <v>47893332</v>
      </c>
      <c r="F34" s="44">
        <f>(E34/Summary!$C$9)*Summary!$C$5</f>
        <v>4209319.20663225</v>
      </c>
      <c r="G34" s="44">
        <f>SUMPRODUCT(('calc.Entitlements'!$C$2:$C$1211='calc.States'!C34)*('calc.Entitlements'!$G$2:$G$1211=0)*('calc.Entitlements'!$F$2:$F$1211))+F34</f>
        <v>6301889.7901609465</v>
      </c>
      <c r="H34" s="45">
        <f t="shared" si="0"/>
        <v>6301890</v>
      </c>
    </row>
    <row r="35" spans="1:8" x14ac:dyDescent="0.35">
      <c r="A35" s="36" t="s">
        <v>1737</v>
      </c>
      <c r="B35" s="36" t="s">
        <v>1738</v>
      </c>
      <c r="C35" s="36" t="s">
        <v>1739</v>
      </c>
      <c r="D35" s="36" t="s">
        <v>38</v>
      </c>
      <c r="E35" s="37">
        <v>44991805</v>
      </c>
      <c r="F35" s="44">
        <f>(E35/Summary!$C$9)*Summary!$C$5</f>
        <v>3954305.5581840267</v>
      </c>
      <c r="G35" s="44">
        <f>SUMPRODUCT(('calc.Entitlements'!$C$2:$C$1211='calc.States'!C35)*('calc.Entitlements'!$G$2:$G$1211=0)*('calc.Entitlements'!$F$2:$F$1211))+F35</f>
        <v>6184044.8742726995</v>
      </c>
      <c r="H35" s="45">
        <f t="shared" si="0"/>
        <v>6184045</v>
      </c>
    </row>
    <row r="36" spans="1:8" x14ac:dyDescent="0.35">
      <c r="A36" s="36" t="s">
        <v>1818</v>
      </c>
      <c r="B36" s="36" t="s">
        <v>1819</v>
      </c>
      <c r="C36" s="36" t="s">
        <v>1820</v>
      </c>
      <c r="D36" s="36" t="s">
        <v>38</v>
      </c>
      <c r="E36" s="37">
        <v>14152241</v>
      </c>
      <c r="F36" s="44">
        <f>(E36/Summary!$C$9)*Summary!$C$5</f>
        <v>1243832.8546067416</v>
      </c>
      <c r="G36" s="44">
        <f>SUMPRODUCT(('calc.Entitlements'!$C$2:$C$1211='calc.States'!C36)*('calc.Entitlements'!$G$2:$G$1211=0)*('calc.Entitlements'!$F$2:$F$1211))+F36</f>
        <v>1665623.4377406621</v>
      </c>
      <c r="H36" s="45">
        <f t="shared" si="0"/>
        <v>1665623</v>
      </c>
    </row>
    <row r="37" spans="1:8" x14ac:dyDescent="0.35">
      <c r="A37" s="36" t="s">
        <v>1840</v>
      </c>
      <c r="B37" s="36" t="s">
        <v>1841</v>
      </c>
      <c r="C37" s="36" t="s">
        <v>1842</v>
      </c>
      <c r="D37" s="36" t="s">
        <v>38</v>
      </c>
      <c r="E37" s="37">
        <v>13277173</v>
      </c>
      <c r="F37" s="44">
        <f>(E37/Summary!$C$9)*Summary!$C$5</f>
        <v>1166923.5984391132</v>
      </c>
      <c r="G37" s="44">
        <f>SUMPRODUCT(('calc.Entitlements'!$C$2:$C$1211='calc.States'!C37)*('calc.Entitlements'!$G$2:$G$1211=0)*('calc.Entitlements'!$F$2:$F$1211))+F37</f>
        <v>1957062.9618098997</v>
      </c>
      <c r="H37" s="45">
        <f t="shared" si="0"/>
        <v>1957063</v>
      </c>
    </row>
    <row r="38" spans="1:8" x14ac:dyDescent="0.35">
      <c r="A38" s="36" t="s">
        <v>1871</v>
      </c>
      <c r="B38" s="36" t="s">
        <v>1872</v>
      </c>
      <c r="C38" s="36" t="s">
        <v>18</v>
      </c>
      <c r="D38" s="36" t="s">
        <v>38</v>
      </c>
      <c r="E38" s="37">
        <v>40793293</v>
      </c>
      <c r="F38" s="44">
        <f>(E38/Summary!$C$9)*Summary!$C$5</f>
        <v>3585300.5952201639</v>
      </c>
      <c r="G38" s="44">
        <f>SUMPRODUCT(('calc.Entitlements'!$C$2:$C$1211='calc.States'!C38)*('calc.Entitlements'!$G$2:$G$1211=0)*('calc.Entitlements'!$F$2:$F$1211))+F38</f>
        <v>5776990.189978743</v>
      </c>
      <c r="H38" s="45">
        <f t="shared" si="0"/>
        <v>5776990</v>
      </c>
    </row>
    <row r="39" spans="1:8" x14ac:dyDescent="0.35">
      <c r="A39" s="36" t="s">
        <v>1968</v>
      </c>
      <c r="B39" s="36" t="s">
        <v>1969</v>
      </c>
      <c r="C39" s="36" t="s">
        <v>1970</v>
      </c>
      <c r="D39" s="36" t="s">
        <v>38</v>
      </c>
      <c r="E39" s="37">
        <v>23715075</v>
      </c>
      <c r="F39" s="44">
        <f>(E39/Summary!$C$9)*Summary!$C$5</f>
        <v>2084305.1948071667</v>
      </c>
      <c r="G39" s="44">
        <f>SUMPRODUCT(('calc.Entitlements'!$C$2:$C$1211='calc.States'!C39)*('calc.Entitlements'!$G$2:$G$1211=0)*('calc.Entitlements'!$F$2:$F$1211))+F39</f>
        <v>3618910.4924627999</v>
      </c>
      <c r="H39" s="45">
        <f t="shared" si="0"/>
        <v>3618910</v>
      </c>
    </row>
    <row r="40" spans="1:8" x14ac:dyDescent="0.35">
      <c r="A40" s="36" t="s">
        <v>2025</v>
      </c>
      <c r="B40" s="36" t="s">
        <v>2026</v>
      </c>
      <c r="C40" s="36" t="s">
        <v>2027</v>
      </c>
      <c r="D40" s="36" t="s">
        <v>38</v>
      </c>
      <c r="E40" s="37">
        <v>5414189</v>
      </c>
      <c r="F40" s="44">
        <f>(E40/Summary!$C$9)*Summary!$C$5</f>
        <v>475850.16106286063</v>
      </c>
      <c r="G40" s="44">
        <f>SUMPRODUCT(('calc.Entitlements'!$C$2:$C$1211='calc.States'!C40)*('calc.Entitlements'!$G$2:$G$1211=0)*('calc.Entitlements'!$F$2:$F$1211))+F40</f>
        <v>718868.30411175219</v>
      </c>
      <c r="H40" s="45">
        <f t="shared" si="0"/>
        <v>718868</v>
      </c>
    </row>
    <row r="41" spans="1:8" x14ac:dyDescent="0.35">
      <c r="A41" s="36" t="s">
        <v>2040</v>
      </c>
      <c r="B41" s="36" t="s">
        <v>2041</v>
      </c>
      <c r="C41" s="36" t="s">
        <v>2042</v>
      </c>
      <c r="D41" s="36" t="s">
        <v>38</v>
      </c>
      <c r="E41" s="37">
        <v>20128358</v>
      </c>
      <c r="F41" s="44">
        <f>(E41/Summary!$C$9)*Summary!$C$5</f>
        <v>1769070.5655511692</v>
      </c>
      <c r="G41" s="44">
        <f>SUMPRODUCT(('calc.Entitlements'!$C$2:$C$1211='calc.States'!C41)*('calc.Entitlements'!$G$2:$G$1211=0)*('calc.Entitlements'!$F$2:$F$1211))+F41</f>
        <v>2536297.2339386577</v>
      </c>
      <c r="H41" s="45">
        <f t="shared" si="0"/>
        <v>2536297</v>
      </c>
    </row>
    <row r="42" spans="1:8" x14ac:dyDescent="0.35">
      <c r="A42" s="36" t="s">
        <v>2073</v>
      </c>
      <c r="B42" s="36" t="s">
        <v>2074</v>
      </c>
      <c r="C42" s="36" t="s">
        <v>2075</v>
      </c>
      <c r="D42" s="36" t="s">
        <v>38</v>
      </c>
      <c r="E42" s="37">
        <v>5753393</v>
      </c>
      <c r="F42" s="44">
        <f>(E42/Summary!$C$9)*Summary!$C$5</f>
        <v>505662.61829942302</v>
      </c>
      <c r="G42" s="44">
        <f>SUMPRODUCT(('calc.Entitlements'!$C$2:$C$1211='calc.States'!C42)*('calc.Entitlements'!$G$2:$G$1211=0)*('calc.Entitlements'!$F$2:$F$1211))+F42</f>
        <v>637968.95423625875</v>
      </c>
      <c r="H42" s="45">
        <f t="shared" si="0"/>
        <v>637969</v>
      </c>
    </row>
    <row r="43" spans="1:8" x14ac:dyDescent="0.35">
      <c r="A43" s="36" t="s">
        <v>2080</v>
      </c>
      <c r="B43" s="36" t="s">
        <v>2081</v>
      </c>
      <c r="C43" s="36" t="s">
        <v>2082</v>
      </c>
      <c r="D43" s="36" t="s">
        <v>38</v>
      </c>
      <c r="E43" s="37">
        <v>27760023</v>
      </c>
      <c r="F43" s="44">
        <f>(E43/Summary!$C$9)*Summary!$C$5</f>
        <v>2439813.5003522625</v>
      </c>
      <c r="G43" s="44">
        <f>SUMPRODUCT(('calc.Entitlements'!$C$2:$C$1211='calc.States'!C43)*('calc.Entitlements'!$G$2:$G$1211=0)*('calc.Entitlements'!$F$2:$F$1211))+F43</f>
        <v>3232927.4825812331</v>
      </c>
      <c r="H43" s="45">
        <f t="shared" si="0"/>
        <v>3232927</v>
      </c>
    </row>
    <row r="44" spans="1:8" x14ac:dyDescent="0.35">
      <c r="A44" s="36" t="s">
        <v>2114</v>
      </c>
      <c r="B44" s="36" t="s">
        <v>2115</v>
      </c>
      <c r="C44" s="36" t="s">
        <v>24</v>
      </c>
      <c r="D44" s="36" t="s">
        <v>38</v>
      </c>
      <c r="E44" s="37">
        <v>65974016</v>
      </c>
      <c r="F44" s="44">
        <f>(E44/Summary!$C$9)*Summary!$C$5</f>
        <v>5798420.8049559677</v>
      </c>
      <c r="G44" s="44">
        <f>SUMPRODUCT(('calc.Entitlements'!$C$2:$C$1211='calc.States'!C44)*('calc.Entitlements'!$G$2:$G$1211=0)*('calc.Entitlements'!$F$2:$F$1211))+F44</f>
        <v>9643856.8070513215</v>
      </c>
      <c r="H44" s="45">
        <f t="shared" si="0"/>
        <v>9643857</v>
      </c>
    </row>
    <row r="45" spans="1:8" x14ac:dyDescent="0.35">
      <c r="A45" s="36" t="s">
        <v>2265</v>
      </c>
      <c r="B45" s="36" t="s">
        <v>2266</v>
      </c>
      <c r="C45" s="36" t="s">
        <v>2267</v>
      </c>
      <c r="D45" s="36" t="s">
        <v>38</v>
      </c>
      <c r="E45" s="37">
        <v>5368346</v>
      </c>
      <c r="F45" s="44">
        <f>(E45/Summary!$C$9)*Summary!$C$5</f>
        <v>471821.04443364713</v>
      </c>
      <c r="G45" s="44">
        <f>SUMPRODUCT(('calc.Entitlements'!$C$2:$C$1211='calc.States'!C45)*('calc.Entitlements'!$G$2:$G$1211=0)*('calc.Entitlements'!$F$2:$F$1211))+F45</f>
        <v>1343756.142307926</v>
      </c>
      <c r="H45" s="45">
        <f t="shared" si="0"/>
        <v>1343756</v>
      </c>
    </row>
    <row r="46" spans="1:8" x14ac:dyDescent="0.35">
      <c r="A46" s="36" t="s">
        <v>2302</v>
      </c>
      <c r="B46" s="36" t="s">
        <v>2303</v>
      </c>
      <c r="C46" s="36" t="s">
        <v>2304</v>
      </c>
      <c r="D46" s="36" t="s">
        <v>38</v>
      </c>
      <c r="E46" s="37">
        <v>18152427</v>
      </c>
      <c r="F46" s="44">
        <f>(E46/Summary!$C$9)*Summary!$C$5</f>
        <v>1595407.052031582</v>
      </c>
      <c r="G46" s="44">
        <f>SUMPRODUCT(('calc.Entitlements'!$C$2:$C$1211='calc.States'!C46)*('calc.Entitlements'!$G$2:$G$1211=0)*('calc.Entitlements'!$F$2:$F$1211))+F46</f>
        <v>3008913.062781658</v>
      </c>
      <c r="H46" s="45">
        <f t="shared" si="0"/>
        <v>3008913</v>
      </c>
    </row>
    <row r="47" spans="1:8" x14ac:dyDescent="0.35">
      <c r="A47" s="36" t="s">
        <v>2363</v>
      </c>
      <c r="B47" s="36" t="s">
        <v>2364</v>
      </c>
      <c r="C47" s="36" t="s">
        <v>2365</v>
      </c>
      <c r="D47" s="36" t="s">
        <v>38</v>
      </c>
      <c r="E47" s="37">
        <v>6920250</v>
      </c>
      <c r="F47" s="44">
        <f>(E47/Summary!$C$9)*Summary!$C$5</f>
        <v>608217.05283935624</v>
      </c>
      <c r="G47" s="44">
        <f>SUMPRODUCT(('calc.Entitlements'!$C$2:$C$1211='calc.States'!C47)*('calc.Entitlements'!$G$2:$G$1211=0)*('calc.Entitlements'!$F$2:$F$1211))+F47</f>
        <v>677036.4355420589</v>
      </c>
      <c r="H47" s="45">
        <f t="shared" si="0"/>
        <v>677036</v>
      </c>
    </row>
    <row r="48" spans="1:8" x14ac:dyDescent="0.35">
      <c r="A48" s="36" t="s">
        <v>2367</v>
      </c>
      <c r="B48" s="36" t="s">
        <v>2368</v>
      </c>
      <c r="C48" s="36" t="s">
        <v>2369</v>
      </c>
      <c r="D48" s="36" t="s">
        <v>38</v>
      </c>
      <c r="E48" s="37">
        <v>12521638</v>
      </c>
      <c r="F48" s="44">
        <f>(E48/Summary!$C$9)*Summary!$C$5</f>
        <v>1100520.0333920438</v>
      </c>
      <c r="G48" s="44">
        <f>SUMPRODUCT(('calc.Entitlements'!$C$2:$C$1211='calc.States'!C48)*('calc.Entitlements'!$G$2:$G$1211=0)*('calc.Entitlements'!$F$2:$F$1211))+F48</f>
        <v>2827193.513240207</v>
      </c>
      <c r="H48" s="45">
        <f t="shared" si="0"/>
        <v>2827194</v>
      </c>
    </row>
    <row r="49" spans="1:8" x14ac:dyDescent="0.35">
      <c r="A49" s="36" t="s">
        <v>2435</v>
      </c>
      <c r="B49" s="36" t="s">
        <v>2436</v>
      </c>
      <c r="C49" s="36" t="s">
        <v>2437</v>
      </c>
      <c r="D49" s="36" t="s">
        <v>38</v>
      </c>
      <c r="E49" s="37">
        <v>26611562</v>
      </c>
      <c r="F49" s="44">
        <f>(E49/Summary!$C$9)*Summary!$C$5</f>
        <v>2338875.8803644092</v>
      </c>
      <c r="G49" s="44">
        <f>SUMPRODUCT(('calc.Entitlements'!$C$2:$C$1211='calc.States'!C49)*('calc.Entitlements'!$G$2:$G$1211=0)*('calc.Entitlements'!$F$2:$F$1211))+F49</f>
        <v>3689747.7293349528</v>
      </c>
      <c r="H49" s="45">
        <f t="shared" si="0"/>
        <v>3689748</v>
      </c>
    </row>
    <row r="50" spans="1:8" x14ac:dyDescent="0.35">
      <c r="A50" s="36" t="s">
        <v>2482</v>
      </c>
      <c r="B50" s="36" t="s">
        <v>2483</v>
      </c>
      <c r="C50" s="36" t="s">
        <v>2484</v>
      </c>
      <c r="D50" s="36" t="s">
        <v>38</v>
      </c>
      <c r="E50" s="37">
        <v>13672767</v>
      </c>
      <c r="F50" s="44">
        <f>(E50/Summary!$C$9)*Summary!$C$5</f>
        <v>1201692.1424658366</v>
      </c>
      <c r="G50" s="44">
        <f>SUMPRODUCT(('calc.Entitlements'!$C$2:$C$1211='calc.States'!C50)*('calc.Entitlements'!$G$2:$G$1211=0)*('calc.Entitlements'!$F$2:$F$1211))+F50</f>
        <v>1650272.7521105374</v>
      </c>
      <c r="H50" s="45">
        <f t="shared" si="0"/>
        <v>1650273</v>
      </c>
    </row>
    <row r="51" spans="1:8" x14ac:dyDescent="0.35">
      <c r="A51" s="36" t="s">
        <v>2502</v>
      </c>
      <c r="B51" s="36" t="s">
        <v>1314</v>
      </c>
      <c r="C51" s="36" t="s">
        <v>29</v>
      </c>
      <c r="D51" s="36" t="s">
        <v>38</v>
      </c>
      <c r="E51" s="37">
        <v>3358618</v>
      </c>
      <c r="F51" s="44">
        <f>(E51/Summary!$C$9)*Summary!$C$5</f>
        <v>295187.13075007591</v>
      </c>
      <c r="G51" s="44">
        <f>SUMPRODUCT(('calc.Entitlements'!$C$2:$C$1211='calc.States'!C51)*('calc.Entitlements'!$G$2:$G$1211=0)*('calc.Entitlements'!$F$2:$F$1211))+F51</f>
        <v>334526.80572122685</v>
      </c>
      <c r="H51" s="45">
        <f t="shared" si="0"/>
        <v>334527</v>
      </c>
    </row>
    <row r="52" spans="1:8" x14ac:dyDescent="0.35">
      <c r="A52" s="36" t="s">
        <v>2552</v>
      </c>
      <c r="B52" s="36" t="s">
        <v>2553</v>
      </c>
      <c r="C52" s="36" t="s">
        <v>11</v>
      </c>
      <c r="D52" s="36" t="s">
        <v>38</v>
      </c>
      <c r="E52" s="37">
        <f>SUM(CDBG19!$G$1259:$G$1261)</f>
        <v>5172772</v>
      </c>
      <c r="F52" s="44">
        <f>(E52/Summary!$C$9)*Summary!$C$5</f>
        <v>454632.15069541452</v>
      </c>
      <c r="G52" s="44">
        <f>SUMPRODUCT(('calc.Entitlements'!$C$2:$C$1211='calc.States'!C52)*('calc.Entitlements'!$G$2:$G$1211=0)*('calc.Entitlements'!$F$2:$F$1211))+F52</f>
        <v>454632.15069541452</v>
      </c>
      <c r="H52" s="45">
        <f t="shared" si="0"/>
        <v>454632</v>
      </c>
    </row>
    <row r="53" spans="1:8" x14ac:dyDescent="0.35">
      <c r="H53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94AF-B630-4180-B396-09348121D6B0}">
  <sheetPr>
    <tabColor theme="3" tint="0.59999389629810485"/>
  </sheetPr>
  <dimension ref="A1:H1211"/>
  <sheetViews>
    <sheetView workbookViewId="0"/>
  </sheetViews>
  <sheetFormatPr defaultRowHeight="14.5" x14ac:dyDescent="0.35"/>
  <cols>
    <col min="1" max="1" width="7" bestFit="1" customWidth="1"/>
    <col min="2" max="2" width="26.81640625" bestFit="1" customWidth="1"/>
    <col min="3" max="3" width="4.26953125" bestFit="1" customWidth="1"/>
    <col min="4" max="4" width="3.1796875" bestFit="1" customWidth="1"/>
    <col min="5" max="5" width="12.1796875" bestFit="1" customWidth="1"/>
    <col min="6" max="6" width="14.54296875" bestFit="1" customWidth="1"/>
    <col min="7" max="8" width="11.1796875" bestFit="1" customWidth="1"/>
  </cols>
  <sheetData>
    <row r="1" spans="1:8" x14ac:dyDescent="0.35">
      <c r="A1" s="39" t="s">
        <v>0</v>
      </c>
      <c r="B1" s="39" t="s">
        <v>31</v>
      </c>
      <c r="C1" s="39" t="s">
        <v>32</v>
      </c>
      <c r="D1" s="39" t="s">
        <v>33</v>
      </c>
      <c r="E1" s="40" t="s">
        <v>2</v>
      </c>
      <c r="F1" s="46" t="s">
        <v>2556</v>
      </c>
      <c r="G1" s="46" t="s">
        <v>2559</v>
      </c>
      <c r="H1" s="46" t="s">
        <v>2558</v>
      </c>
    </row>
    <row r="2" spans="1:8" x14ac:dyDescent="0.35">
      <c r="A2" s="36" t="s">
        <v>40</v>
      </c>
      <c r="B2" s="36" t="s">
        <v>41</v>
      </c>
      <c r="C2" s="36" t="s">
        <v>37</v>
      </c>
      <c r="D2" s="36" t="s">
        <v>25</v>
      </c>
      <c r="E2" s="41">
        <v>1719728</v>
      </c>
      <c r="F2" s="44">
        <f>(E2/Summary!$C$9)*Summary!$C$5</f>
        <v>151145.96955967203</v>
      </c>
      <c r="G2" s="41">
        <f>IF(F2&gt;Summary!$D$6,F2,0)</f>
        <v>151145.96955967203</v>
      </c>
      <c r="H2" s="41">
        <f>ROUND(G2,0)</f>
        <v>151146</v>
      </c>
    </row>
    <row r="3" spans="1:8" x14ac:dyDescent="0.35">
      <c r="A3" s="36" t="s">
        <v>45</v>
      </c>
      <c r="B3" s="36" t="s">
        <v>46</v>
      </c>
      <c r="C3" s="36" t="s">
        <v>44</v>
      </c>
      <c r="D3" s="36" t="s">
        <v>25</v>
      </c>
      <c r="E3" s="41">
        <v>556316</v>
      </c>
      <c r="F3" s="44">
        <f>(E3/Summary!$C$9)*Summary!$C$5</f>
        <v>48894.314218038264</v>
      </c>
      <c r="G3" s="41">
        <f>IF(F3&gt;Summary!$D$6,F3,0)</f>
        <v>0</v>
      </c>
      <c r="H3" s="41">
        <f t="shared" ref="H3:H66" si="0">ROUND(G3,0)</f>
        <v>0</v>
      </c>
    </row>
    <row r="4" spans="1:8" x14ac:dyDescent="0.35">
      <c r="A4" s="36" t="s">
        <v>47</v>
      </c>
      <c r="B4" s="36" t="s">
        <v>48</v>
      </c>
      <c r="C4" s="36" t="s">
        <v>44</v>
      </c>
      <c r="D4" s="36" t="s">
        <v>25</v>
      </c>
      <c r="E4" s="41">
        <v>592636</v>
      </c>
      <c r="F4" s="44">
        <f>(E4/Summary!$C$9)*Summary!$C$5</f>
        <v>52086.459495900395</v>
      </c>
      <c r="G4" s="41">
        <f>IF(F4&gt;Summary!$D$6,F4,0)</f>
        <v>0</v>
      </c>
      <c r="H4" s="41">
        <f t="shared" si="0"/>
        <v>0</v>
      </c>
    </row>
    <row r="5" spans="1:8" x14ac:dyDescent="0.35">
      <c r="A5" s="36" t="s">
        <v>49</v>
      </c>
      <c r="B5" s="36" t="s">
        <v>50</v>
      </c>
      <c r="C5" s="36" t="s">
        <v>44</v>
      </c>
      <c r="D5" s="36" t="s">
        <v>19</v>
      </c>
      <c r="E5" s="41">
        <v>577056</v>
      </c>
      <c r="F5" s="44">
        <f>(E5/Summary!$C$9)*Summary!$C$5</f>
        <v>50717.14167020953</v>
      </c>
      <c r="G5" s="41">
        <f>IF(F5&gt;Summary!$D$6,F5,0)</f>
        <v>0</v>
      </c>
      <c r="H5" s="41">
        <f t="shared" si="0"/>
        <v>0</v>
      </c>
    </row>
    <row r="6" spans="1:8" x14ac:dyDescent="0.35">
      <c r="A6" s="36" t="s">
        <v>51</v>
      </c>
      <c r="B6" s="36" t="s">
        <v>52</v>
      </c>
      <c r="C6" s="36" t="s">
        <v>44</v>
      </c>
      <c r="D6" s="36" t="s">
        <v>25</v>
      </c>
      <c r="E6" s="41">
        <v>5868714</v>
      </c>
      <c r="F6" s="44">
        <f>(E6/Summary!$C$9)*Summary!$C$5</f>
        <v>515798.11900394777</v>
      </c>
      <c r="G6" s="41">
        <f>IF(F6&gt;Summary!$D$6,F6,0)</f>
        <v>515798.11900394777</v>
      </c>
      <c r="H6" s="41">
        <f t="shared" si="0"/>
        <v>515798</v>
      </c>
    </row>
    <row r="7" spans="1:8" x14ac:dyDescent="0.35">
      <c r="A7" s="36" t="s">
        <v>53</v>
      </c>
      <c r="B7" s="36" t="s">
        <v>54</v>
      </c>
      <c r="C7" s="36" t="s">
        <v>44</v>
      </c>
      <c r="D7" s="36" t="s">
        <v>25</v>
      </c>
      <c r="E7" s="41">
        <v>470564</v>
      </c>
      <c r="F7" s="44">
        <f>(E7/Summary!$C$9)*Summary!$C$5</f>
        <v>41357.617030063768</v>
      </c>
      <c r="G7" s="41">
        <f>IF(F7&gt;Summary!$D$6,F7,0)</f>
        <v>0</v>
      </c>
      <c r="H7" s="41">
        <f t="shared" si="0"/>
        <v>0</v>
      </c>
    </row>
    <row r="8" spans="1:8" x14ac:dyDescent="0.35">
      <c r="A8" s="36" t="s">
        <v>55</v>
      </c>
      <c r="B8" s="36" t="s">
        <v>56</v>
      </c>
      <c r="C8" s="36" t="s">
        <v>44</v>
      </c>
      <c r="D8" s="36" t="s">
        <v>25</v>
      </c>
      <c r="E8" s="41">
        <v>485630</v>
      </c>
      <c r="F8" s="44">
        <f>(E8/Summary!$C$9)*Summary!$C$5</f>
        <v>42681.759672031578</v>
      </c>
      <c r="G8" s="41">
        <f>IF(F8&gt;Summary!$D$6,F8,0)</f>
        <v>0</v>
      </c>
      <c r="H8" s="41">
        <f t="shared" si="0"/>
        <v>0</v>
      </c>
    </row>
    <row r="9" spans="1:8" x14ac:dyDescent="0.35">
      <c r="A9" s="36" t="s">
        <v>57</v>
      </c>
      <c r="B9" s="36" t="s">
        <v>58</v>
      </c>
      <c r="C9" s="36" t="s">
        <v>44</v>
      </c>
      <c r="D9" s="36" t="s">
        <v>25</v>
      </c>
      <c r="E9" s="41">
        <v>93506</v>
      </c>
      <c r="F9" s="44">
        <f>(E9/Summary!$C$9)*Summary!$C$5</f>
        <v>8218.192080170058</v>
      </c>
      <c r="G9" s="41">
        <f>IF(F9&gt;Summary!$D$6,F9,0)</f>
        <v>0</v>
      </c>
      <c r="H9" s="41">
        <f t="shared" si="0"/>
        <v>0</v>
      </c>
    </row>
    <row r="10" spans="1:8" x14ac:dyDescent="0.35">
      <c r="A10" s="36" t="s">
        <v>59</v>
      </c>
      <c r="B10" s="36" t="s">
        <v>60</v>
      </c>
      <c r="C10" s="36" t="s">
        <v>44</v>
      </c>
      <c r="D10" s="36" t="s">
        <v>25</v>
      </c>
      <c r="E10" s="41">
        <v>343683</v>
      </c>
      <c r="F10" s="44">
        <f>(E10/Summary!$C$9)*Summary!$C$5</f>
        <v>30206.114139082903</v>
      </c>
      <c r="G10" s="41">
        <f>IF(F10&gt;Summary!$D$6,F10,0)</f>
        <v>0</v>
      </c>
      <c r="H10" s="41">
        <f t="shared" si="0"/>
        <v>0</v>
      </c>
    </row>
    <row r="11" spans="1:8" x14ac:dyDescent="0.35">
      <c r="A11" s="36" t="s">
        <v>61</v>
      </c>
      <c r="B11" s="36" t="s">
        <v>62</v>
      </c>
      <c r="C11" s="36" t="s">
        <v>44</v>
      </c>
      <c r="D11" s="36" t="s">
        <v>25</v>
      </c>
      <c r="E11" s="41">
        <v>1019552</v>
      </c>
      <c r="F11" s="44">
        <f>(E11/Summary!$C$9)*Summary!$C$5</f>
        <v>89607.877266929863</v>
      </c>
      <c r="G11" s="41">
        <f>IF(F11&gt;Summary!$D$6,F11,0)</f>
        <v>0</v>
      </c>
      <c r="H11" s="41">
        <f t="shared" si="0"/>
        <v>0</v>
      </c>
    </row>
    <row r="12" spans="1:8" x14ac:dyDescent="0.35">
      <c r="A12" s="36" t="s">
        <v>63</v>
      </c>
      <c r="B12" s="36" t="s">
        <v>64</v>
      </c>
      <c r="C12" s="36" t="s">
        <v>44</v>
      </c>
      <c r="D12" s="36" t="s">
        <v>25</v>
      </c>
      <c r="E12" s="41">
        <v>1303102</v>
      </c>
      <c r="F12" s="44">
        <f>(E12/Summary!$C$9)*Summary!$C$5</f>
        <v>114528.93435772852</v>
      </c>
      <c r="G12" s="41">
        <f>IF(F12&gt;Summary!$D$6,F12,0)</f>
        <v>0</v>
      </c>
      <c r="H12" s="41">
        <f t="shared" si="0"/>
        <v>0</v>
      </c>
    </row>
    <row r="13" spans="1:8" x14ac:dyDescent="0.35">
      <c r="A13" s="36" t="s">
        <v>65</v>
      </c>
      <c r="B13" s="36" t="s">
        <v>66</v>
      </c>
      <c r="C13" s="36" t="s">
        <v>44</v>
      </c>
      <c r="D13" s="36" t="s">
        <v>25</v>
      </c>
      <c r="E13" s="41">
        <v>2374597</v>
      </c>
      <c r="F13" s="44">
        <f>(E13/Summary!$C$9)*Summary!$C$5</f>
        <v>208702.05397509871</v>
      </c>
      <c r="G13" s="41">
        <f>IF(F13&gt;Summary!$D$6,F13,0)</f>
        <v>208702.05397509871</v>
      </c>
      <c r="H13" s="41">
        <f t="shared" si="0"/>
        <v>208702</v>
      </c>
    </row>
    <row r="14" spans="1:8" x14ac:dyDescent="0.35">
      <c r="A14" s="36" t="s">
        <v>67</v>
      </c>
      <c r="B14" s="36" t="s">
        <v>68</v>
      </c>
      <c r="C14" s="36" t="s">
        <v>44</v>
      </c>
      <c r="D14" s="36" t="s">
        <v>25</v>
      </c>
      <c r="E14" s="41">
        <v>1665184</v>
      </c>
      <c r="F14" s="44">
        <f>(E14/Summary!$C$9)*Summary!$C$5</f>
        <v>146352.12671727908</v>
      </c>
      <c r="G14" s="41">
        <f>IF(F14&gt;Summary!$D$6,F14,0)</f>
        <v>146352.12671727908</v>
      </c>
      <c r="H14" s="41">
        <f t="shared" si="0"/>
        <v>146352</v>
      </c>
    </row>
    <row r="15" spans="1:8" x14ac:dyDescent="0.35">
      <c r="A15" s="36" t="s">
        <v>69</v>
      </c>
      <c r="B15" s="36" t="s">
        <v>70</v>
      </c>
      <c r="C15" s="36" t="s">
        <v>44</v>
      </c>
      <c r="D15" s="36" t="s">
        <v>25</v>
      </c>
      <c r="E15" s="41">
        <v>255569</v>
      </c>
      <c r="F15" s="44">
        <f>(E15/Summary!$C$9)*Summary!$C$5</f>
        <v>22461.822040692376</v>
      </c>
      <c r="G15" s="41">
        <f>IF(F15&gt;Summary!$D$6,F15,0)</f>
        <v>0</v>
      </c>
      <c r="H15" s="41">
        <f t="shared" si="0"/>
        <v>0</v>
      </c>
    </row>
    <row r="16" spans="1:8" x14ac:dyDescent="0.35">
      <c r="A16" s="36" t="s">
        <v>71</v>
      </c>
      <c r="B16" s="36" t="s">
        <v>72</v>
      </c>
      <c r="C16" s="36" t="s">
        <v>44</v>
      </c>
      <c r="D16" s="36" t="s">
        <v>25</v>
      </c>
      <c r="E16" s="41">
        <v>783401</v>
      </c>
      <c r="F16" s="44">
        <f>(E16/Summary!$C$9)*Summary!$C$5</f>
        <v>68852.692808988766</v>
      </c>
      <c r="G16" s="41">
        <f>IF(F16&gt;Summary!$D$6,F16,0)</f>
        <v>0</v>
      </c>
      <c r="H16" s="41">
        <f t="shared" si="0"/>
        <v>0</v>
      </c>
    </row>
    <row r="17" spans="1:8" x14ac:dyDescent="0.35">
      <c r="A17" s="36" t="s">
        <v>73</v>
      </c>
      <c r="B17" s="36" t="s">
        <v>74</v>
      </c>
      <c r="C17" s="36" t="s">
        <v>44</v>
      </c>
      <c r="D17" s="36" t="s">
        <v>75</v>
      </c>
      <c r="E17" s="41">
        <v>2329914</v>
      </c>
      <c r="F17" s="44">
        <f>(E17/Summary!$C$9)*Summary!$C$5</f>
        <v>204774.88912238082</v>
      </c>
      <c r="G17" s="41">
        <f>IF(F17&gt;Summary!$D$6,F17,0)</f>
        <v>204774.88912238082</v>
      </c>
      <c r="H17" s="41">
        <f t="shared" si="0"/>
        <v>204775</v>
      </c>
    </row>
    <row r="18" spans="1:8" x14ac:dyDescent="0.35">
      <c r="A18" s="36" t="s">
        <v>77</v>
      </c>
      <c r="B18" s="36" t="s">
        <v>78</v>
      </c>
      <c r="C18" s="36" t="s">
        <v>44</v>
      </c>
      <c r="D18" s="36" t="s">
        <v>75</v>
      </c>
      <c r="E18" s="41">
        <v>1517867</v>
      </c>
      <c r="F18" s="44">
        <f>(E18/Summary!$C$9)*Summary!$C$5</f>
        <v>133404.51477072577</v>
      </c>
      <c r="G18" s="41">
        <f>IF(F18&gt;Summary!$D$6,F18,0)</f>
        <v>0</v>
      </c>
      <c r="H18" s="41">
        <f t="shared" si="0"/>
        <v>0</v>
      </c>
    </row>
    <row r="19" spans="1:8" x14ac:dyDescent="0.35">
      <c r="A19" s="36" t="s">
        <v>82</v>
      </c>
      <c r="B19" s="36" t="s">
        <v>83</v>
      </c>
      <c r="C19" s="36" t="s">
        <v>81</v>
      </c>
      <c r="D19" s="36" t="s">
        <v>25</v>
      </c>
      <c r="E19" s="41">
        <v>472273</v>
      </c>
      <c r="F19" s="44">
        <f>(E19/Summary!$C$9)*Summary!$C$5</f>
        <v>41507.820121469784</v>
      </c>
      <c r="G19" s="41">
        <f>IF(F19&gt;Summary!$D$6,F19,0)</f>
        <v>0</v>
      </c>
      <c r="H19" s="41">
        <f t="shared" si="0"/>
        <v>0</v>
      </c>
    </row>
    <row r="20" spans="1:8" x14ac:dyDescent="0.35">
      <c r="A20" s="36" t="s">
        <v>84</v>
      </c>
      <c r="B20" s="36" t="s">
        <v>85</v>
      </c>
      <c r="C20" s="36" t="s">
        <v>81</v>
      </c>
      <c r="D20" s="36" t="s">
        <v>25</v>
      </c>
      <c r="E20" s="41">
        <v>702265</v>
      </c>
      <c r="F20" s="44">
        <f>(E20/Summary!$C$9)*Summary!$C$5</f>
        <v>61721.693379896751</v>
      </c>
      <c r="G20" s="41">
        <f>IF(F20&gt;Summary!$D$6,F20,0)</f>
        <v>0</v>
      </c>
      <c r="H20" s="41">
        <f t="shared" si="0"/>
        <v>0</v>
      </c>
    </row>
    <row r="21" spans="1:8" x14ac:dyDescent="0.35">
      <c r="A21" s="36" t="s">
        <v>86</v>
      </c>
      <c r="B21" s="36" t="s">
        <v>87</v>
      </c>
      <c r="C21" s="36" t="s">
        <v>81</v>
      </c>
      <c r="D21" s="36" t="s">
        <v>25</v>
      </c>
      <c r="E21" s="41">
        <v>867818</v>
      </c>
      <c r="F21" s="44">
        <f>(E21/Summary!$C$9)*Summary!$C$5</f>
        <v>76272.057564530827</v>
      </c>
      <c r="G21" s="41">
        <f>IF(F21&gt;Summary!$D$6,F21,0)</f>
        <v>0</v>
      </c>
      <c r="H21" s="41">
        <f t="shared" si="0"/>
        <v>0</v>
      </c>
    </row>
    <row r="22" spans="1:8" x14ac:dyDescent="0.35">
      <c r="A22" s="36" t="s">
        <v>88</v>
      </c>
      <c r="B22" s="36" t="s">
        <v>89</v>
      </c>
      <c r="C22" s="36" t="s">
        <v>81</v>
      </c>
      <c r="D22" s="36" t="s">
        <v>25</v>
      </c>
      <c r="E22" s="41">
        <v>450898</v>
      </c>
      <c r="F22" s="44">
        <f>(E22/Summary!$C$9)*Summary!$C$5</f>
        <v>39629.182860613422</v>
      </c>
      <c r="G22" s="41">
        <f>IF(F22&gt;Summary!$D$6,F22,0)</f>
        <v>0</v>
      </c>
      <c r="H22" s="41">
        <f t="shared" si="0"/>
        <v>0</v>
      </c>
    </row>
    <row r="23" spans="1:8" x14ac:dyDescent="0.35">
      <c r="A23" s="36" t="s">
        <v>90</v>
      </c>
      <c r="B23" s="36" t="s">
        <v>91</v>
      </c>
      <c r="C23" s="36" t="s">
        <v>81</v>
      </c>
      <c r="D23" s="36" t="s">
        <v>19</v>
      </c>
      <c r="E23" s="41">
        <v>206508</v>
      </c>
      <c r="F23" s="44">
        <f>(E23/Summary!$C$9)*Summary!$C$5</f>
        <v>18149.877121166108</v>
      </c>
      <c r="G23" s="41">
        <f>IF(F23&gt;Summary!$D$6,F23,0)</f>
        <v>0</v>
      </c>
      <c r="H23" s="41">
        <f t="shared" si="0"/>
        <v>0</v>
      </c>
    </row>
    <row r="24" spans="1:8" x14ac:dyDescent="0.35">
      <c r="A24" s="36" t="s">
        <v>92</v>
      </c>
      <c r="B24" s="36" t="s">
        <v>93</v>
      </c>
      <c r="C24" s="36" t="s">
        <v>81</v>
      </c>
      <c r="D24" s="36" t="s">
        <v>25</v>
      </c>
      <c r="E24" s="41">
        <v>603935</v>
      </c>
      <c r="F24" s="44">
        <f>(E24/Summary!$C$9)*Summary!$C$5</f>
        <v>53079.522532645002</v>
      </c>
      <c r="G24" s="41">
        <f>IF(F24&gt;Summary!$D$6,F24,0)</f>
        <v>0</v>
      </c>
      <c r="H24" s="41">
        <f t="shared" si="0"/>
        <v>0</v>
      </c>
    </row>
    <row r="25" spans="1:8" x14ac:dyDescent="0.35">
      <c r="A25" s="36" t="s">
        <v>94</v>
      </c>
      <c r="B25" s="36" t="s">
        <v>95</v>
      </c>
      <c r="C25" s="36" t="s">
        <v>81</v>
      </c>
      <c r="D25" s="36" t="s">
        <v>25</v>
      </c>
      <c r="E25" s="41">
        <v>1451190</v>
      </c>
      <c r="F25" s="44">
        <f>(E25/Summary!$C$9)*Summary!$C$5</f>
        <v>127544.30907986639</v>
      </c>
      <c r="G25" s="41">
        <f>IF(F25&gt;Summary!$D$6,F25,0)</f>
        <v>0</v>
      </c>
      <c r="H25" s="41">
        <f t="shared" si="0"/>
        <v>0</v>
      </c>
    </row>
    <row r="26" spans="1:8" x14ac:dyDescent="0.35">
      <c r="A26" s="36" t="s">
        <v>96</v>
      </c>
      <c r="B26" s="36" t="s">
        <v>97</v>
      </c>
      <c r="C26" s="36" t="s">
        <v>81</v>
      </c>
      <c r="D26" s="36" t="s">
        <v>25</v>
      </c>
      <c r="E26" s="41">
        <v>665890</v>
      </c>
      <c r="F26" s="44">
        <f>(E26/Summary!$C$9)*Summary!$C$5</f>
        <v>58524.71418159733</v>
      </c>
      <c r="G26" s="41">
        <f>IF(F26&gt;Summary!$D$6,F26,0)</f>
        <v>0</v>
      </c>
      <c r="H26" s="41">
        <f t="shared" si="0"/>
        <v>0</v>
      </c>
    </row>
    <row r="27" spans="1:8" x14ac:dyDescent="0.35">
      <c r="A27" s="36" t="s">
        <v>98</v>
      </c>
      <c r="B27" s="36" t="s">
        <v>99</v>
      </c>
      <c r="C27" s="36" t="s">
        <v>81</v>
      </c>
      <c r="D27" s="36" t="s">
        <v>25</v>
      </c>
      <c r="E27" s="41">
        <v>668677</v>
      </c>
      <c r="F27" s="44">
        <f>(E27/Summary!$C$9)*Summary!$C$5</f>
        <v>58769.662113574246</v>
      </c>
      <c r="G27" s="41">
        <f>IF(F27&gt;Summary!$D$6,F27,0)</f>
        <v>0</v>
      </c>
      <c r="H27" s="41">
        <f t="shared" si="0"/>
        <v>0</v>
      </c>
    </row>
    <row r="28" spans="1:8" x14ac:dyDescent="0.35">
      <c r="A28" s="36" t="s">
        <v>100</v>
      </c>
      <c r="B28" s="36" t="s">
        <v>101</v>
      </c>
      <c r="C28" s="36" t="s">
        <v>81</v>
      </c>
      <c r="D28" s="36" t="s">
        <v>25</v>
      </c>
      <c r="E28" s="41">
        <v>459462</v>
      </c>
      <c r="F28" s="44">
        <f>(E28/Summary!$C$9)*Summary!$C$5</f>
        <v>40381.868217430914</v>
      </c>
      <c r="G28" s="41">
        <f>IF(F28&gt;Summary!$D$6,F28,0)</f>
        <v>0</v>
      </c>
      <c r="H28" s="41">
        <f t="shared" si="0"/>
        <v>0</v>
      </c>
    </row>
    <row r="29" spans="1:8" x14ac:dyDescent="0.35">
      <c r="A29" s="36" t="s">
        <v>102</v>
      </c>
      <c r="B29" s="36" t="s">
        <v>103</v>
      </c>
      <c r="C29" s="36" t="s">
        <v>81</v>
      </c>
      <c r="D29" s="36" t="s">
        <v>25</v>
      </c>
      <c r="E29" s="41">
        <v>812074</v>
      </c>
      <c r="F29" s="44">
        <f>(E29/Summary!$C$9)*Summary!$C$5</f>
        <v>71372.747367142423</v>
      </c>
      <c r="G29" s="41">
        <f>IF(F29&gt;Summary!$D$6,F29,0)</f>
        <v>0</v>
      </c>
      <c r="H29" s="41">
        <f t="shared" si="0"/>
        <v>0</v>
      </c>
    </row>
    <row r="30" spans="1:8" x14ac:dyDescent="0.35">
      <c r="A30" s="36" t="s">
        <v>104</v>
      </c>
      <c r="B30" s="36" t="s">
        <v>105</v>
      </c>
      <c r="C30" s="36" t="s">
        <v>81</v>
      </c>
      <c r="D30" s="36" t="s">
        <v>19</v>
      </c>
      <c r="E30" s="41">
        <v>249576</v>
      </c>
      <c r="F30" s="44">
        <f>(E30/Summary!$C$9)*Summary!$C$5</f>
        <v>21935.100491952628</v>
      </c>
      <c r="G30" s="41">
        <f>IF(F30&gt;Summary!$D$6,F30,0)</f>
        <v>0</v>
      </c>
      <c r="H30" s="41">
        <f t="shared" si="0"/>
        <v>0</v>
      </c>
    </row>
    <row r="31" spans="1:8" x14ac:dyDescent="0.35">
      <c r="A31" s="36" t="s">
        <v>106</v>
      </c>
      <c r="B31" s="36" t="s">
        <v>107</v>
      </c>
      <c r="C31" s="36" t="s">
        <v>81</v>
      </c>
      <c r="D31" s="36" t="s">
        <v>19</v>
      </c>
      <c r="E31" s="41">
        <v>299294</v>
      </c>
      <c r="F31" s="44">
        <f>(E31/Summary!$C$9)*Summary!$C$5</f>
        <v>26304.788788338901</v>
      </c>
      <c r="G31" s="41">
        <f>IF(F31&gt;Summary!$D$6,F31,0)</f>
        <v>0</v>
      </c>
      <c r="H31" s="41">
        <f t="shared" si="0"/>
        <v>0</v>
      </c>
    </row>
    <row r="32" spans="1:8" x14ac:dyDescent="0.35">
      <c r="A32" s="36" t="s">
        <v>111</v>
      </c>
      <c r="B32" s="36" t="s">
        <v>112</v>
      </c>
      <c r="C32" s="36" t="s">
        <v>110</v>
      </c>
      <c r="D32" s="36" t="s">
        <v>19</v>
      </c>
      <c r="E32" s="41">
        <v>695358</v>
      </c>
      <c r="F32" s="44">
        <f>(E32/Summary!$C$9)*Summary!$C$5</f>
        <v>61114.640862435466</v>
      </c>
      <c r="G32" s="41">
        <f>IF(F32&gt;Summary!$D$6,F32,0)</f>
        <v>0</v>
      </c>
      <c r="H32" s="41">
        <f t="shared" si="0"/>
        <v>0</v>
      </c>
    </row>
    <row r="33" spans="1:8" x14ac:dyDescent="0.35">
      <c r="A33" s="36" t="s">
        <v>113</v>
      </c>
      <c r="B33" s="36" t="s">
        <v>114</v>
      </c>
      <c r="C33" s="36" t="s">
        <v>110</v>
      </c>
      <c r="D33" s="36" t="s">
        <v>19</v>
      </c>
      <c r="E33" s="41">
        <v>414968</v>
      </c>
      <c r="F33" s="44">
        <f>(E33/Summary!$C$9)*Summary!$C$5</f>
        <v>36471.31447312481</v>
      </c>
      <c r="G33" s="41">
        <f>IF(F33&gt;Summary!$D$6,F33,0)</f>
        <v>0</v>
      </c>
      <c r="H33" s="41">
        <f t="shared" si="0"/>
        <v>0</v>
      </c>
    </row>
    <row r="34" spans="1:8" x14ac:dyDescent="0.35">
      <c r="A34" s="36" t="s">
        <v>115</v>
      </c>
      <c r="B34" s="36" t="s">
        <v>116</v>
      </c>
      <c r="C34" s="36" t="s">
        <v>110</v>
      </c>
      <c r="D34" s="36" t="s">
        <v>19</v>
      </c>
      <c r="E34" s="41">
        <v>1368928</v>
      </c>
      <c r="F34" s="44">
        <f>(E34/Summary!$C$9)*Summary!$C$5</f>
        <v>120314.34611600364</v>
      </c>
      <c r="G34" s="41">
        <f>IF(F34&gt;Summary!$D$6,F34,0)</f>
        <v>0</v>
      </c>
      <c r="H34" s="41">
        <f t="shared" si="0"/>
        <v>0</v>
      </c>
    </row>
    <row r="35" spans="1:8" x14ac:dyDescent="0.35">
      <c r="A35" s="36" t="s">
        <v>117</v>
      </c>
      <c r="B35" s="36" t="s">
        <v>118</v>
      </c>
      <c r="C35" s="36" t="s">
        <v>110</v>
      </c>
      <c r="D35" s="36" t="s">
        <v>25</v>
      </c>
      <c r="E35" s="41">
        <v>173716</v>
      </c>
      <c r="F35" s="44">
        <f>(E35/Summary!$C$9)*Summary!$C$5</f>
        <v>15267.805866990586</v>
      </c>
      <c r="G35" s="41">
        <f>IF(F35&gt;Summary!$D$6,F35,0)</f>
        <v>0</v>
      </c>
      <c r="H35" s="41">
        <f t="shared" si="0"/>
        <v>0</v>
      </c>
    </row>
    <row r="36" spans="1:8" x14ac:dyDescent="0.35">
      <c r="A36" s="36" t="s">
        <v>119</v>
      </c>
      <c r="B36" s="36" t="s">
        <v>120</v>
      </c>
      <c r="C36" s="36" t="s">
        <v>110</v>
      </c>
      <c r="D36" s="36" t="s">
        <v>25</v>
      </c>
      <c r="E36" s="41">
        <v>616775</v>
      </c>
      <c r="F36" s="44">
        <f>(E36/Summary!$C$9)*Summary!$C$5</f>
        <v>54208.023231096267</v>
      </c>
      <c r="G36" s="41">
        <f>IF(F36&gt;Summary!$D$6,F36,0)</f>
        <v>0</v>
      </c>
      <c r="H36" s="41">
        <f t="shared" si="0"/>
        <v>0</v>
      </c>
    </row>
    <row r="37" spans="1:8" x14ac:dyDescent="0.35">
      <c r="A37" s="36" t="s">
        <v>121</v>
      </c>
      <c r="B37" s="36" t="s">
        <v>122</v>
      </c>
      <c r="C37" s="36" t="s">
        <v>110</v>
      </c>
      <c r="D37" s="36" t="s">
        <v>19</v>
      </c>
      <c r="E37" s="41">
        <v>924089</v>
      </c>
      <c r="F37" s="44">
        <f>(E37/Summary!$C$9)*Summary!$C$5</f>
        <v>81217.685508654729</v>
      </c>
      <c r="G37" s="41">
        <f>IF(F37&gt;Summary!$D$6,F37,0)</f>
        <v>0</v>
      </c>
      <c r="H37" s="41">
        <f t="shared" si="0"/>
        <v>0</v>
      </c>
    </row>
    <row r="38" spans="1:8" x14ac:dyDescent="0.35">
      <c r="A38" s="36" t="s">
        <v>123</v>
      </c>
      <c r="B38" s="36" t="s">
        <v>124</v>
      </c>
      <c r="C38" s="36" t="s">
        <v>110</v>
      </c>
      <c r="D38" s="36" t="s">
        <v>25</v>
      </c>
      <c r="E38" s="41">
        <v>2472896</v>
      </c>
      <c r="F38" s="44">
        <f>(E38/Summary!$C$9)*Summary!$C$5</f>
        <v>217341.50024901304</v>
      </c>
      <c r="G38" s="41">
        <f>IF(F38&gt;Summary!$D$6,F38,0)</f>
        <v>217341.50024901304</v>
      </c>
      <c r="H38" s="41">
        <f t="shared" si="0"/>
        <v>217342</v>
      </c>
    </row>
    <row r="39" spans="1:8" x14ac:dyDescent="0.35">
      <c r="A39" s="36" t="s">
        <v>125</v>
      </c>
      <c r="B39" s="36" t="s">
        <v>126</v>
      </c>
      <c r="C39" s="36" t="s">
        <v>110</v>
      </c>
      <c r="D39" s="36" t="s">
        <v>25</v>
      </c>
      <c r="E39" s="41">
        <v>3728562</v>
      </c>
      <c r="F39" s="44">
        <f>(E39/Summary!$C$9)*Summary!$C$5</f>
        <v>327701.31006377167</v>
      </c>
      <c r="G39" s="41">
        <f>IF(F39&gt;Summary!$D$6,F39,0)</f>
        <v>327701.31006377167</v>
      </c>
      <c r="H39" s="41">
        <f t="shared" si="0"/>
        <v>327701</v>
      </c>
    </row>
    <row r="40" spans="1:8" x14ac:dyDescent="0.35">
      <c r="A40" s="36" t="s">
        <v>127</v>
      </c>
      <c r="B40" s="36" t="s">
        <v>128</v>
      </c>
      <c r="C40" s="36" t="s">
        <v>110</v>
      </c>
      <c r="D40" s="36" t="s">
        <v>19</v>
      </c>
      <c r="E40" s="41">
        <v>840290</v>
      </c>
      <c r="F40" s="44">
        <f>(E40/Summary!$C$9)*Summary!$C$5</f>
        <v>73852.636440935312</v>
      </c>
      <c r="G40" s="41">
        <f>IF(F40&gt;Summary!$D$6,F40,0)</f>
        <v>0</v>
      </c>
      <c r="H40" s="41">
        <f t="shared" si="0"/>
        <v>0</v>
      </c>
    </row>
    <row r="41" spans="1:8" x14ac:dyDescent="0.35">
      <c r="A41" s="36" t="s">
        <v>129</v>
      </c>
      <c r="B41" s="36" t="s">
        <v>130</v>
      </c>
      <c r="C41" s="36" t="s">
        <v>110</v>
      </c>
      <c r="D41" s="36" t="s">
        <v>25</v>
      </c>
      <c r="E41" s="41">
        <v>16418023</v>
      </c>
      <c r="F41" s="44">
        <f>(E41/Summary!$C$9)*Summary!$C$5</f>
        <v>1442971.2167203156</v>
      </c>
      <c r="G41" s="41">
        <f>IF(F41&gt;Summary!$D$6,F41,0)</f>
        <v>1442971.2167203156</v>
      </c>
      <c r="H41" s="41">
        <f t="shared" si="0"/>
        <v>1442971</v>
      </c>
    </row>
    <row r="42" spans="1:8" x14ac:dyDescent="0.35">
      <c r="A42" s="36" t="s">
        <v>131</v>
      </c>
      <c r="B42" s="36" t="s">
        <v>132</v>
      </c>
      <c r="C42" s="36" t="s">
        <v>110</v>
      </c>
      <c r="D42" s="36" t="s">
        <v>25</v>
      </c>
      <c r="E42" s="41">
        <v>244561</v>
      </c>
      <c r="F42" s="44">
        <f>(E42/Summary!$C$9)*Summary!$C$5</f>
        <v>21494.334837534167</v>
      </c>
      <c r="G42" s="41">
        <f>IF(F42&gt;Summary!$D$6,F42,0)</f>
        <v>0</v>
      </c>
      <c r="H42" s="41">
        <f t="shared" si="0"/>
        <v>0</v>
      </c>
    </row>
    <row r="43" spans="1:8" x14ac:dyDescent="0.35">
      <c r="A43" s="36" t="s">
        <v>133</v>
      </c>
      <c r="B43" s="36" t="s">
        <v>134</v>
      </c>
      <c r="C43" s="36" t="s">
        <v>110</v>
      </c>
      <c r="D43" s="36" t="s">
        <v>25</v>
      </c>
      <c r="E43" s="41">
        <v>1161555</v>
      </c>
      <c r="F43" s="44">
        <f>(E43/Summary!$C$9)*Summary!$C$5</f>
        <v>102088.44460977832</v>
      </c>
      <c r="G43" s="41">
        <f>IF(F43&gt;Summary!$D$6,F43,0)</f>
        <v>0</v>
      </c>
      <c r="H43" s="41">
        <f t="shared" si="0"/>
        <v>0</v>
      </c>
    </row>
    <row r="44" spans="1:8" x14ac:dyDescent="0.35">
      <c r="A44" s="36" t="s">
        <v>135</v>
      </c>
      <c r="B44" s="36" t="s">
        <v>136</v>
      </c>
      <c r="C44" s="36" t="s">
        <v>110</v>
      </c>
      <c r="D44" s="36" t="s">
        <v>25</v>
      </c>
      <c r="E44" s="41">
        <v>271107</v>
      </c>
      <c r="F44" s="44">
        <f>(E44/Summary!$C$9)*Summary!$C$5</f>
        <v>23827.448508958398</v>
      </c>
      <c r="G44" s="41">
        <f>IF(F44&gt;Summary!$D$6,F44,0)</f>
        <v>0</v>
      </c>
      <c r="H44" s="41">
        <f t="shared" si="0"/>
        <v>0</v>
      </c>
    </row>
    <row r="45" spans="1:8" x14ac:dyDescent="0.35">
      <c r="A45" s="36" t="s">
        <v>137</v>
      </c>
      <c r="B45" s="36" t="s">
        <v>138</v>
      </c>
      <c r="C45" s="36" t="s">
        <v>110</v>
      </c>
      <c r="D45" s="36" t="s">
        <v>19</v>
      </c>
      <c r="E45" s="41">
        <v>670953</v>
      </c>
      <c r="F45" s="44">
        <f>(E45/Summary!$C$9)*Summary!$C$5</f>
        <v>58969.69853021561</v>
      </c>
      <c r="G45" s="41">
        <f>IF(F45&gt;Summary!$D$6,F45,0)</f>
        <v>0</v>
      </c>
      <c r="H45" s="41">
        <f t="shared" si="0"/>
        <v>0</v>
      </c>
    </row>
    <row r="46" spans="1:8" x14ac:dyDescent="0.35">
      <c r="A46" s="36" t="s">
        <v>139</v>
      </c>
      <c r="B46" s="36" t="s">
        <v>140</v>
      </c>
      <c r="C46" s="36" t="s">
        <v>110</v>
      </c>
      <c r="D46" s="36" t="s">
        <v>25</v>
      </c>
      <c r="E46" s="41">
        <v>1670479</v>
      </c>
      <c r="F46" s="44">
        <f>(E46/Summary!$C$9)*Summary!$C$5</f>
        <v>146817.5014211965</v>
      </c>
      <c r="G46" s="41">
        <f>IF(F46&gt;Summary!$D$6,F46,0)</f>
        <v>146817.5014211965</v>
      </c>
      <c r="H46" s="41">
        <f t="shared" si="0"/>
        <v>146818</v>
      </c>
    </row>
    <row r="47" spans="1:8" x14ac:dyDescent="0.35">
      <c r="A47" s="36" t="s">
        <v>141</v>
      </c>
      <c r="B47" s="36" t="s">
        <v>142</v>
      </c>
      <c r="C47" s="36" t="s">
        <v>110</v>
      </c>
      <c r="D47" s="36" t="s">
        <v>25</v>
      </c>
      <c r="E47" s="41">
        <v>5502992</v>
      </c>
      <c r="F47" s="44">
        <f>(E47/Summary!$C$9)*Summary!$C$5</f>
        <v>483655.00900091103</v>
      </c>
      <c r="G47" s="41">
        <f>IF(F47&gt;Summary!$D$6,F47,0)</f>
        <v>483655.00900091103</v>
      </c>
      <c r="H47" s="41">
        <f t="shared" si="0"/>
        <v>483655</v>
      </c>
    </row>
    <row r="48" spans="1:8" x14ac:dyDescent="0.35">
      <c r="A48" s="36" t="s">
        <v>143</v>
      </c>
      <c r="B48" s="36" t="s">
        <v>144</v>
      </c>
      <c r="C48" s="36" t="s">
        <v>110</v>
      </c>
      <c r="D48" s="36" t="s">
        <v>25</v>
      </c>
      <c r="E48" s="41">
        <v>842869</v>
      </c>
      <c r="F48" s="44">
        <f>(E48/Summary!$C$9)*Summary!$C$5</f>
        <v>74079.303364713021</v>
      </c>
      <c r="G48" s="41">
        <f>IF(F48&gt;Summary!$D$6,F48,0)</f>
        <v>0</v>
      </c>
      <c r="H48" s="41">
        <f t="shared" si="0"/>
        <v>0</v>
      </c>
    </row>
    <row r="49" spans="1:8" x14ac:dyDescent="0.35">
      <c r="A49" s="36" t="s">
        <v>145</v>
      </c>
      <c r="B49" s="36" t="s">
        <v>146</v>
      </c>
      <c r="C49" s="36" t="s">
        <v>110</v>
      </c>
      <c r="D49" s="36" t="s">
        <v>75</v>
      </c>
      <c r="E49" s="41">
        <v>2989105</v>
      </c>
      <c r="F49" s="44">
        <f>(E49/Summary!$C$9)*Summary!$C$5</f>
        <v>262710.83179471607</v>
      </c>
      <c r="G49" s="41">
        <f>IF(F49&gt;Summary!$D$6,F49,0)</f>
        <v>262710.83179471607</v>
      </c>
      <c r="H49" s="41">
        <f t="shared" si="0"/>
        <v>262711</v>
      </c>
    </row>
    <row r="50" spans="1:8" x14ac:dyDescent="0.35">
      <c r="A50" s="36" t="s">
        <v>147</v>
      </c>
      <c r="B50" s="36" t="s">
        <v>148</v>
      </c>
      <c r="C50" s="36" t="s">
        <v>110</v>
      </c>
      <c r="D50" s="36" t="s">
        <v>75</v>
      </c>
      <c r="E50" s="41">
        <v>2944814</v>
      </c>
      <c r="F50" s="44">
        <f>(E50/Summary!$C$9)*Summary!$C$5</f>
        <v>258818.11961129669</v>
      </c>
      <c r="G50" s="41">
        <f>IF(F50&gt;Summary!$D$6,F50,0)</f>
        <v>258818.11961129669</v>
      </c>
      <c r="H50" s="41">
        <f t="shared" si="0"/>
        <v>258818</v>
      </c>
    </row>
    <row r="51" spans="1:8" x14ac:dyDescent="0.35">
      <c r="A51" s="36" t="s">
        <v>149</v>
      </c>
      <c r="B51" s="36" t="s">
        <v>150</v>
      </c>
      <c r="C51" s="36" t="s">
        <v>110</v>
      </c>
      <c r="D51" s="36" t="s">
        <v>75</v>
      </c>
      <c r="E51" s="41">
        <v>1301166</v>
      </c>
      <c r="F51" s="44">
        <f>(E51/Summary!$C$9)*Summary!$C$5</f>
        <v>114358.78035833588</v>
      </c>
      <c r="G51" s="41">
        <f>IF(F51&gt;Summary!$D$6,F51,0)</f>
        <v>0</v>
      </c>
      <c r="H51" s="41">
        <f t="shared" si="0"/>
        <v>0</v>
      </c>
    </row>
    <row r="52" spans="1:8" x14ac:dyDescent="0.35">
      <c r="A52" s="36" t="s">
        <v>154</v>
      </c>
      <c r="B52" s="36" t="s">
        <v>155</v>
      </c>
      <c r="C52" s="36" t="s">
        <v>153</v>
      </c>
      <c r="D52" s="36" t="s">
        <v>19</v>
      </c>
      <c r="E52" s="41">
        <v>1121865</v>
      </c>
      <c r="F52" s="44">
        <f>(E52/Summary!$C$9)*Summary!$C$5</f>
        <v>98600.111843303981</v>
      </c>
      <c r="G52" s="41">
        <f>IF(F52&gt;Summary!$D$6,F52,0)</f>
        <v>0</v>
      </c>
      <c r="H52" s="41">
        <f t="shared" si="0"/>
        <v>0</v>
      </c>
    </row>
    <row r="53" spans="1:8" x14ac:dyDescent="0.35">
      <c r="A53" s="36" t="s">
        <v>156</v>
      </c>
      <c r="B53" s="36" t="s">
        <v>157</v>
      </c>
      <c r="C53" s="36" t="s">
        <v>153</v>
      </c>
      <c r="D53" s="36" t="s">
        <v>19</v>
      </c>
      <c r="E53" s="41">
        <v>978430</v>
      </c>
      <c r="F53" s="44">
        <f>(E53/Summary!$C$9)*Summary!$C$5</f>
        <v>85993.686790160951</v>
      </c>
      <c r="G53" s="41">
        <f>IF(F53&gt;Summary!$D$6,F53,0)</f>
        <v>0</v>
      </c>
      <c r="H53" s="41">
        <f t="shared" si="0"/>
        <v>0</v>
      </c>
    </row>
    <row r="54" spans="1:8" x14ac:dyDescent="0.35">
      <c r="A54" s="36" t="s">
        <v>158</v>
      </c>
      <c r="B54" s="36" t="s">
        <v>159</v>
      </c>
      <c r="C54" s="36" t="s">
        <v>153</v>
      </c>
      <c r="D54" s="36" t="s">
        <v>19</v>
      </c>
      <c r="E54" s="41">
        <v>218978</v>
      </c>
      <c r="F54" s="44">
        <f>(E54/Summary!$C$9)*Summary!$C$5</f>
        <v>19245.858718493775</v>
      </c>
      <c r="G54" s="41">
        <f>IF(F54&gt;Summary!$D$6,F54,0)</f>
        <v>0</v>
      </c>
      <c r="H54" s="41">
        <f t="shared" si="0"/>
        <v>0</v>
      </c>
    </row>
    <row r="55" spans="1:8" x14ac:dyDescent="0.35">
      <c r="A55" s="36" t="s">
        <v>160</v>
      </c>
      <c r="B55" s="36" t="s">
        <v>161</v>
      </c>
      <c r="C55" s="36" t="s">
        <v>153</v>
      </c>
      <c r="D55" s="36" t="s">
        <v>25</v>
      </c>
      <c r="E55" s="41">
        <v>4220430</v>
      </c>
      <c r="F55" s="44">
        <f>(E55/Summary!$C$9)*Summary!$C$5</f>
        <v>370931.32420285454</v>
      </c>
      <c r="G55" s="41">
        <f>IF(F55&gt;Summary!$D$6,F55,0)</f>
        <v>370931.32420285454</v>
      </c>
      <c r="H55" s="41">
        <f t="shared" si="0"/>
        <v>370931</v>
      </c>
    </row>
    <row r="56" spans="1:8" x14ac:dyDescent="0.35">
      <c r="A56" s="36" t="s">
        <v>162</v>
      </c>
      <c r="B56" s="36" t="s">
        <v>163</v>
      </c>
      <c r="C56" s="36" t="s">
        <v>153</v>
      </c>
      <c r="D56" s="36" t="s">
        <v>19</v>
      </c>
      <c r="E56" s="41">
        <v>815825</v>
      </c>
      <c r="F56" s="44">
        <f>(E56/Summary!$C$9)*Summary!$C$5</f>
        <v>71702.420740965681</v>
      </c>
      <c r="G56" s="41">
        <f>IF(F56&gt;Summary!$D$6,F56,0)</f>
        <v>0</v>
      </c>
      <c r="H56" s="41">
        <f t="shared" si="0"/>
        <v>0</v>
      </c>
    </row>
    <row r="57" spans="1:8" x14ac:dyDescent="0.35">
      <c r="A57" s="36" t="s">
        <v>164</v>
      </c>
      <c r="B57" s="36" t="s">
        <v>165</v>
      </c>
      <c r="C57" s="36" t="s">
        <v>153</v>
      </c>
      <c r="D57" s="36" t="s">
        <v>19</v>
      </c>
      <c r="E57" s="41">
        <v>625240</v>
      </c>
      <c r="F57" s="44">
        <f>(E57/Summary!$C$9)*Summary!$C$5</f>
        <v>54952.007531126634</v>
      </c>
      <c r="G57" s="41">
        <f>IF(F57&gt;Summary!$D$6,F57,0)</f>
        <v>0</v>
      </c>
      <c r="H57" s="41">
        <f t="shared" si="0"/>
        <v>0</v>
      </c>
    </row>
    <row r="58" spans="1:8" x14ac:dyDescent="0.35">
      <c r="A58" s="36" t="s">
        <v>166</v>
      </c>
      <c r="B58" s="36" t="s">
        <v>167</v>
      </c>
      <c r="C58" s="36" t="s">
        <v>153</v>
      </c>
      <c r="D58" s="36" t="s">
        <v>25</v>
      </c>
      <c r="E58" s="41">
        <v>3713390</v>
      </c>
      <c r="F58" s="44">
        <f>(E58/Summary!$C$9)*Summary!$C$5</f>
        <v>326367.8511387792</v>
      </c>
      <c r="G58" s="41">
        <f>IF(F58&gt;Summary!$D$6,F58,0)</f>
        <v>326367.8511387792</v>
      </c>
      <c r="H58" s="41">
        <f t="shared" si="0"/>
        <v>326368</v>
      </c>
    </row>
    <row r="59" spans="1:8" x14ac:dyDescent="0.35">
      <c r="A59" s="36" t="s">
        <v>168</v>
      </c>
      <c r="B59" s="36" t="s">
        <v>169</v>
      </c>
      <c r="C59" s="36" t="s">
        <v>153</v>
      </c>
      <c r="D59" s="36" t="s">
        <v>19</v>
      </c>
      <c r="E59" s="41">
        <v>970591</v>
      </c>
      <c r="F59" s="44">
        <f>(E59/Summary!$C$9)*Summary!$C$5</f>
        <v>85304.721293653201</v>
      </c>
      <c r="G59" s="41">
        <f>IF(F59&gt;Summary!$D$6,F59,0)</f>
        <v>0</v>
      </c>
      <c r="H59" s="41">
        <f t="shared" si="0"/>
        <v>0</v>
      </c>
    </row>
    <row r="60" spans="1:8" x14ac:dyDescent="0.35">
      <c r="A60" s="36" t="s">
        <v>170</v>
      </c>
      <c r="B60" s="36" t="s">
        <v>171</v>
      </c>
      <c r="C60" s="36" t="s">
        <v>153</v>
      </c>
      <c r="D60" s="36" t="s">
        <v>19</v>
      </c>
      <c r="E60" s="41">
        <v>977292</v>
      </c>
      <c r="F60" s="44">
        <f>(E60/Summary!$C$9)*Summary!$C$5</f>
        <v>85893.668581840262</v>
      </c>
      <c r="G60" s="41">
        <f>IF(F60&gt;Summary!$D$6,F60,0)</f>
        <v>0</v>
      </c>
      <c r="H60" s="41">
        <f t="shared" si="0"/>
        <v>0</v>
      </c>
    </row>
    <row r="61" spans="1:8" x14ac:dyDescent="0.35">
      <c r="A61" s="36" t="s">
        <v>172</v>
      </c>
      <c r="B61" s="36" t="s">
        <v>173</v>
      </c>
      <c r="C61" s="36" t="s">
        <v>153</v>
      </c>
      <c r="D61" s="36" t="s">
        <v>25</v>
      </c>
      <c r="E61" s="41">
        <v>2666459</v>
      </c>
      <c r="F61" s="44">
        <f>(E61/Summary!$C$9)*Summary!$C$5</f>
        <v>234353.64827816581</v>
      </c>
      <c r="G61" s="41">
        <f>IF(F61&gt;Summary!$D$6,F61,0)</f>
        <v>234353.64827816581</v>
      </c>
      <c r="H61" s="41">
        <f t="shared" si="0"/>
        <v>234354</v>
      </c>
    </row>
    <row r="62" spans="1:8" x14ac:dyDescent="0.35">
      <c r="A62" s="36" t="s">
        <v>174</v>
      </c>
      <c r="B62" s="36" t="s">
        <v>175</v>
      </c>
      <c r="C62" s="36" t="s">
        <v>153</v>
      </c>
      <c r="D62" s="36" t="s">
        <v>19</v>
      </c>
      <c r="E62" s="41">
        <v>797665</v>
      </c>
      <c r="F62" s="44">
        <f>(E62/Summary!$C$9)*Summary!$C$5</f>
        <v>70106.348102034608</v>
      </c>
      <c r="G62" s="41">
        <f>IF(F62&gt;Summary!$D$6,F62,0)</f>
        <v>0</v>
      </c>
      <c r="H62" s="41">
        <f t="shared" si="0"/>
        <v>0</v>
      </c>
    </row>
    <row r="63" spans="1:8" x14ac:dyDescent="0.35">
      <c r="A63" s="36" t="s">
        <v>176</v>
      </c>
      <c r="B63" s="36" t="s">
        <v>177</v>
      </c>
      <c r="C63" s="36" t="s">
        <v>153</v>
      </c>
      <c r="D63" s="36" t="s">
        <v>25</v>
      </c>
      <c r="E63" s="41">
        <v>1030429</v>
      </c>
      <c r="F63" s="44">
        <f>(E63/Summary!$C$9)*Summary!$C$5</f>
        <v>90563.850950501059</v>
      </c>
      <c r="G63" s="41">
        <f>IF(F63&gt;Summary!$D$6,F63,0)</f>
        <v>0</v>
      </c>
      <c r="H63" s="41">
        <f t="shared" si="0"/>
        <v>0</v>
      </c>
    </row>
    <row r="64" spans="1:8" x14ac:dyDescent="0.35">
      <c r="A64" s="36" t="s">
        <v>178</v>
      </c>
      <c r="B64" s="36" t="s">
        <v>179</v>
      </c>
      <c r="C64" s="36" t="s">
        <v>153</v>
      </c>
      <c r="D64" s="36" t="s">
        <v>25</v>
      </c>
      <c r="E64" s="41">
        <v>310979</v>
      </c>
      <c r="F64" s="44">
        <f>(E64/Summary!$C$9)*Summary!$C$5</f>
        <v>27331.777157607045</v>
      </c>
      <c r="G64" s="41">
        <f>IF(F64&gt;Summary!$D$6,F64,0)</f>
        <v>0</v>
      </c>
      <c r="H64" s="41">
        <f t="shared" si="0"/>
        <v>0</v>
      </c>
    </row>
    <row r="65" spans="1:8" x14ac:dyDescent="0.35">
      <c r="A65" s="36" t="s">
        <v>180</v>
      </c>
      <c r="B65" s="36" t="s">
        <v>181</v>
      </c>
      <c r="C65" s="36" t="s">
        <v>153</v>
      </c>
      <c r="D65" s="36" t="s">
        <v>25</v>
      </c>
      <c r="E65" s="41">
        <v>565679</v>
      </c>
      <c r="F65" s="44">
        <f>(E65/Summary!$C$9)*Summary!$C$5</f>
        <v>49717.223255390221</v>
      </c>
      <c r="G65" s="41">
        <f>IF(F65&gt;Summary!$D$6,F65,0)</f>
        <v>0</v>
      </c>
      <c r="H65" s="41">
        <f t="shared" si="0"/>
        <v>0</v>
      </c>
    </row>
    <row r="66" spans="1:8" x14ac:dyDescent="0.35">
      <c r="A66" s="36" t="s">
        <v>182</v>
      </c>
      <c r="B66" s="36" t="s">
        <v>183</v>
      </c>
      <c r="C66" s="36" t="s">
        <v>153</v>
      </c>
      <c r="D66" s="36" t="s">
        <v>25</v>
      </c>
      <c r="E66" s="41">
        <v>818486</v>
      </c>
      <c r="F66" s="44">
        <f>(E66/Summary!$C$9)*Summary!$C$5</f>
        <v>71936.294600668087</v>
      </c>
      <c r="G66" s="41">
        <f>IF(F66&gt;Summary!$D$6,F66,0)</f>
        <v>0</v>
      </c>
      <c r="H66" s="41">
        <f t="shared" si="0"/>
        <v>0</v>
      </c>
    </row>
    <row r="67" spans="1:8" x14ac:dyDescent="0.35">
      <c r="A67" s="36" t="s">
        <v>184</v>
      </c>
      <c r="B67" s="36" t="s">
        <v>185</v>
      </c>
      <c r="C67" s="36" t="s">
        <v>153</v>
      </c>
      <c r="D67" s="36" t="s">
        <v>19</v>
      </c>
      <c r="E67" s="41">
        <v>607178</v>
      </c>
      <c r="F67" s="44">
        <f>(E67/Summary!$C$9)*Summary!$C$5</f>
        <v>53364.548059520195</v>
      </c>
      <c r="G67" s="41">
        <f>IF(F67&gt;Summary!$D$6,F67,0)</f>
        <v>0</v>
      </c>
      <c r="H67" s="41">
        <f t="shared" ref="H67:H130" si="1">ROUND(G67,0)</f>
        <v>0</v>
      </c>
    </row>
    <row r="68" spans="1:8" x14ac:dyDescent="0.35">
      <c r="A68" s="36" t="s">
        <v>186</v>
      </c>
      <c r="B68" s="36" t="s">
        <v>187</v>
      </c>
      <c r="C68" s="36" t="s">
        <v>153</v>
      </c>
      <c r="D68" s="36" t="s">
        <v>19</v>
      </c>
      <c r="E68" s="41">
        <v>240189</v>
      </c>
      <c r="F68" s="44">
        <f>(E68/Summary!$C$9)*Summary!$C$5</f>
        <v>21110.082107500759</v>
      </c>
      <c r="G68" s="41">
        <f>IF(F68&gt;Summary!$D$6,F68,0)</f>
        <v>0</v>
      </c>
      <c r="H68" s="41">
        <f t="shared" si="1"/>
        <v>0</v>
      </c>
    </row>
    <row r="69" spans="1:8" x14ac:dyDescent="0.35">
      <c r="A69" s="36" t="s">
        <v>188</v>
      </c>
      <c r="B69" s="36" t="s">
        <v>189</v>
      </c>
      <c r="C69" s="36" t="s">
        <v>153</v>
      </c>
      <c r="D69" s="36" t="s">
        <v>25</v>
      </c>
      <c r="E69" s="41">
        <v>834013</v>
      </c>
      <c r="F69" s="44">
        <f>(E69/Summary!$C$9)*Summary!$C$5</f>
        <v>73300.954284846637</v>
      </c>
      <c r="G69" s="41">
        <f>IF(F69&gt;Summary!$D$6,F69,0)</f>
        <v>0</v>
      </c>
      <c r="H69" s="41">
        <f t="shared" si="1"/>
        <v>0</v>
      </c>
    </row>
    <row r="70" spans="1:8" x14ac:dyDescent="0.35">
      <c r="A70" s="36" t="s">
        <v>190</v>
      </c>
      <c r="B70" s="36" t="s">
        <v>191</v>
      </c>
      <c r="C70" s="36" t="s">
        <v>153</v>
      </c>
      <c r="D70" s="36" t="s">
        <v>25</v>
      </c>
      <c r="E70" s="41">
        <v>553977</v>
      </c>
      <c r="F70" s="44">
        <f>(E70/Summary!$C$9)*Summary!$C$5</f>
        <v>48688.740765259638</v>
      </c>
      <c r="G70" s="41">
        <f>IF(F70&gt;Summary!$D$6,F70,0)</f>
        <v>0</v>
      </c>
      <c r="H70" s="41">
        <f t="shared" si="1"/>
        <v>0</v>
      </c>
    </row>
    <row r="71" spans="1:8" x14ac:dyDescent="0.35">
      <c r="A71" s="36" t="s">
        <v>192</v>
      </c>
      <c r="B71" s="36" t="s">
        <v>193</v>
      </c>
      <c r="C71" s="36" t="s">
        <v>153</v>
      </c>
      <c r="D71" s="36" t="s">
        <v>19</v>
      </c>
      <c r="E71" s="41">
        <v>385468</v>
      </c>
      <c r="F71" s="44">
        <f>(E71/Summary!$C$9)*Summary!$C$5</f>
        <v>33878.57532948679</v>
      </c>
      <c r="G71" s="41">
        <f>IF(F71&gt;Summary!$D$6,F71,0)</f>
        <v>0</v>
      </c>
      <c r="H71" s="41">
        <f t="shared" si="1"/>
        <v>0</v>
      </c>
    </row>
    <row r="72" spans="1:8" x14ac:dyDescent="0.35">
      <c r="A72" s="36" t="s">
        <v>194</v>
      </c>
      <c r="B72" s="36" t="s">
        <v>195</v>
      </c>
      <c r="C72" s="36" t="s">
        <v>153</v>
      </c>
      <c r="D72" s="36" t="s">
        <v>19</v>
      </c>
      <c r="E72" s="41">
        <v>2288549</v>
      </c>
      <c r="F72" s="44">
        <f>(E72/Summary!$C$9)*Summary!$C$5</f>
        <v>201139.34150622532</v>
      </c>
      <c r="G72" s="41">
        <f>IF(F72&gt;Summary!$D$6,F72,0)</f>
        <v>201139.34150622532</v>
      </c>
      <c r="H72" s="41">
        <f t="shared" si="1"/>
        <v>201139</v>
      </c>
    </row>
    <row r="73" spans="1:8" x14ac:dyDescent="0.35">
      <c r="A73" s="36" t="s">
        <v>196</v>
      </c>
      <c r="B73" s="36" t="s">
        <v>197</v>
      </c>
      <c r="C73" s="36" t="s">
        <v>153</v>
      </c>
      <c r="D73" s="36" t="s">
        <v>19</v>
      </c>
      <c r="E73" s="41">
        <v>646042</v>
      </c>
      <c r="F73" s="44">
        <f>(E73/Summary!$C$9)*Summary!$C$5</f>
        <v>56780.284129972672</v>
      </c>
      <c r="G73" s="41">
        <f>IF(F73&gt;Summary!$D$6,F73,0)</f>
        <v>0</v>
      </c>
      <c r="H73" s="41">
        <f t="shared" si="1"/>
        <v>0</v>
      </c>
    </row>
    <row r="74" spans="1:8" x14ac:dyDescent="0.35">
      <c r="A74" s="36" t="s">
        <v>198</v>
      </c>
      <c r="B74" s="36" t="s">
        <v>199</v>
      </c>
      <c r="C74" s="36" t="s">
        <v>153</v>
      </c>
      <c r="D74" s="36" t="s">
        <v>19</v>
      </c>
      <c r="E74" s="41">
        <v>740878</v>
      </c>
      <c r="F74" s="44">
        <f>(E74/Summary!$C$9)*Summary!$C$5</f>
        <v>65115.369195262683</v>
      </c>
      <c r="G74" s="41">
        <f>IF(F74&gt;Summary!$D$6,F74,0)</f>
        <v>0</v>
      </c>
      <c r="H74" s="41">
        <f t="shared" si="1"/>
        <v>0</v>
      </c>
    </row>
    <row r="75" spans="1:8" x14ac:dyDescent="0.35">
      <c r="A75" s="36" t="s">
        <v>200</v>
      </c>
      <c r="B75" s="36" t="s">
        <v>201</v>
      </c>
      <c r="C75" s="36" t="s">
        <v>153</v>
      </c>
      <c r="D75" s="36" t="s">
        <v>19</v>
      </c>
      <c r="E75" s="41">
        <v>1560617</v>
      </c>
      <c r="F75" s="44">
        <f>(E75/Summary!$C$9)*Summary!$C$5</f>
        <v>137161.78929243851</v>
      </c>
      <c r="G75" s="41">
        <f>IF(F75&gt;Summary!$D$6,F75,0)</f>
        <v>0</v>
      </c>
      <c r="H75" s="41">
        <f t="shared" si="1"/>
        <v>0</v>
      </c>
    </row>
    <row r="76" spans="1:8" x14ac:dyDescent="0.35">
      <c r="A76" s="36" t="s">
        <v>202</v>
      </c>
      <c r="B76" s="36" t="s">
        <v>203</v>
      </c>
      <c r="C76" s="36" t="s">
        <v>153</v>
      </c>
      <c r="D76" s="36" t="s">
        <v>19</v>
      </c>
      <c r="E76" s="41">
        <v>1028615</v>
      </c>
      <c r="F76" s="44">
        <f>(E76/Summary!$C$9)*Summary!$C$5</f>
        <v>90404.419465532948</v>
      </c>
      <c r="G76" s="41">
        <f>IF(F76&gt;Summary!$D$6,F76,0)</f>
        <v>0</v>
      </c>
      <c r="H76" s="41">
        <f t="shared" si="1"/>
        <v>0</v>
      </c>
    </row>
    <row r="77" spans="1:8" x14ac:dyDescent="0.35">
      <c r="A77" s="36" t="s">
        <v>204</v>
      </c>
      <c r="B77" s="36" t="s">
        <v>205</v>
      </c>
      <c r="C77" s="36" t="s">
        <v>153</v>
      </c>
      <c r="D77" s="36" t="s">
        <v>25</v>
      </c>
      <c r="E77" s="41">
        <v>1196934</v>
      </c>
      <c r="F77" s="44">
        <f>(E77/Summary!$C$9)*Summary!$C$5</f>
        <v>105197.88590343151</v>
      </c>
      <c r="G77" s="41">
        <f>IF(F77&gt;Summary!$D$6,F77,0)</f>
        <v>0</v>
      </c>
      <c r="H77" s="41">
        <f t="shared" si="1"/>
        <v>0</v>
      </c>
    </row>
    <row r="78" spans="1:8" x14ac:dyDescent="0.35">
      <c r="A78" s="36" t="s">
        <v>206</v>
      </c>
      <c r="B78" s="36" t="s">
        <v>207</v>
      </c>
      <c r="C78" s="36" t="s">
        <v>153</v>
      </c>
      <c r="D78" s="36" t="s">
        <v>25</v>
      </c>
      <c r="E78" s="41">
        <v>1040892</v>
      </c>
      <c r="F78" s="44">
        <f>(E78/Summary!$C$9)*Summary!$C$5</f>
        <v>91483.438396598853</v>
      </c>
      <c r="G78" s="41">
        <f>IF(F78&gt;Summary!$D$6,F78,0)</f>
        <v>0</v>
      </c>
      <c r="H78" s="41">
        <f t="shared" si="1"/>
        <v>0</v>
      </c>
    </row>
    <row r="79" spans="1:8" x14ac:dyDescent="0.35">
      <c r="A79" s="36" t="s">
        <v>208</v>
      </c>
      <c r="B79" s="36" t="s">
        <v>209</v>
      </c>
      <c r="C79" s="36" t="s">
        <v>153</v>
      </c>
      <c r="D79" s="36" t="s">
        <v>25</v>
      </c>
      <c r="E79" s="41">
        <v>369172</v>
      </c>
      <c r="F79" s="44">
        <f>(E79/Summary!$C$9)*Summary!$C$5</f>
        <v>32446.32864864865</v>
      </c>
      <c r="G79" s="41">
        <f>IF(F79&gt;Summary!$D$6,F79,0)</f>
        <v>0</v>
      </c>
      <c r="H79" s="41">
        <f t="shared" si="1"/>
        <v>0</v>
      </c>
    </row>
    <row r="80" spans="1:8" x14ac:dyDescent="0.35">
      <c r="A80" s="36" t="s">
        <v>210</v>
      </c>
      <c r="B80" s="36" t="s">
        <v>211</v>
      </c>
      <c r="C80" s="36" t="s">
        <v>153</v>
      </c>
      <c r="D80" s="36" t="s">
        <v>19</v>
      </c>
      <c r="E80" s="41">
        <v>1018320</v>
      </c>
      <c r="F80" s="44">
        <f>(E80/Summary!$C$9)*Summary!$C$5</f>
        <v>89499.597449134526</v>
      </c>
      <c r="G80" s="41">
        <f>IF(F80&gt;Summary!$D$6,F80,0)</f>
        <v>0</v>
      </c>
      <c r="H80" s="41">
        <f t="shared" si="1"/>
        <v>0</v>
      </c>
    </row>
    <row r="81" spans="1:8" x14ac:dyDescent="0.35">
      <c r="A81" s="36" t="s">
        <v>212</v>
      </c>
      <c r="B81" s="36" t="s">
        <v>213</v>
      </c>
      <c r="C81" s="36" t="s">
        <v>153</v>
      </c>
      <c r="D81" s="36" t="s">
        <v>19</v>
      </c>
      <c r="E81" s="41">
        <v>696405</v>
      </c>
      <c r="F81" s="44">
        <f>(E81/Summary!$C$9)*Summary!$C$5</f>
        <v>61206.661129668995</v>
      </c>
      <c r="G81" s="41">
        <f>IF(F81&gt;Summary!$D$6,F81,0)</f>
        <v>0</v>
      </c>
      <c r="H81" s="41">
        <f t="shared" si="1"/>
        <v>0</v>
      </c>
    </row>
    <row r="82" spans="1:8" x14ac:dyDescent="0.35">
      <c r="A82" s="36" t="s">
        <v>214</v>
      </c>
      <c r="B82" s="36" t="s">
        <v>215</v>
      </c>
      <c r="C82" s="36" t="s">
        <v>153</v>
      </c>
      <c r="D82" s="36" t="s">
        <v>19</v>
      </c>
      <c r="E82" s="41">
        <v>633115</v>
      </c>
      <c r="F82" s="44">
        <f>(E82/Summary!$C$9)*Summary!$C$5</f>
        <v>55644.137048284239</v>
      </c>
      <c r="G82" s="41">
        <f>IF(F82&gt;Summary!$D$6,F82,0)</f>
        <v>0</v>
      </c>
      <c r="H82" s="41">
        <f t="shared" si="1"/>
        <v>0</v>
      </c>
    </row>
    <row r="83" spans="1:8" x14ac:dyDescent="0.35">
      <c r="A83" s="36" t="s">
        <v>216</v>
      </c>
      <c r="B83" s="36" t="s">
        <v>217</v>
      </c>
      <c r="C83" s="36" t="s">
        <v>153</v>
      </c>
      <c r="D83" s="36" t="s">
        <v>19</v>
      </c>
      <c r="E83" s="41">
        <v>1064195</v>
      </c>
      <c r="F83" s="44">
        <f>(E83/Summary!$C$9)*Summary!$C$5</f>
        <v>93531.52654114789</v>
      </c>
      <c r="G83" s="41">
        <f>IF(F83&gt;Summary!$D$6,F83,0)</f>
        <v>0</v>
      </c>
      <c r="H83" s="41">
        <f t="shared" si="1"/>
        <v>0</v>
      </c>
    </row>
    <row r="84" spans="1:8" x14ac:dyDescent="0.35">
      <c r="A84" s="36" t="s">
        <v>218</v>
      </c>
      <c r="B84" s="36" t="s">
        <v>219</v>
      </c>
      <c r="C84" s="36" t="s">
        <v>153</v>
      </c>
      <c r="D84" s="36" t="s">
        <v>19</v>
      </c>
      <c r="E84" s="41">
        <v>1327052</v>
      </c>
      <c r="F84" s="44">
        <f>(E84/Summary!$C$9)*Summary!$C$5</f>
        <v>116633.8869845126</v>
      </c>
      <c r="G84" s="41">
        <f>IF(F84&gt;Summary!$D$6,F84,0)</f>
        <v>0</v>
      </c>
      <c r="H84" s="41">
        <f t="shared" si="1"/>
        <v>0</v>
      </c>
    </row>
    <row r="85" spans="1:8" x14ac:dyDescent="0.35">
      <c r="A85" s="36" t="s">
        <v>220</v>
      </c>
      <c r="B85" s="36" t="s">
        <v>221</v>
      </c>
      <c r="C85" s="36" t="s">
        <v>153</v>
      </c>
      <c r="D85" s="36" t="s">
        <v>25</v>
      </c>
      <c r="E85" s="41">
        <v>532586</v>
      </c>
      <c r="F85" s="44">
        <f>(E85/Summary!$C$9)*Summary!$C$5</f>
        <v>46808.697273003338</v>
      </c>
      <c r="G85" s="41">
        <f>IF(F85&gt;Summary!$D$6,F85,0)</f>
        <v>0</v>
      </c>
      <c r="H85" s="41">
        <f t="shared" si="1"/>
        <v>0</v>
      </c>
    </row>
    <row r="86" spans="1:8" x14ac:dyDescent="0.35">
      <c r="A86" s="36" t="s">
        <v>222</v>
      </c>
      <c r="B86" s="36" t="s">
        <v>223</v>
      </c>
      <c r="C86" s="36" t="s">
        <v>153</v>
      </c>
      <c r="D86" s="36" t="s">
        <v>19</v>
      </c>
      <c r="E86" s="41">
        <v>920725</v>
      </c>
      <c r="F86" s="44">
        <f>(E86/Summary!$C$9)*Summary!$C$5</f>
        <v>80922.025356817496</v>
      </c>
      <c r="G86" s="41">
        <f>IF(F86&gt;Summary!$D$6,F86,0)</f>
        <v>0</v>
      </c>
      <c r="H86" s="41">
        <f t="shared" si="1"/>
        <v>0</v>
      </c>
    </row>
    <row r="87" spans="1:8" x14ac:dyDescent="0.35">
      <c r="A87" s="36" t="s">
        <v>224</v>
      </c>
      <c r="B87" s="36" t="s">
        <v>225</v>
      </c>
      <c r="C87" s="36" t="s">
        <v>153</v>
      </c>
      <c r="D87" s="36" t="s">
        <v>19</v>
      </c>
      <c r="E87" s="41">
        <v>1716829</v>
      </c>
      <c r="F87" s="44">
        <f>(E87/Summary!$C$9)*Summary!$C$5</f>
        <v>150891.17800789553</v>
      </c>
      <c r="G87" s="41">
        <f>IF(F87&gt;Summary!$D$6,F87,0)</f>
        <v>150891.17800789553</v>
      </c>
      <c r="H87" s="41">
        <f t="shared" si="1"/>
        <v>150891</v>
      </c>
    </row>
    <row r="88" spans="1:8" x14ac:dyDescent="0.35">
      <c r="A88" s="36" t="s">
        <v>226</v>
      </c>
      <c r="B88" s="36" t="s">
        <v>227</v>
      </c>
      <c r="C88" s="36" t="s">
        <v>153</v>
      </c>
      <c r="D88" s="36" t="s">
        <v>19</v>
      </c>
      <c r="E88" s="41">
        <v>332419</v>
      </c>
      <c r="F88" s="44">
        <f>(E88/Summary!$C$9)*Summary!$C$5</f>
        <v>29216.127233525662</v>
      </c>
      <c r="G88" s="41">
        <f>IF(F88&gt;Summary!$D$6,F88,0)</f>
        <v>0</v>
      </c>
      <c r="H88" s="41">
        <f t="shared" si="1"/>
        <v>0</v>
      </c>
    </row>
    <row r="89" spans="1:8" x14ac:dyDescent="0.35">
      <c r="A89" s="36" t="s">
        <v>228</v>
      </c>
      <c r="B89" s="36" t="s">
        <v>229</v>
      </c>
      <c r="C89" s="36" t="s">
        <v>153</v>
      </c>
      <c r="D89" s="36" t="s">
        <v>19</v>
      </c>
      <c r="E89" s="41">
        <v>1824030</v>
      </c>
      <c r="F89" s="44">
        <f>(E89/Summary!$C$9)*Summary!$C$5</f>
        <v>160313.01627695109</v>
      </c>
      <c r="G89" s="41">
        <f>IF(F89&gt;Summary!$D$6,F89,0)</f>
        <v>160313.01627695109</v>
      </c>
      <c r="H89" s="41">
        <f t="shared" si="1"/>
        <v>160313</v>
      </c>
    </row>
    <row r="90" spans="1:8" x14ac:dyDescent="0.35">
      <c r="A90" s="36" t="s">
        <v>230</v>
      </c>
      <c r="B90" s="36" t="s">
        <v>231</v>
      </c>
      <c r="C90" s="36" t="s">
        <v>153</v>
      </c>
      <c r="D90" s="36" t="s">
        <v>25</v>
      </c>
      <c r="E90" s="41">
        <v>830263</v>
      </c>
      <c r="F90" s="44">
        <f>(E90/Summary!$C$9)*Summary!$C$5</f>
        <v>72971.36880048587</v>
      </c>
      <c r="G90" s="41">
        <f>IF(F90&gt;Summary!$D$6,F90,0)</f>
        <v>0</v>
      </c>
      <c r="H90" s="41">
        <f t="shared" si="1"/>
        <v>0</v>
      </c>
    </row>
    <row r="91" spans="1:8" x14ac:dyDescent="0.35">
      <c r="A91" s="36" t="s">
        <v>232</v>
      </c>
      <c r="B91" s="36" t="s">
        <v>233</v>
      </c>
      <c r="C91" s="36" t="s">
        <v>153</v>
      </c>
      <c r="D91" s="36" t="s">
        <v>19</v>
      </c>
      <c r="E91" s="41">
        <v>2044327</v>
      </c>
      <c r="F91" s="44">
        <f>(E91/Summary!$C$9)*Summary!$C$5</f>
        <v>179674.80119647738</v>
      </c>
      <c r="G91" s="41">
        <f>IF(F91&gt;Summary!$D$6,F91,0)</f>
        <v>179674.80119647738</v>
      </c>
      <c r="H91" s="41">
        <f t="shared" si="1"/>
        <v>179675</v>
      </c>
    </row>
    <row r="92" spans="1:8" x14ac:dyDescent="0.35">
      <c r="A92" s="36" t="s">
        <v>234</v>
      </c>
      <c r="B92" s="36" t="s">
        <v>235</v>
      </c>
      <c r="C92" s="36" t="s">
        <v>153</v>
      </c>
      <c r="D92" s="36" t="s">
        <v>25</v>
      </c>
      <c r="E92" s="41">
        <v>328680</v>
      </c>
      <c r="F92" s="44">
        <f>(E92/Summary!$C$9)*Summary!$C$5</f>
        <v>28887.508533252356</v>
      </c>
      <c r="G92" s="41">
        <f>IF(F92&gt;Summary!$D$6,F92,0)</f>
        <v>0</v>
      </c>
      <c r="H92" s="41">
        <f t="shared" si="1"/>
        <v>0</v>
      </c>
    </row>
    <row r="93" spans="1:8" x14ac:dyDescent="0.35">
      <c r="A93" s="36" t="s">
        <v>236</v>
      </c>
      <c r="B93" s="36" t="s">
        <v>237</v>
      </c>
      <c r="C93" s="36" t="s">
        <v>153</v>
      </c>
      <c r="D93" s="36" t="s">
        <v>19</v>
      </c>
      <c r="E93" s="41">
        <v>1521465</v>
      </c>
      <c r="F93" s="44">
        <f>(E93/Summary!$C$9)*Summary!$C$5</f>
        <v>133720.74105678711</v>
      </c>
      <c r="G93" s="41">
        <f>IF(F93&gt;Summary!$D$6,F93,0)</f>
        <v>0</v>
      </c>
      <c r="H93" s="41">
        <f t="shared" si="1"/>
        <v>0</v>
      </c>
    </row>
    <row r="94" spans="1:8" x14ac:dyDescent="0.35">
      <c r="A94" s="36" t="s">
        <v>238</v>
      </c>
      <c r="B94" s="36" t="s">
        <v>239</v>
      </c>
      <c r="C94" s="36" t="s">
        <v>153</v>
      </c>
      <c r="D94" s="36" t="s">
        <v>25</v>
      </c>
      <c r="E94" s="41">
        <v>6940737</v>
      </c>
      <c r="F94" s="44">
        <f>(E94/Summary!$C$9)*Summary!$C$5</f>
        <v>610017.6442575159</v>
      </c>
      <c r="G94" s="41">
        <f>IF(F94&gt;Summary!$D$6,F94,0)</f>
        <v>610017.6442575159</v>
      </c>
      <c r="H94" s="41">
        <f t="shared" si="1"/>
        <v>610018</v>
      </c>
    </row>
    <row r="95" spans="1:8" x14ac:dyDescent="0.35">
      <c r="A95" s="36" t="s">
        <v>240</v>
      </c>
      <c r="B95" s="36" t="s">
        <v>241</v>
      </c>
      <c r="C95" s="36" t="s">
        <v>153</v>
      </c>
      <c r="D95" s="36" t="s">
        <v>19</v>
      </c>
      <c r="E95" s="41">
        <v>1384816</v>
      </c>
      <c r="F95" s="44">
        <f>(E95/Summary!$C$9)*Summary!$C$5</f>
        <v>121710.73389614334</v>
      </c>
      <c r="G95" s="41">
        <f>IF(F95&gt;Summary!$D$6,F95,0)</f>
        <v>0</v>
      </c>
      <c r="H95" s="41">
        <f t="shared" si="1"/>
        <v>0</v>
      </c>
    </row>
    <row r="96" spans="1:8" x14ac:dyDescent="0.35">
      <c r="A96" s="36" t="s">
        <v>242</v>
      </c>
      <c r="B96" s="36" t="s">
        <v>243</v>
      </c>
      <c r="C96" s="36" t="s">
        <v>153</v>
      </c>
      <c r="D96" s="36" t="s">
        <v>25</v>
      </c>
      <c r="E96" s="41">
        <v>610084</v>
      </c>
      <c r="F96" s="44">
        <f>(E96/Summary!$C$9)*Summary!$C$5</f>
        <v>53619.954837534169</v>
      </c>
      <c r="G96" s="41">
        <f>IF(F96&gt;Summary!$D$6,F96,0)</f>
        <v>0</v>
      </c>
      <c r="H96" s="41">
        <f t="shared" si="1"/>
        <v>0</v>
      </c>
    </row>
    <row r="97" spans="1:8" x14ac:dyDescent="0.35">
      <c r="A97" s="36" t="s">
        <v>244</v>
      </c>
      <c r="B97" s="36" t="s">
        <v>245</v>
      </c>
      <c r="C97" s="36" t="s">
        <v>153</v>
      </c>
      <c r="D97" s="36" t="s">
        <v>19</v>
      </c>
      <c r="E97" s="41">
        <v>1987966</v>
      </c>
      <c r="F97" s="44">
        <f>(E97/Summary!$C$9)*Summary!$C$5</f>
        <v>174721.26320072883</v>
      </c>
      <c r="G97" s="41">
        <f>IF(F97&gt;Summary!$D$6,F97,0)</f>
        <v>174721.26320072883</v>
      </c>
      <c r="H97" s="41">
        <f t="shared" si="1"/>
        <v>174721</v>
      </c>
    </row>
    <row r="98" spans="1:8" x14ac:dyDescent="0.35">
      <c r="A98" s="36" t="s">
        <v>246</v>
      </c>
      <c r="B98" s="36" t="s">
        <v>247</v>
      </c>
      <c r="C98" s="36" t="s">
        <v>153</v>
      </c>
      <c r="D98" s="36" t="s">
        <v>19</v>
      </c>
      <c r="E98" s="41">
        <v>476474</v>
      </c>
      <c r="F98" s="44">
        <f>(E98/Summary!$C$9)*Summary!$C$5</f>
        <v>41877.043753416336</v>
      </c>
      <c r="G98" s="41">
        <f>IF(F98&gt;Summary!$D$6,F98,0)</f>
        <v>0</v>
      </c>
      <c r="H98" s="41">
        <f t="shared" si="1"/>
        <v>0</v>
      </c>
    </row>
    <row r="99" spans="1:8" x14ac:dyDescent="0.35">
      <c r="A99" s="36" t="s">
        <v>248</v>
      </c>
      <c r="B99" s="36" t="s">
        <v>124</v>
      </c>
      <c r="C99" s="36" t="s">
        <v>153</v>
      </c>
      <c r="D99" s="36" t="s">
        <v>25</v>
      </c>
      <c r="E99" s="41">
        <v>1878848</v>
      </c>
      <c r="F99" s="44">
        <f>(E99/Summary!$C$9)*Summary!$C$5</f>
        <v>165130.94083206801</v>
      </c>
      <c r="G99" s="41">
        <f>IF(F99&gt;Summary!$D$6,F99,0)</f>
        <v>165130.94083206801</v>
      </c>
      <c r="H99" s="41">
        <f t="shared" si="1"/>
        <v>165131</v>
      </c>
    </row>
    <row r="100" spans="1:8" x14ac:dyDescent="0.35">
      <c r="A100" s="36" t="s">
        <v>249</v>
      </c>
      <c r="B100" s="36" t="s">
        <v>250</v>
      </c>
      <c r="C100" s="36" t="s">
        <v>153</v>
      </c>
      <c r="D100" s="36" t="s">
        <v>19</v>
      </c>
      <c r="E100" s="41">
        <v>289944</v>
      </c>
      <c r="F100" s="44">
        <f>(E100/Summary!$C$9)*Summary!$C$5</f>
        <v>25483.02231399939</v>
      </c>
      <c r="G100" s="41">
        <f>IF(F100&gt;Summary!$D$6,F100,0)</f>
        <v>0</v>
      </c>
      <c r="H100" s="41">
        <f t="shared" si="1"/>
        <v>0</v>
      </c>
    </row>
    <row r="101" spans="1:8" x14ac:dyDescent="0.35">
      <c r="A101" s="36" t="s">
        <v>251</v>
      </c>
      <c r="B101" s="36" t="s">
        <v>252</v>
      </c>
      <c r="C101" s="36" t="s">
        <v>153</v>
      </c>
      <c r="D101" s="36" t="s">
        <v>19</v>
      </c>
      <c r="E101" s="41">
        <v>222673</v>
      </c>
      <c r="F101" s="44">
        <f>(E101/Summary!$C$9)*Summary!$C$5</f>
        <v>19570.610282417249</v>
      </c>
      <c r="G101" s="41">
        <f>IF(F101&gt;Summary!$D$6,F101,0)</f>
        <v>0</v>
      </c>
      <c r="H101" s="41">
        <f t="shared" si="1"/>
        <v>0</v>
      </c>
    </row>
    <row r="102" spans="1:8" x14ac:dyDescent="0.35">
      <c r="A102" s="36" t="s">
        <v>253</v>
      </c>
      <c r="B102" s="36" t="s">
        <v>254</v>
      </c>
      <c r="C102" s="36" t="s">
        <v>153</v>
      </c>
      <c r="D102" s="36" t="s">
        <v>25</v>
      </c>
      <c r="E102" s="41">
        <v>571320</v>
      </c>
      <c r="F102" s="44">
        <f>(E102/Summary!$C$9)*Summary!$C$5</f>
        <v>50213.00771333131</v>
      </c>
      <c r="G102" s="41">
        <f>IF(F102&gt;Summary!$D$6,F102,0)</f>
        <v>0</v>
      </c>
      <c r="H102" s="41">
        <f t="shared" si="1"/>
        <v>0</v>
      </c>
    </row>
    <row r="103" spans="1:8" x14ac:dyDescent="0.35">
      <c r="A103" s="36" t="s">
        <v>255</v>
      </c>
      <c r="B103" s="36" t="s">
        <v>256</v>
      </c>
      <c r="C103" s="36" t="s">
        <v>153</v>
      </c>
      <c r="D103" s="36" t="s">
        <v>19</v>
      </c>
      <c r="E103" s="41">
        <v>1344000</v>
      </c>
      <c r="F103" s="44">
        <f>(E103/Summary!$C$9)*Summary!$C$5</f>
        <v>118123.43759489826</v>
      </c>
      <c r="G103" s="41">
        <f>IF(F103&gt;Summary!$D$6,F103,0)</f>
        <v>0</v>
      </c>
      <c r="H103" s="41">
        <f t="shared" si="1"/>
        <v>0</v>
      </c>
    </row>
    <row r="104" spans="1:8" x14ac:dyDescent="0.35">
      <c r="A104" s="36" t="s">
        <v>257</v>
      </c>
      <c r="B104" s="36" t="s">
        <v>258</v>
      </c>
      <c r="C104" s="36" t="s">
        <v>153</v>
      </c>
      <c r="D104" s="36" t="s">
        <v>25</v>
      </c>
      <c r="E104" s="41">
        <v>1501766</v>
      </c>
      <c r="F104" s="44">
        <f>(E104/Summary!$C$9)*Summary!$C$5</f>
        <v>131989.40653507441</v>
      </c>
      <c r="G104" s="41">
        <f>IF(F104&gt;Summary!$D$6,F104,0)</f>
        <v>0</v>
      </c>
      <c r="H104" s="41">
        <f t="shared" si="1"/>
        <v>0</v>
      </c>
    </row>
    <row r="105" spans="1:8" x14ac:dyDescent="0.35">
      <c r="A105" s="36" t="s">
        <v>259</v>
      </c>
      <c r="B105" s="36" t="s">
        <v>260</v>
      </c>
      <c r="C105" s="36" t="s">
        <v>153</v>
      </c>
      <c r="D105" s="36" t="s">
        <v>19</v>
      </c>
      <c r="E105" s="41">
        <v>893326</v>
      </c>
      <c r="F105" s="44">
        <f>(E105/Summary!$C$9)*Summary!$C$5</f>
        <v>78513.941973883993</v>
      </c>
      <c r="G105" s="41">
        <f>IF(F105&gt;Summary!$D$6,F105,0)</f>
        <v>0</v>
      </c>
      <c r="H105" s="41">
        <f t="shared" si="1"/>
        <v>0</v>
      </c>
    </row>
    <row r="106" spans="1:8" x14ac:dyDescent="0.35">
      <c r="A106" s="36" t="s">
        <v>261</v>
      </c>
      <c r="B106" s="36" t="s">
        <v>262</v>
      </c>
      <c r="C106" s="36" t="s">
        <v>153</v>
      </c>
      <c r="D106" s="36" t="s">
        <v>19</v>
      </c>
      <c r="E106" s="41">
        <v>1033214</v>
      </c>
      <c r="F106" s="44">
        <f>(E106/Summary!$C$9)*Summary!$C$5</f>
        <v>90808.623103552993</v>
      </c>
      <c r="G106" s="41">
        <f>IF(F106&gt;Summary!$D$6,F106,0)</f>
        <v>0</v>
      </c>
      <c r="H106" s="41">
        <f t="shared" si="1"/>
        <v>0</v>
      </c>
    </row>
    <row r="107" spans="1:8" x14ac:dyDescent="0.35">
      <c r="A107" s="36" t="s">
        <v>263</v>
      </c>
      <c r="B107" s="36" t="s">
        <v>264</v>
      </c>
      <c r="C107" s="36" t="s">
        <v>153</v>
      </c>
      <c r="D107" s="36" t="s">
        <v>19</v>
      </c>
      <c r="E107" s="41">
        <v>1147308</v>
      </c>
      <c r="F107" s="44">
        <f>(E107/Summary!$C$9)*Summary!$C$5</f>
        <v>100836.28343759489</v>
      </c>
      <c r="G107" s="41">
        <f>IF(F107&gt;Summary!$D$6,F107,0)</f>
        <v>0</v>
      </c>
      <c r="H107" s="41">
        <f t="shared" si="1"/>
        <v>0</v>
      </c>
    </row>
    <row r="108" spans="1:8" x14ac:dyDescent="0.35">
      <c r="A108" s="36" t="s">
        <v>265</v>
      </c>
      <c r="B108" s="36" t="s">
        <v>266</v>
      </c>
      <c r="C108" s="36" t="s">
        <v>153</v>
      </c>
      <c r="D108" s="36" t="s">
        <v>19</v>
      </c>
      <c r="E108" s="41">
        <v>1230049</v>
      </c>
      <c r="F108" s="44">
        <f>(E108/Summary!$C$9)*Summary!$C$5</f>
        <v>108108.34545399332</v>
      </c>
      <c r="G108" s="41">
        <f>IF(F108&gt;Summary!$D$6,F108,0)</f>
        <v>0</v>
      </c>
      <c r="H108" s="41">
        <f t="shared" si="1"/>
        <v>0</v>
      </c>
    </row>
    <row r="109" spans="1:8" x14ac:dyDescent="0.35">
      <c r="A109" s="36" t="s">
        <v>267</v>
      </c>
      <c r="B109" s="36" t="s">
        <v>268</v>
      </c>
      <c r="C109" s="36" t="s">
        <v>153</v>
      </c>
      <c r="D109" s="36" t="s">
        <v>19</v>
      </c>
      <c r="E109" s="41">
        <v>864836</v>
      </c>
      <c r="F109" s="44">
        <f>(E109/Summary!$C$9)*Summary!$C$5</f>
        <v>76009.971187367148</v>
      </c>
      <c r="G109" s="41">
        <f>IF(F109&gt;Summary!$D$6,F109,0)</f>
        <v>0</v>
      </c>
      <c r="H109" s="41">
        <f t="shared" si="1"/>
        <v>0</v>
      </c>
    </row>
    <row r="110" spans="1:8" x14ac:dyDescent="0.35">
      <c r="A110" s="36" t="s">
        <v>269</v>
      </c>
      <c r="B110" s="36" t="s">
        <v>270</v>
      </c>
      <c r="C110" s="36" t="s">
        <v>153</v>
      </c>
      <c r="D110" s="36" t="s">
        <v>19</v>
      </c>
      <c r="E110" s="41">
        <v>1433673</v>
      </c>
      <c r="F110" s="44">
        <f>(E110/Summary!$C$9)*Summary!$C$5</f>
        <v>126004.74936532039</v>
      </c>
      <c r="G110" s="41">
        <f>IF(F110&gt;Summary!$D$6,F110,0)</f>
        <v>0</v>
      </c>
      <c r="H110" s="41">
        <f t="shared" si="1"/>
        <v>0</v>
      </c>
    </row>
    <row r="111" spans="1:8" x14ac:dyDescent="0.35">
      <c r="A111" s="36" t="s">
        <v>271</v>
      </c>
      <c r="B111" s="36" t="s">
        <v>272</v>
      </c>
      <c r="C111" s="36" t="s">
        <v>153</v>
      </c>
      <c r="D111" s="36" t="s">
        <v>25</v>
      </c>
      <c r="E111" s="41">
        <v>1841365</v>
      </c>
      <c r="F111" s="44">
        <f>(E111/Summary!$C$9)*Summary!$C$5</f>
        <v>161836.58010932279</v>
      </c>
      <c r="G111" s="41">
        <f>IF(F111&gt;Summary!$D$6,F111,0)</f>
        <v>161836.58010932279</v>
      </c>
      <c r="H111" s="41">
        <f t="shared" si="1"/>
        <v>161837</v>
      </c>
    </row>
    <row r="112" spans="1:8" x14ac:dyDescent="0.35">
      <c r="A112" s="36" t="s">
        <v>273</v>
      </c>
      <c r="B112" s="36" t="s">
        <v>274</v>
      </c>
      <c r="C112" s="36" t="s">
        <v>153</v>
      </c>
      <c r="D112" s="36" t="s">
        <v>19</v>
      </c>
      <c r="E112" s="41">
        <v>1203499</v>
      </c>
      <c r="F112" s="44">
        <f>(E112/Summary!$C$9)*Summary!$C$5</f>
        <v>105774.88022471909</v>
      </c>
      <c r="G112" s="41">
        <f>IF(F112&gt;Summary!$D$6,F112,0)</f>
        <v>0</v>
      </c>
      <c r="H112" s="41">
        <f t="shared" si="1"/>
        <v>0</v>
      </c>
    </row>
    <row r="113" spans="1:8" x14ac:dyDescent="0.35">
      <c r="A113" s="36" t="s">
        <v>275</v>
      </c>
      <c r="B113" s="36" t="s">
        <v>276</v>
      </c>
      <c r="C113" s="36" t="s">
        <v>153</v>
      </c>
      <c r="D113" s="36" t="s">
        <v>19</v>
      </c>
      <c r="E113" s="41">
        <v>303059</v>
      </c>
      <c r="F113" s="44">
        <f>(E113/Summary!$C$9)*Summary!$C$5</f>
        <v>26635.692614637108</v>
      </c>
      <c r="G113" s="41">
        <f>IF(F113&gt;Summary!$D$6,F113,0)</f>
        <v>0</v>
      </c>
      <c r="H113" s="41">
        <f t="shared" si="1"/>
        <v>0</v>
      </c>
    </row>
    <row r="114" spans="1:8" x14ac:dyDescent="0.35">
      <c r="A114" s="36" t="s">
        <v>277</v>
      </c>
      <c r="B114" s="36" t="s">
        <v>278</v>
      </c>
      <c r="C114" s="36" t="s">
        <v>153</v>
      </c>
      <c r="D114" s="36" t="s">
        <v>19</v>
      </c>
      <c r="E114" s="41">
        <v>681011</v>
      </c>
      <c r="F114" s="44">
        <f>(E114/Summary!$C$9)*Summary!$C$5</f>
        <v>59853.69074400243</v>
      </c>
      <c r="G114" s="41">
        <f>IF(F114&gt;Summary!$D$6,F114,0)</f>
        <v>0</v>
      </c>
      <c r="H114" s="41">
        <f t="shared" si="1"/>
        <v>0</v>
      </c>
    </row>
    <row r="115" spans="1:8" x14ac:dyDescent="0.35">
      <c r="A115" s="36" t="s">
        <v>279</v>
      </c>
      <c r="B115" s="36" t="s">
        <v>280</v>
      </c>
      <c r="C115" s="36" t="s">
        <v>153</v>
      </c>
      <c r="D115" s="36" t="s">
        <v>19</v>
      </c>
      <c r="E115" s="41">
        <v>488180</v>
      </c>
      <c r="F115" s="44">
        <f>(E115/Summary!$C$9)*Summary!$C$5</f>
        <v>42905.877801396899</v>
      </c>
      <c r="G115" s="41">
        <f>IF(F115&gt;Summary!$D$6,F115,0)</f>
        <v>0</v>
      </c>
      <c r="H115" s="41">
        <f t="shared" si="1"/>
        <v>0</v>
      </c>
    </row>
    <row r="116" spans="1:8" x14ac:dyDescent="0.35">
      <c r="A116" s="36" t="s">
        <v>281</v>
      </c>
      <c r="B116" s="36" t="s">
        <v>282</v>
      </c>
      <c r="C116" s="36" t="s">
        <v>153</v>
      </c>
      <c r="D116" s="36" t="s">
        <v>19</v>
      </c>
      <c r="E116" s="41">
        <v>529599</v>
      </c>
      <c r="F116" s="44">
        <f>(E116/Summary!$C$9)*Summary!$C$5</f>
        <v>46546.17144852718</v>
      </c>
      <c r="G116" s="41">
        <f>IF(F116&gt;Summary!$D$6,F116,0)</f>
        <v>0</v>
      </c>
      <c r="H116" s="41">
        <f t="shared" si="1"/>
        <v>0</v>
      </c>
    </row>
    <row r="117" spans="1:8" x14ac:dyDescent="0.35">
      <c r="A117" s="36" t="s">
        <v>283</v>
      </c>
      <c r="B117" s="36" t="s">
        <v>284</v>
      </c>
      <c r="C117" s="36" t="s">
        <v>153</v>
      </c>
      <c r="D117" s="36" t="s">
        <v>19</v>
      </c>
      <c r="E117" s="41">
        <v>510561</v>
      </c>
      <c r="F117" s="44">
        <f>(E117/Summary!$C$9)*Summary!$C$5</f>
        <v>44872.931861524448</v>
      </c>
      <c r="G117" s="41">
        <f>IF(F117&gt;Summary!$D$6,F117,0)</f>
        <v>0</v>
      </c>
      <c r="H117" s="41">
        <f t="shared" si="1"/>
        <v>0</v>
      </c>
    </row>
    <row r="118" spans="1:8" x14ac:dyDescent="0.35">
      <c r="A118" s="36" t="s">
        <v>285</v>
      </c>
      <c r="B118" s="36" t="s">
        <v>286</v>
      </c>
      <c r="C118" s="36" t="s">
        <v>153</v>
      </c>
      <c r="D118" s="36" t="s">
        <v>19</v>
      </c>
      <c r="E118" s="41">
        <v>412989</v>
      </c>
      <c r="F118" s="44">
        <f>(E118/Summary!$C$9)*Summary!$C$5</f>
        <v>36297.381226844824</v>
      </c>
      <c r="G118" s="41">
        <f>IF(F118&gt;Summary!$D$6,F118,0)</f>
        <v>0</v>
      </c>
      <c r="H118" s="41">
        <f t="shared" si="1"/>
        <v>0</v>
      </c>
    </row>
    <row r="119" spans="1:8" x14ac:dyDescent="0.35">
      <c r="A119" s="36" t="s">
        <v>287</v>
      </c>
      <c r="B119" s="36" t="s">
        <v>288</v>
      </c>
      <c r="C119" s="36" t="s">
        <v>153</v>
      </c>
      <c r="D119" s="36" t="s">
        <v>19</v>
      </c>
      <c r="E119" s="41">
        <v>1478024</v>
      </c>
      <c r="F119" s="44">
        <f>(E119/Summary!$C$9)*Summary!$C$5</f>
        <v>129902.73491648951</v>
      </c>
      <c r="G119" s="41">
        <f>IF(F119&gt;Summary!$D$6,F119,0)</f>
        <v>0</v>
      </c>
      <c r="H119" s="41">
        <f t="shared" si="1"/>
        <v>0</v>
      </c>
    </row>
    <row r="120" spans="1:8" x14ac:dyDescent="0.35">
      <c r="A120" s="36" t="s">
        <v>289</v>
      </c>
      <c r="B120" s="36" t="s">
        <v>290</v>
      </c>
      <c r="C120" s="36" t="s">
        <v>153</v>
      </c>
      <c r="D120" s="36" t="s">
        <v>19</v>
      </c>
      <c r="E120" s="41">
        <v>440533</v>
      </c>
      <c r="F120" s="44">
        <f>(E120/Summary!$C$9)*Summary!$C$5</f>
        <v>38718.208581840263</v>
      </c>
      <c r="G120" s="41">
        <f>IF(F120&gt;Summary!$D$6,F120,0)</f>
        <v>0</v>
      </c>
      <c r="H120" s="41">
        <f t="shared" si="1"/>
        <v>0</v>
      </c>
    </row>
    <row r="121" spans="1:8" x14ac:dyDescent="0.35">
      <c r="A121" s="36" t="s">
        <v>291</v>
      </c>
      <c r="B121" s="36" t="s">
        <v>292</v>
      </c>
      <c r="C121" s="36" t="s">
        <v>153</v>
      </c>
      <c r="D121" s="36" t="s">
        <v>25</v>
      </c>
      <c r="E121" s="41">
        <v>624486</v>
      </c>
      <c r="F121" s="44">
        <f>(E121/Summary!$C$9)*Summary!$C$5</f>
        <v>54885.738876404488</v>
      </c>
      <c r="G121" s="41">
        <f>IF(F121&gt;Summary!$D$6,F121,0)</f>
        <v>0</v>
      </c>
      <c r="H121" s="41">
        <f t="shared" si="1"/>
        <v>0</v>
      </c>
    </row>
    <row r="122" spans="1:8" x14ac:dyDescent="0.35">
      <c r="A122" s="36" t="s">
        <v>293</v>
      </c>
      <c r="B122" s="36" t="s">
        <v>294</v>
      </c>
      <c r="C122" s="36" t="s">
        <v>153</v>
      </c>
      <c r="D122" s="36" t="s">
        <v>19</v>
      </c>
      <c r="E122" s="41">
        <v>475281</v>
      </c>
      <c r="F122" s="44">
        <f>(E122/Summary!$C$9)*Summary!$C$5</f>
        <v>41772.191624658364</v>
      </c>
      <c r="G122" s="41">
        <f>IF(F122&gt;Summary!$D$6,F122,0)</f>
        <v>0</v>
      </c>
      <c r="H122" s="41">
        <f t="shared" si="1"/>
        <v>0</v>
      </c>
    </row>
    <row r="123" spans="1:8" x14ac:dyDescent="0.35">
      <c r="A123" s="36" t="s">
        <v>295</v>
      </c>
      <c r="B123" s="36" t="s">
        <v>296</v>
      </c>
      <c r="C123" s="36" t="s">
        <v>153</v>
      </c>
      <c r="D123" s="36" t="s">
        <v>25</v>
      </c>
      <c r="E123" s="41">
        <v>6093912</v>
      </c>
      <c r="F123" s="44">
        <f>(E123/Summary!$C$9)*Summary!$C$5</f>
        <v>535590.65017916798</v>
      </c>
      <c r="G123" s="41">
        <f>IF(F123&gt;Summary!$D$6,F123,0)</f>
        <v>535590.65017916798</v>
      </c>
      <c r="H123" s="41">
        <f t="shared" si="1"/>
        <v>535591</v>
      </c>
    </row>
    <row r="124" spans="1:8" x14ac:dyDescent="0.35">
      <c r="A124" s="36" t="s">
        <v>297</v>
      </c>
      <c r="B124" s="36" t="s">
        <v>298</v>
      </c>
      <c r="C124" s="36" t="s">
        <v>153</v>
      </c>
      <c r="D124" s="36" t="s">
        <v>25</v>
      </c>
      <c r="E124" s="41">
        <v>53345627</v>
      </c>
      <c r="F124" s="44">
        <f>(E124/Summary!$C$9)*Summary!$C$5</f>
        <v>4688518.4835529914</v>
      </c>
      <c r="G124" s="41">
        <f>IF(F124&gt;Summary!$D$6,F124,0)</f>
        <v>4688518.4835529914</v>
      </c>
      <c r="H124" s="41">
        <f t="shared" si="1"/>
        <v>4688518</v>
      </c>
    </row>
    <row r="125" spans="1:8" x14ac:dyDescent="0.35">
      <c r="A125" s="36" t="s">
        <v>299</v>
      </c>
      <c r="B125" s="36" t="s">
        <v>300</v>
      </c>
      <c r="C125" s="36" t="s">
        <v>153</v>
      </c>
      <c r="D125" s="36" t="s">
        <v>19</v>
      </c>
      <c r="E125" s="41">
        <v>1195285</v>
      </c>
      <c r="F125" s="44">
        <f>(E125/Summary!$C$9)*Summary!$C$5</f>
        <v>105052.95617977528</v>
      </c>
      <c r="G125" s="41">
        <f>IF(F125&gt;Summary!$D$6,F125,0)</f>
        <v>0</v>
      </c>
      <c r="H125" s="41">
        <f t="shared" si="1"/>
        <v>0</v>
      </c>
    </row>
    <row r="126" spans="1:8" x14ac:dyDescent="0.35">
      <c r="A126" s="36" t="s">
        <v>301</v>
      </c>
      <c r="B126" s="36" t="s">
        <v>302</v>
      </c>
      <c r="C126" s="36" t="s">
        <v>153</v>
      </c>
      <c r="D126" s="36" t="s">
        <v>25</v>
      </c>
      <c r="E126" s="41">
        <v>828048</v>
      </c>
      <c r="F126" s="44">
        <f>(E126/Summary!$C$9)*Summary!$C$5</f>
        <v>72776.693641056787</v>
      </c>
      <c r="G126" s="41">
        <f>IF(F126&gt;Summary!$D$6,F126,0)</f>
        <v>0</v>
      </c>
      <c r="H126" s="41">
        <f t="shared" si="1"/>
        <v>0</v>
      </c>
    </row>
    <row r="127" spans="1:8" x14ac:dyDescent="0.35">
      <c r="A127" s="36" t="s">
        <v>303</v>
      </c>
      <c r="B127" s="36" t="s">
        <v>304</v>
      </c>
      <c r="C127" s="36" t="s">
        <v>153</v>
      </c>
      <c r="D127" s="36" t="s">
        <v>19</v>
      </c>
      <c r="E127" s="41">
        <v>543525</v>
      </c>
      <c r="F127" s="44">
        <f>(E127/Summary!$C$9)*Summary!$C$5</f>
        <v>47770.120103249319</v>
      </c>
      <c r="G127" s="41">
        <f>IF(F127&gt;Summary!$D$6,F127,0)</f>
        <v>0</v>
      </c>
      <c r="H127" s="41">
        <f t="shared" si="1"/>
        <v>0</v>
      </c>
    </row>
    <row r="128" spans="1:8" x14ac:dyDescent="0.35">
      <c r="A128" s="36" t="s">
        <v>305</v>
      </c>
      <c r="B128" s="36" t="s">
        <v>306</v>
      </c>
      <c r="C128" s="36" t="s">
        <v>153</v>
      </c>
      <c r="D128" s="36" t="s">
        <v>25</v>
      </c>
      <c r="E128" s="41">
        <v>1099290</v>
      </c>
      <c r="F128" s="44">
        <f>(E128/Summary!$C$9)*Summary!$C$5</f>
        <v>96616.007227452166</v>
      </c>
      <c r="G128" s="41">
        <f>IF(F128&gt;Summary!$D$6,F128,0)</f>
        <v>0</v>
      </c>
      <c r="H128" s="41">
        <f t="shared" si="1"/>
        <v>0</v>
      </c>
    </row>
    <row r="129" spans="1:8" x14ac:dyDescent="0.35">
      <c r="A129" s="36" t="s">
        <v>307</v>
      </c>
      <c r="B129" s="36" t="s">
        <v>308</v>
      </c>
      <c r="C129" s="36" t="s">
        <v>153</v>
      </c>
      <c r="D129" s="36" t="s">
        <v>25</v>
      </c>
      <c r="E129" s="41">
        <v>608583</v>
      </c>
      <c r="F129" s="44">
        <f>(E129/Summary!$C$9)*Summary!$C$5</f>
        <v>53488.032754327367</v>
      </c>
      <c r="G129" s="41">
        <f>IF(F129&gt;Summary!$D$6,F129,0)</f>
        <v>0</v>
      </c>
      <c r="H129" s="41">
        <f t="shared" si="1"/>
        <v>0</v>
      </c>
    </row>
    <row r="130" spans="1:8" x14ac:dyDescent="0.35">
      <c r="A130" s="36" t="s">
        <v>309</v>
      </c>
      <c r="B130" s="36" t="s">
        <v>310</v>
      </c>
      <c r="C130" s="36" t="s">
        <v>153</v>
      </c>
      <c r="D130" s="36" t="s">
        <v>19</v>
      </c>
      <c r="E130" s="41">
        <v>360380</v>
      </c>
      <c r="F130" s="44">
        <f>(E130/Summary!$C$9)*Summary!$C$5</f>
        <v>31673.60449438202</v>
      </c>
      <c r="G130" s="41">
        <f>IF(F130&gt;Summary!$D$6,F130,0)</f>
        <v>0</v>
      </c>
      <c r="H130" s="41">
        <f t="shared" si="1"/>
        <v>0</v>
      </c>
    </row>
    <row r="131" spans="1:8" x14ac:dyDescent="0.35">
      <c r="A131" s="36" t="s">
        <v>311</v>
      </c>
      <c r="B131" s="36" t="s">
        <v>312</v>
      </c>
      <c r="C131" s="36" t="s">
        <v>153</v>
      </c>
      <c r="D131" s="36" t="s">
        <v>25</v>
      </c>
      <c r="E131" s="41">
        <v>1872228</v>
      </c>
      <c r="F131" s="44">
        <f>(E131/Summary!$C$9)*Summary!$C$5</f>
        <v>164549.11259034314</v>
      </c>
      <c r="G131" s="41">
        <f>IF(F131&gt;Summary!$D$6,F131,0)</f>
        <v>164549.11259034314</v>
      </c>
      <c r="H131" s="41">
        <f t="shared" ref="H131:H194" si="2">ROUND(G131,0)</f>
        <v>164549</v>
      </c>
    </row>
    <row r="132" spans="1:8" x14ac:dyDescent="0.35">
      <c r="A132" s="36" t="s">
        <v>313</v>
      </c>
      <c r="B132" s="36" t="s">
        <v>314</v>
      </c>
      <c r="C132" s="36" t="s">
        <v>153</v>
      </c>
      <c r="D132" s="36" t="s">
        <v>19</v>
      </c>
      <c r="E132" s="41">
        <v>677477</v>
      </c>
      <c r="F132" s="44">
        <f>(E132/Summary!$C$9)*Summary!$C$5</f>
        <v>59543.089383540842</v>
      </c>
      <c r="G132" s="41">
        <f>IF(F132&gt;Summary!$D$6,F132,0)</f>
        <v>0</v>
      </c>
      <c r="H132" s="41">
        <f t="shared" si="2"/>
        <v>0</v>
      </c>
    </row>
    <row r="133" spans="1:8" x14ac:dyDescent="0.35">
      <c r="A133" s="36" t="s">
        <v>315</v>
      </c>
      <c r="B133" s="36" t="s">
        <v>316</v>
      </c>
      <c r="C133" s="36" t="s">
        <v>153</v>
      </c>
      <c r="D133" s="36" t="s">
        <v>19</v>
      </c>
      <c r="E133" s="41">
        <v>234376</v>
      </c>
      <c r="F133" s="44">
        <f>(E133/Summary!$C$9)*Summary!$C$5</f>
        <v>20599.180662010323</v>
      </c>
      <c r="G133" s="41">
        <f>IF(F133&gt;Summary!$D$6,F133,0)</f>
        <v>0</v>
      </c>
      <c r="H133" s="41">
        <f t="shared" si="2"/>
        <v>0</v>
      </c>
    </row>
    <row r="134" spans="1:8" x14ac:dyDescent="0.35">
      <c r="A134" s="36" t="s">
        <v>317</v>
      </c>
      <c r="B134" s="36" t="s">
        <v>318</v>
      </c>
      <c r="C134" s="36" t="s">
        <v>153</v>
      </c>
      <c r="D134" s="36" t="s">
        <v>25</v>
      </c>
      <c r="E134" s="41">
        <v>671146</v>
      </c>
      <c r="F134" s="44">
        <f>(E134/Summary!$C$9)*Summary!$C$5</f>
        <v>58986.661196477377</v>
      </c>
      <c r="G134" s="41">
        <f>IF(F134&gt;Summary!$D$6,F134,0)</f>
        <v>0</v>
      </c>
      <c r="H134" s="41">
        <f t="shared" si="2"/>
        <v>0</v>
      </c>
    </row>
    <row r="135" spans="1:8" x14ac:dyDescent="0.35">
      <c r="A135" s="36" t="s">
        <v>319</v>
      </c>
      <c r="B135" s="36" t="s">
        <v>320</v>
      </c>
      <c r="C135" s="36" t="s">
        <v>153</v>
      </c>
      <c r="D135" s="36" t="s">
        <v>19</v>
      </c>
      <c r="E135" s="41">
        <v>2081509</v>
      </c>
      <c r="F135" s="44">
        <f>(E135/Summary!$C$9)*Summary!$C$5</f>
        <v>182942.70719101123</v>
      </c>
      <c r="G135" s="41">
        <f>IF(F135&gt;Summary!$D$6,F135,0)</f>
        <v>182942.70719101123</v>
      </c>
      <c r="H135" s="41">
        <f t="shared" si="2"/>
        <v>182943</v>
      </c>
    </row>
    <row r="136" spans="1:8" x14ac:dyDescent="0.35">
      <c r="A136" s="36" t="s">
        <v>321</v>
      </c>
      <c r="B136" s="36" t="s">
        <v>322</v>
      </c>
      <c r="C136" s="36" t="s">
        <v>153</v>
      </c>
      <c r="D136" s="36" t="s">
        <v>25</v>
      </c>
      <c r="E136" s="41">
        <v>564248</v>
      </c>
      <c r="F136" s="44">
        <f>(E136/Summary!$C$9)*Summary!$C$5</f>
        <v>49591.453434558149</v>
      </c>
      <c r="G136" s="41">
        <f>IF(F136&gt;Summary!$D$6,F136,0)</f>
        <v>0</v>
      </c>
      <c r="H136" s="41">
        <f t="shared" si="2"/>
        <v>0</v>
      </c>
    </row>
    <row r="137" spans="1:8" x14ac:dyDescent="0.35">
      <c r="A137" s="36" t="s">
        <v>323</v>
      </c>
      <c r="B137" s="36" t="s">
        <v>324</v>
      </c>
      <c r="C137" s="36" t="s">
        <v>153</v>
      </c>
      <c r="D137" s="36" t="s">
        <v>25</v>
      </c>
      <c r="E137" s="41">
        <v>589057</v>
      </c>
      <c r="F137" s="44">
        <f>(E137/Summary!$C$9)*Summary!$C$5</f>
        <v>51771.903109626481</v>
      </c>
      <c r="G137" s="41">
        <f>IF(F137&gt;Summary!$D$6,F137,0)</f>
        <v>0</v>
      </c>
      <c r="H137" s="41">
        <f t="shared" si="2"/>
        <v>0</v>
      </c>
    </row>
    <row r="138" spans="1:8" x14ac:dyDescent="0.35">
      <c r="A138" s="36" t="s">
        <v>325</v>
      </c>
      <c r="B138" s="36" t="s">
        <v>326</v>
      </c>
      <c r="C138" s="36" t="s">
        <v>153</v>
      </c>
      <c r="D138" s="36" t="s">
        <v>19</v>
      </c>
      <c r="E138" s="41">
        <v>792423</v>
      </c>
      <c r="F138" s="44">
        <f>(E138/Summary!$C$9)*Summary!$C$5</f>
        <v>69645.63153962951</v>
      </c>
      <c r="G138" s="41">
        <f>IF(F138&gt;Summary!$D$6,F138,0)</f>
        <v>0</v>
      </c>
      <c r="H138" s="41">
        <f t="shared" si="2"/>
        <v>0</v>
      </c>
    </row>
    <row r="139" spans="1:8" x14ac:dyDescent="0.35">
      <c r="A139" s="36" t="s">
        <v>327</v>
      </c>
      <c r="B139" s="36" t="s">
        <v>328</v>
      </c>
      <c r="C139" s="36" t="s">
        <v>153</v>
      </c>
      <c r="D139" s="36" t="s">
        <v>25</v>
      </c>
      <c r="E139" s="41">
        <v>367343</v>
      </c>
      <c r="F139" s="44">
        <f>(E139/Summary!$C$9)*Summary!$C$5</f>
        <v>32285.578821743093</v>
      </c>
      <c r="G139" s="41">
        <f>IF(F139&gt;Summary!$D$6,F139,0)</f>
        <v>0</v>
      </c>
      <c r="H139" s="41">
        <f t="shared" si="2"/>
        <v>0</v>
      </c>
    </row>
    <row r="140" spans="1:8" x14ac:dyDescent="0.35">
      <c r="A140" s="36" t="s">
        <v>329</v>
      </c>
      <c r="B140" s="36" t="s">
        <v>330</v>
      </c>
      <c r="C140" s="36" t="s">
        <v>153</v>
      </c>
      <c r="D140" s="36" t="s">
        <v>19</v>
      </c>
      <c r="E140" s="41">
        <v>1235040</v>
      </c>
      <c r="F140" s="44">
        <f>(E140/Summary!$C$9)*Summary!$C$5</f>
        <v>108547.00176131188</v>
      </c>
      <c r="G140" s="41">
        <f>IF(F140&gt;Summary!$D$6,F140,0)</f>
        <v>0</v>
      </c>
      <c r="H140" s="41">
        <f t="shared" si="2"/>
        <v>0</v>
      </c>
    </row>
    <row r="141" spans="1:8" x14ac:dyDescent="0.35">
      <c r="A141" s="36" t="s">
        <v>331</v>
      </c>
      <c r="B141" s="36" t="s">
        <v>332</v>
      </c>
      <c r="C141" s="36" t="s">
        <v>153</v>
      </c>
      <c r="D141" s="36" t="s">
        <v>25</v>
      </c>
      <c r="E141" s="41">
        <v>7509611</v>
      </c>
      <c r="F141" s="44">
        <f>(E141/Summary!$C$9)*Summary!$C$5</f>
        <v>660015.67434558144</v>
      </c>
      <c r="G141" s="41">
        <f>IF(F141&gt;Summary!$D$6,F141,0)</f>
        <v>660015.67434558144</v>
      </c>
      <c r="H141" s="41">
        <f t="shared" si="2"/>
        <v>660016</v>
      </c>
    </row>
    <row r="142" spans="1:8" x14ac:dyDescent="0.35">
      <c r="A142" s="36" t="s">
        <v>333</v>
      </c>
      <c r="B142" s="36" t="s">
        <v>334</v>
      </c>
      <c r="C142" s="36" t="s">
        <v>153</v>
      </c>
      <c r="D142" s="36" t="s">
        <v>19</v>
      </c>
      <c r="E142" s="41">
        <v>1366730</v>
      </c>
      <c r="F142" s="44">
        <f>(E142/Summary!$C$9)*Summary!$C$5</f>
        <v>120121.16507743699</v>
      </c>
      <c r="G142" s="41">
        <f>IF(F142&gt;Summary!$D$6,F142,0)</f>
        <v>0</v>
      </c>
      <c r="H142" s="41">
        <f t="shared" si="2"/>
        <v>0</v>
      </c>
    </row>
    <row r="143" spans="1:8" x14ac:dyDescent="0.35">
      <c r="A143" s="36" t="s">
        <v>335</v>
      </c>
      <c r="B143" s="36" t="s">
        <v>336</v>
      </c>
      <c r="C143" s="36" t="s">
        <v>153</v>
      </c>
      <c r="D143" s="36" t="s">
        <v>25</v>
      </c>
      <c r="E143" s="41">
        <v>1823766</v>
      </c>
      <c r="F143" s="44">
        <f>(E143/Summary!$C$9)*Summary!$C$5</f>
        <v>160289.81345885209</v>
      </c>
      <c r="G143" s="41">
        <f>IF(F143&gt;Summary!$D$6,F143,0)</f>
        <v>160289.81345885209</v>
      </c>
      <c r="H143" s="41">
        <f t="shared" si="2"/>
        <v>160290</v>
      </c>
    </row>
    <row r="144" spans="1:8" x14ac:dyDescent="0.35">
      <c r="A144" s="36" t="s">
        <v>337</v>
      </c>
      <c r="B144" s="36" t="s">
        <v>338</v>
      </c>
      <c r="C144" s="36" t="s">
        <v>153</v>
      </c>
      <c r="D144" s="36" t="s">
        <v>25</v>
      </c>
      <c r="E144" s="41">
        <v>1206189</v>
      </c>
      <c r="F144" s="44">
        <f>(E144/Summary!$C$9)*Summary!$C$5</f>
        <v>106011.30287883389</v>
      </c>
      <c r="G144" s="41">
        <f>IF(F144&gt;Summary!$D$6,F144,0)</f>
        <v>0</v>
      </c>
      <c r="H144" s="41">
        <f t="shared" si="2"/>
        <v>0</v>
      </c>
    </row>
    <row r="145" spans="1:8" x14ac:dyDescent="0.35">
      <c r="A145" s="36" t="s">
        <v>339</v>
      </c>
      <c r="B145" s="36" t="s">
        <v>340</v>
      </c>
      <c r="C145" s="36" t="s">
        <v>153</v>
      </c>
      <c r="D145" s="36" t="s">
        <v>25</v>
      </c>
      <c r="E145" s="41">
        <v>2515467</v>
      </c>
      <c r="F145" s="44">
        <f>(E145/Summary!$C$9)*Summary!$C$5</f>
        <v>221083.04255693895</v>
      </c>
      <c r="G145" s="41">
        <f>IF(F145&gt;Summary!$D$6,F145,0)</f>
        <v>221083.04255693895</v>
      </c>
      <c r="H145" s="41">
        <f t="shared" si="2"/>
        <v>221083</v>
      </c>
    </row>
    <row r="146" spans="1:8" x14ac:dyDescent="0.35">
      <c r="A146" s="36" t="s">
        <v>341</v>
      </c>
      <c r="B146" s="36" t="s">
        <v>342</v>
      </c>
      <c r="C146" s="36" t="s">
        <v>153</v>
      </c>
      <c r="D146" s="36" t="s">
        <v>19</v>
      </c>
      <c r="E146" s="41">
        <v>1607914</v>
      </c>
      <c r="F146" s="44">
        <f>(E146/Summary!$C$9)*Summary!$C$5</f>
        <v>141318.69720012147</v>
      </c>
      <c r="G146" s="41">
        <f>IF(F146&gt;Summary!$D$6,F146,0)</f>
        <v>0</v>
      </c>
      <c r="H146" s="41">
        <f t="shared" si="2"/>
        <v>0</v>
      </c>
    </row>
    <row r="147" spans="1:8" x14ac:dyDescent="0.35">
      <c r="A147" s="36" t="s">
        <v>343</v>
      </c>
      <c r="B147" s="36" t="s">
        <v>344</v>
      </c>
      <c r="C147" s="36" t="s">
        <v>153</v>
      </c>
      <c r="D147" s="36" t="s">
        <v>19</v>
      </c>
      <c r="E147" s="41">
        <v>400320</v>
      </c>
      <c r="F147" s="44">
        <f>(E147/Summary!$C$9)*Summary!$C$5</f>
        <v>35183.90962648041</v>
      </c>
      <c r="G147" s="41">
        <f>IF(F147&gt;Summary!$D$6,F147,0)</f>
        <v>0</v>
      </c>
      <c r="H147" s="41">
        <f t="shared" si="2"/>
        <v>0</v>
      </c>
    </row>
    <row r="148" spans="1:8" x14ac:dyDescent="0.35">
      <c r="A148" s="36" t="s">
        <v>345</v>
      </c>
      <c r="B148" s="36" t="s">
        <v>346</v>
      </c>
      <c r="C148" s="36" t="s">
        <v>153</v>
      </c>
      <c r="D148" s="36" t="s">
        <v>19</v>
      </c>
      <c r="E148" s="41">
        <v>431472</v>
      </c>
      <c r="F148" s="44">
        <f>(E148/Summary!$C$9)*Summary!$C$5</f>
        <v>37921.84216216216</v>
      </c>
      <c r="G148" s="41">
        <f>IF(F148&gt;Summary!$D$6,F148,0)</f>
        <v>0</v>
      </c>
      <c r="H148" s="41">
        <f t="shared" si="2"/>
        <v>0</v>
      </c>
    </row>
    <row r="149" spans="1:8" x14ac:dyDescent="0.35">
      <c r="A149" s="36" t="s">
        <v>347</v>
      </c>
      <c r="B149" s="36" t="s">
        <v>348</v>
      </c>
      <c r="C149" s="36" t="s">
        <v>153</v>
      </c>
      <c r="D149" s="36" t="s">
        <v>25</v>
      </c>
      <c r="E149" s="41">
        <v>499744</v>
      </c>
      <c r="F149" s="44">
        <f>(E149/Summary!$C$9)*Summary!$C$5</f>
        <v>43922.231545703005</v>
      </c>
      <c r="G149" s="41">
        <f>IF(F149&gt;Summary!$D$6,F149,0)</f>
        <v>0</v>
      </c>
      <c r="H149" s="41">
        <f t="shared" si="2"/>
        <v>0</v>
      </c>
    </row>
    <row r="150" spans="1:8" x14ac:dyDescent="0.35">
      <c r="A150" s="36" t="s">
        <v>349</v>
      </c>
      <c r="B150" s="36" t="s">
        <v>350</v>
      </c>
      <c r="C150" s="36" t="s">
        <v>153</v>
      </c>
      <c r="D150" s="36" t="s">
        <v>19</v>
      </c>
      <c r="E150" s="41">
        <v>164353</v>
      </c>
      <c r="F150" s="44">
        <f>(E150/Summary!$C$9)*Summary!$C$5</f>
        <v>14444.896829638627</v>
      </c>
      <c r="G150" s="41">
        <f>IF(F150&gt;Summary!$D$6,F150,0)</f>
        <v>0</v>
      </c>
      <c r="H150" s="41">
        <f t="shared" si="2"/>
        <v>0</v>
      </c>
    </row>
    <row r="151" spans="1:8" x14ac:dyDescent="0.35">
      <c r="A151" s="36" t="s">
        <v>351</v>
      </c>
      <c r="B151" s="36" t="s">
        <v>352</v>
      </c>
      <c r="C151" s="36" t="s">
        <v>153</v>
      </c>
      <c r="D151" s="36" t="s">
        <v>19</v>
      </c>
      <c r="E151" s="41">
        <v>802350</v>
      </c>
      <c r="F151" s="44">
        <f>(E151/Summary!$C$9)*Summary!$C$5</f>
        <v>70518.110233829342</v>
      </c>
      <c r="G151" s="41">
        <f>IF(F151&gt;Summary!$D$6,F151,0)</f>
        <v>0</v>
      </c>
      <c r="H151" s="41">
        <f t="shared" si="2"/>
        <v>0</v>
      </c>
    </row>
    <row r="152" spans="1:8" x14ac:dyDescent="0.35">
      <c r="A152" s="36" t="s">
        <v>353</v>
      </c>
      <c r="B152" s="36" t="s">
        <v>354</v>
      </c>
      <c r="C152" s="36" t="s">
        <v>153</v>
      </c>
      <c r="D152" s="36" t="s">
        <v>25</v>
      </c>
      <c r="E152" s="41">
        <v>2007040</v>
      </c>
      <c r="F152" s="44">
        <f>(E152/Summary!$C$9)*Summary!$C$5</f>
        <v>176397.66680838141</v>
      </c>
      <c r="G152" s="41">
        <f>IF(F152&gt;Summary!$D$6,F152,0)</f>
        <v>176397.66680838141</v>
      </c>
      <c r="H152" s="41">
        <f t="shared" si="2"/>
        <v>176398</v>
      </c>
    </row>
    <row r="153" spans="1:8" x14ac:dyDescent="0.35">
      <c r="A153" s="36" t="s">
        <v>355</v>
      </c>
      <c r="B153" s="36" t="s">
        <v>356</v>
      </c>
      <c r="C153" s="36" t="s">
        <v>153</v>
      </c>
      <c r="D153" s="36" t="s">
        <v>19</v>
      </c>
      <c r="E153" s="41">
        <v>908297</v>
      </c>
      <c r="F153" s="44">
        <f>(E153/Summary!$C$9)*Summary!$C$5</f>
        <v>79829.735116914657</v>
      </c>
      <c r="G153" s="41">
        <f>IF(F153&gt;Summary!$D$6,F153,0)</f>
        <v>0</v>
      </c>
      <c r="H153" s="41">
        <f t="shared" si="2"/>
        <v>0</v>
      </c>
    </row>
    <row r="154" spans="1:8" x14ac:dyDescent="0.35">
      <c r="A154" s="36" t="s">
        <v>357</v>
      </c>
      <c r="B154" s="36" t="s">
        <v>358</v>
      </c>
      <c r="C154" s="36" t="s">
        <v>153</v>
      </c>
      <c r="D154" s="36" t="s">
        <v>19</v>
      </c>
      <c r="E154" s="41">
        <v>329831</v>
      </c>
      <c r="F154" s="44">
        <f>(E154/Summary!$C$9)*Summary!$C$5</f>
        <v>28988.669304585484</v>
      </c>
      <c r="G154" s="41">
        <f>IF(F154&gt;Summary!$D$6,F154,0)</f>
        <v>0</v>
      </c>
      <c r="H154" s="41">
        <f t="shared" si="2"/>
        <v>0</v>
      </c>
    </row>
    <row r="155" spans="1:8" x14ac:dyDescent="0.35">
      <c r="A155" s="36" t="s">
        <v>359</v>
      </c>
      <c r="B155" s="36" t="s">
        <v>360</v>
      </c>
      <c r="C155" s="36" t="s">
        <v>153</v>
      </c>
      <c r="D155" s="36" t="s">
        <v>19</v>
      </c>
      <c r="E155" s="41">
        <v>642933</v>
      </c>
      <c r="F155" s="44">
        <f>(E155/Summary!$C$9)*Summary!$C$5</f>
        <v>56507.035791071969</v>
      </c>
      <c r="G155" s="41">
        <f>IF(F155&gt;Summary!$D$6,F155,0)</f>
        <v>0</v>
      </c>
      <c r="H155" s="41">
        <f t="shared" si="2"/>
        <v>0</v>
      </c>
    </row>
    <row r="156" spans="1:8" x14ac:dyDescent="0.35">
      <c r="A156" s="36" t="s">
        <v>361</v>
      </c>
      <c r="B156" s="36" t="s">
        <v>362</v>
      </c>
      <c r="C156" s="36" t="s">
        <v>153</v>
      </c>
      <c r="D156" s="36" t="s">
        <v>19</v>
      </c>
      <c r="E156" s="41">
        <v>608462</v>
      </c>
      <c r="F156" s="44">
        <f>(E156/Summary!$C$9)*Summary!$C$5</f>
        <v>53477.39812936532</v>
      </c>
      <c r="G156" s="41">
        <f>IF(F156&gt;Summary!$D$6,F156,0)</f>
        <v>0</v>
      </c>
      <c r="H156" s="41">
        <f t="shared" si="2"/>
        <v>0</v>
      </c>
    </row>
    <row r="157" spans="1:8" x14ac:dyDescent="0.35">
      <c r="A157" s="36" t="s">
        <v>363</v>
      </c>
      <c r="B157" s="36" t="s">
        <v>364</v>
      </c>
      <c r="C157" s="36" t="s">
        <v>153</v>
      </c>
      <c r="D157" s="36" t="s">
        <v>19</v>
      </c>
      <c r="E157" s="41">
        <v>391016</v>
      </c>
      <c r="F157" s="44">
        <f>(E157/Summary!$C$9)*Summary!$C$5</f>
        <v>34366.186067415729</v>
      </c>
      <c r="G157" s="41">
        <f>IF(F157&gt;Summary!$D$6,F157,0)</f>
        <v>0</v>
      </c>
      <c r="H157" s="41">
        <f t="shared" si="2"/>
        <v>0</v>
      </c>
    </row>
    <row r="158" spans="1:8" x14ac:dyDescent="0.35">
      <c r="A158" s="36" t="s">
        <v>365</v>
      </c>
      <c r="B158" s="36" t="s">
        <v>366</v>
      </c>
      <c r="C158" s="36" t="s">
        <v>153</v>
      </c>
      <c r="D158" s="36" t="s">
        <v>25</v>
      </c>
      <c r="E158" s="41">
        <v>317705</v>
      </c>
      <c r="F158" s="44">
        <f>(E158/Summary!$C$9)*Summary!$C$5</f>
        <v>27922.921682356511</v>
      </c>
      <c r="G158" s="41">
        <f>IF(F158&gt;Summary!$D$6,F158,0)</f>
        <v>0</v>
      </c>
      <c r="H158" s="41">
        <f t="shared" si="2"/>
        <v>0</v>
      </c>
    </row>
    <row r="159" spans="1:8" x14ac:dyDescent="0.35">
      <c r="A159" s="36" t="s">
        <v>367</v>
      </c>
      <c r="B159" s="36" t="s">
        <v>368</v>
      </c>
      <c r="C159" s="36" t="s">
        <v>153</v>
      </c>
      <c r="D159" s="36" t="s">
        <v>19</v>
      </c>
      <c r="E159" s="41">
        <v>2075881</v>
      </c>
      <c r="F159" s="44">
        <f>(E159/Summary!$C$9)*Summary!$C$5</f>
        <v>182448.06529608258</v>
      </c>
      <c r="G159" s="41">
        <f>IF(F159&gt;Summary!$D$6,F159,0)</f>
        <v>182448.06529608258</v>
      </c>
      <c r="H159" s="41">
        <f t="shared" si="2"/>
        <v>182448</v>
      </c>
    </row>
    <row r="160" spans="1:8" x14ac:dyDescent="0.35">
      <c r="A160" s="36" t="s">
        <v>369</v>
      </c>
      <c r="B160" s="36" t="s">
        <v>370</v>
      </c>
      <c r="C160" s="36" t="s">
        <v>153</v>
      </c>
      <c r="D160" s="36" t="s">
        <v>25</v>
      </c>
      <c r="E160" s="41">
        <v>798724</v>
      </c>
      <c r="F160" s="44">
        <f>(E160/Summary!$C$9)*Summary!$C$5</f>
        <v>70199.423042818104</v>
      </c>
      <c r="G160" s="41">
        <f>IF(F160&gt;Summary!$D$6,F160,0)</f>
        <v>0</v>
      </c>
      <c r="H160" s="41">
        <f t="shared" si="2"/>
        <v>0</v>
      </c>
    </row>
    <row r="161" spans="1:8" x14ac:dyDescent="0.35">
      <c r="A161" s="36" t="s">
        <v>371</v>
      </c>
      <c r="B161" s="36" t="s">
        <v>372</v>
      </c>
      <c r="C161" s="36" t="s">
        <v>153</v>
      </c>
      <c r="D161" s="36" t="s">
        <v>25</v>
      </c>
      <c r="E161" s="41">
        <v>615966</v>
      </c>
      <c r="F161" s="44">
        <f>(E161/Summary!$C$9)*Summary!$C$5</f>
        <v>54136.920655936832</v>
      </c>
      <c r="G161" s="41">
        <f>IF(F161&gt;Summary!$D$6,F161,0)</f>
        <v>0</v>
      </c>
      <c r="H161" s="41">
        <f t="shared" si="2"/>
        <v>0</v>
      </c>
    </row>
    <row r="162" spans="1:8" x14ac:dyDescent="0.35">
      <c r="A162" s="36" t="s">
        <v>373</v>
      </c>
      <c r="B162" s="36" t="s">
        <v>374</v>
      </c>
      <c r="C162" s="36" t="s">
        <v>153</v>
      </c>
      <c r="D162" s="36" t="s">
        <v>19</v>
      </c>
      <c r="E162" s="41">
        <v>992913</v>
      </c>
      <c r="F162" s="44">
        <f>(E162/Summary!$C$9)*Summary!$C$5</f>
        <v>87266.589875493461</v>
      </c>
      <c r="G162" s="41">
        <f>IF(F162&gt;Summary!$D$6,F162,0)</f>
        <v>0</v>
      </c>
      <c r="H162" s="41">
        <f t="shared" si="2"/>
        <v>0</v>
      </c>
    </row>
    <row r="163" spans="1:8" x14ac:dyDescent="0.35">
      <c r="A163" s="36" t="s">
        <v>375</v>
      </c>
      <c r="B163" s="36" t="s">
        <v>376</v>
      </c>
      <c r="C163" s="36" t="s">
        <v>153</v>
      </c>
      <c r="D163" s="36" t="s">
        <v>19</v>
      </c>
      <c r="E163" s="41">
        <v>214015</v>
      </c>
      <c r="F163" s="44">
        <f>(E163/Summary!$C$9)*Summary!$C$5</f>
        <v>18809.663316125116</v>
      </c>
      <c r="G163" s="41">
        <f>IF(F163&gt;Summary!$D$6,F163,0)</f>
        <v>0</v>
      </c>
      <c r="H163" s="41">
        <f t="shared" si="2"/>
        <v>0</v>
      </c>
    </row>
    <row r="164" spans="1:8" x14ac:dyDescent="0.35">
      <c r="A164" s="36" t="s">
        <v>377</v>
      </c>
      <c r="B164" s="36" t="s">
        <v>378</v>
      </c>
      <c r="C164" s="36" t="s">
        <v>153</v>
      </c>
      <c r="D164" s="36" t="s">
        <v>25</v>
      </c>
      <c r="E164" s="41">
        <v>703984</v>
      </c>
      <c r="F164" s="44">
        <f>(E164/Summary!$C$9)*Summary!$C$5</f>
        <v>61872.77536592773</v>
      </c>
      <c r="G164" s="41">
        <f>IF(F164&gt;Summary!$D$6,F164,0)</f>
        <v>0</v>
      </c>
      <c r="H164" s="41">
        <f t="shared" si="2"/>
        <v>0</v>
      </c>
    </row>
    <row r="165" spans="1:8" x14ac:dyDescent="0.35">
      <c r="A165" s="36" t="s">
        <v>379</v>
      </c>
      <c r="B165" s="36" t="s">
        <v>380</v>
      </c>
      <c r="C165" s="36" t="s">
        <v>153</v>
      </c>
      <c r="D165" s="36" t="s">
        <v>19</v>
      </c>
      <c r="E165" s="41">
        <v>274684</v>
      </c>
      <c r="F165" s="44">
        <f>(E165/Summary!$C$9)*Summary!$C$5</f>
        <v>24141.829116307319</v>
      </c>
      <c r="G165" s="41">
        <f>IF(F165&gt;Summary!$D$6,F165,0)</f>
        <v>0</v>
      </c>
      <c r="H165" s="41">
        <f t="shared" si="2"/>
        <v>0</v>
      </c>
    </row>
    <row r="166" spans="1:8" x14ac:dyDescent="0.35">
      <c r="A166" s="36" t="s">
        <v>381</v>
      </c>
      <c r="B166" s="36" t="s">
        <v>382</v>
      </c>
      <c r="C166" s="36" t="s">
        <v>153</v>
      </c>
      <c r="D166" s="36" t="s">
        <v>25</v>
      </c>
      <c r="E166" s="41">
        <v>718758</v>
      </c>
      <c r="F166" s="44">
        <f>(E166/Summary!$C$9)*Summary!$C$5</f>
        <v>63171.254284846647</v>
      </c>
      <c r="G166" s="41">
        <f>IF(F166&gt;Summary!$D$6,F166,0)</f>
        <v>0</v>
      </c>
      <c r="H166" s="41">
        <f t="shared" si="2"/>
        <v>0</v>
      </c>
    </row>
    <row r="167" spans="1:8" x14ac:dyDescent="0.35">
      <c r="A167" s="36" t="s">
        <v>383</v>
      </c>
      <c r="B167" s="36" t="s">
        <v>384</v>
      </c>
      <c r="C167" s="36" t="s">
        <v>153</v>
      </c>
      <c r="D167" s="36" t="s">
        <v>19</v>
      </c>
      <c r="E167" s="41">
        <v>1196382</v>
      </c>
      <c r="F167" s="44">
        <f>(E167/Summary!$C$9)*Summary!$C$5</f>
        <v>105149.37092013362</v>
      </c>
      <c r="G167" s="41">
        <f>IF(F167&gt;Summary!$D$6,F167,0)</f>
        <v>0</v>
      </c>
      <c r="H167" s="41">
        <f t="shared" si="2"/>
        <v>0</v>
      </c>
    </row>
    <row r="168" spans="1:8" x14ac:dyDescent="0.35">
      <c r="A168" s="36" t="s">
        <v>385</v>
      </c>
      <c r="B168" s="36" t="s">
        <v>386</v>
      </c>
      <c r="C168" s="36" t="s">
        <v>153</v>
      </c>
      <c r="D168" s="36" t="s">
        <v>25</v>
      </c>
      <c r="E168" s="41">
        <v>3196228</v>
      </c>
      <c r="F168" s="44">
        <f>(E168/Summary!$C$9)*Summary!$C$5</f>
        <v>280914.76093531738</v>
      </c>
      <c r="G168" s="41">
        <f>IF(F168&gt;Summary!$D$6,F168,0)</f>
        <v>280914.76093531738</v>
      </c>
      <c r="H168" s="41">
        <f t="shared" si="2"/>
        <v>280915</v>
      </c>
    </row>
    <row r="169" spans="1:8" x14ac:dyDescent="0.35">
      <c r="A169" s="36" t="s">
        <v>387</v>
      </c>
      <c r="B169" s="36" t="s">
        <v>388</v>
      </c>
      <c r="C169" s="36" t="s">
        <v>153</v>
      </c>
      <c r="D169" s="36" t="s">
        <v>19</v>
      </c>
      <c r="E169" s="41">
        <v>282617</v>
      </c>
      <c r="F169" s="44">
        <f>(E169/Summary!$C$9)*Summary!$C$5</f>
        <v>24839.056222289706</v>
      </c>
      <c r="G169" s="41">
        <f>IF(F169&gt;Summary!$D$6,F169,0)</f>
        <v>0</v>
      </c>
      <c r="H169" s="41">
        <f t="shared" si="2"/>
        <v>0</v>
      </c>
    </row>
    <row r="170" spans="1:8" x14ac:dyDescent="0.35">
      <c r="A170" s="36" t="s">
        <v>389</v>
      </c>
      <c r="B170" s="36" t="s">
        <v>390</v>
      </c>
      <c r="C170" s="36" t="s">
        <v>153</v>
      </c>
      <c r="D170" s="36" t="s">
        <v>19</v>
      </c>
      <c r="E170" s="41">
        <v>746478</v>
      </c>
      <c r="F170" s="44">
        <f>(E170/Summary!$C$9)*Summary!$C$5</f>
        <v>65607.550185241416</v>
      </c>
      <c r="G170" s="41">
        <f>IF(F170&gt;Summary!$D$6,F170,0)</f>
        <v>0</v>
      </c>
      <c r="H170" s="41">
        <f t="shared" si="2"/>
        <v>0</v>
      </c>
    </row>
    <row r="171" spans="1:8" x14ac:dyDescent="0.35">
      <c r="A171" s="36" t="s">
        <v>391</v>
      </c>
      <c r="B171" s="36" t="s">
        <v>392</v>
      </c>
      <c r="C171" s="36" t="s">
        <v>153</v>
      </c>
      <c r="D171" s="36" t="s">
        <v>25</v>
      </c>
      <c r="E171" s="41">
        <v>651748</v>
      </c>
      <c r="F171" s="44">
        <f>(E171/Summary!$C$9)*Summary!$C$5</f>
        <v>57281.781402976005</v>
      </c>
      <c r="G171" s="41">
        <f>IF(F171&gt;Summary!$D$6,F171,0)</f>
        <v>0</v>
      </c>
      <c r="H171" s="41">
        <f t="shared" si="2"/>
        <v>0</v>
      </c>
    </row>
    <row r="172" spans="1:8" x14ac:dyDescent="0.35">
      <c r="A172" s="36" t="s">
        <v>393</v>
      </c>
      <c r="B172" s="36" t="s">
        <v>394</v>
      </c>
      <c r="C172" s="36" t="s">
        <v>153</v>
      </c>
      <c r="D172" s="36" t="s">
        <v>25</v>
      </c>
      <c r="E172" s="41">
        <v>4797428</v>
      </c>
      <c r="F172" s="44">
        <f>(E172/Summary!$C$9)*Summary!$C$5</f>
        <v>421643.36828423932</v>
      </c>
      <c r="G172" s="41">
        <f>IF(F172&gt;Summary!$D$6,F172,0)</f>
        <v>421643.36828423932</v>
      </c>
      <c r="H172" s="41">
        <f t="shared" si="2"/>
        <v>421643</v>
      </c>
    </row>
    <row r="173" spans="1:8" x14ac:dyDescent="0.35">
      <c r="A173" s="36" t="s">
        <v>395</v>
      </c>
      <c r="B173" s="36" t="s">
        <v>396</v>
      </c>
      <c r="C173" s="36" t="s">
        <v>153</v>
      </c>
      <c r="D173" s="36" t="s">
        <v>25</v>
      </c>
      <c r="E173" s="41">
        <v>2036655</v>
      </c>
      <c r="F173" s="44">
        <f>(E173/Summary!$C$9)*Summary!$C$5</f>
        <v>179000.51324020649</v>
      </c>
      <c r="G173" s="41">
        <f>IF(F173&gt;Summary!$D$6,F173,0)</f>
        <v>179000.51324020649</v>
      </c>
      <c r="H173" s="41">
        <f t="shared" si="2"/>
        <v>179001</v>
      </c>
    </row>
    <row r="174" spans="1:8" x14ac:dyDescent="0.35">
      <c r="A174" s="36" t="s">
        <v>397</v>
      </c>
      <c r="B174" s="36" t="s">
        <v>398</v>
      </c>
      <c r="C174" s="36" t="s">
        <v>153</v>
      </c>
      <c r="D174" s="36" t="s">
        <v>25</v>
      </c>
      <c r="E174" s="41">
        <v>3365575</v>
      </c>
      <c r="F174" s="44">
        <f>(E174/Summary!$C$9)*Summary!$C$5</f>
        <v>295798.57774066197</v>
      </c>
      <c r="G174" s="41">
        <f>IF(F174&gt;Summary!$D$6,F174,0)</f>
        <v>295798.57774066197</v>
      </c>
      <c r="H174" s="41">
        <f t="shared" si="2"/>
        <v>295799</v>
      </c>
    </row>
    <row r="175" spans="1:8" x14ac:dyDescent="0.35">
      <c r="A175" s="36" t="s">
        <v>399</v>
      </c>
      <c r="B175" s="36" t="s">
        <v>400</v>
      </c>
      <c r="C175" s="36" t="s">
        <v>153</v>
      </c>
      <c r="D175" s="36" t="s">
        <v>19</v>
      </c>
      <c r="E175" s="41">
        <v>346377</v>
      </c>
      <c r="F175" s="44">
        <f>(E175/Summary!$C$9)*Summary!$C$5</f>
        <v>30442.888351047677</v>
      </c>
      <c r="G175" s="41">
        <f>IF(F175&gt;Summary!$D$6,F175,0)</f>
        <v>0</v>
      </c>
      <c r="H175" s="41">
        <f t="shared" si="2"/>
        <v>0</v>
      </c>
    </row>
    <row r="176" spans="1:8" x14ac:dyDescent="0.35">
      <c r="A176" s="36" t="s">
        <v>401</v>
      </c>
      <c r="B176" s="36" t="s">
        <v>402</v>
      </c>
      <c r="C176" s="36" t="s">
        <v>153</v>
      </c>
      <c r="D176" s="36" t="s">
        <v>25</v>
      </c>
      <c r="E176" s="41">
        <v>11873057</v>
      </c>
      <c r="F176" s="44">
        <f>(E176/Summary!$C$9)*Summary!$C$5</f>
        <v>1043516.5979167932</v>
      </c>
      <c r="G176" s="41">
        <f>IF(F176&gt;Summary!$D$6,F176,0)</f>
        <v>1043516.5979167932</v>
      </c>
      <c r="H176" s="41">
        <f t="shared" si="2"/>
        <v>1043517</v>
      </c>
    </row>
    <row r="177" spans="1:8" x14ac:dyDescent="0.35">
      <c r="A177" s="36" t="s">
        <v>403</v>
      </c>
      <c r="B177" s="36" t="s">
        <v>404</v>
      </c>
      <c r="C177" s="36" t="s">
        <v>153</v>
      </c>
      <c r="D177" s="36" t="s">
        <v>25</v>
      </c>
      <c r="E177" s="41">
        <v>18152607</v>
      </c>
      <c r="F177" s="44">
        <f>(E177/Summary!$C$9)*Summary!$C$5</f>
        <v>1595422.8721348313</v>
      </c>
      <c r="G177" s="41">
        <f>IF(F177&gt;Summary!$D$6,F177,0)</f>
        <v>1595422.8721348313</v>
      </c>
      <c r="H177" s="41">
        <f t="shared" si="2"/>
        <v>1595423</v>
      </c>
    </row>
    <row r="178" spans="1:8" x14ac:dyDescent="0.35">
      <c r="A178" s="36" t="s">
        <v>405</v>
      </c>
      <c r="B178" s="36" t="s">
        <v>406</v>
      </c>
      <c r="C178" s="36" t="s">
        <v>153</v>
      </c>
      <c r="D178" s="36" t="s">
        <v>25</v>
      </c>
      <c r="E178" s="41">
        <v>8854405</v>
      </c>
      <c r="F178" s="44">
        <f>(E178/Summary!$C$9)*Summary!$C$5</f>
        <v>778208.89617370185</v>
      </c>
      <c r="G178" s="41">
        <f>IF(F178&gt;Summary!$D$6,F178,0)</f>
        <v>778208.89617370185</v>
      </c>
      <c r="H178" s="41">
        <f t="shared" si="2"/>
        <v>778209</v>
      </c>
    </row>
    <row r="179" spans="1:8" x14ac:dyDescent="0.35">
      <c r="A179" s="36" t="s">
        <v>407</v>
      </c>
      <c r="B179" s="36" t="s">
        <v>408</v>
      </c>
      <c r="C179" s="36" t="s">
        <v>153</v>
      </c>
      <c r="D179" s="36" t="s">
        <v>25</v>
      </c>
      <c r="E179" s="41">
        <v>707342</v>
      </c>
      <c r="F179" s="44">
        <f>(E179/Summary!$C$9)*Summary!$C$5</f>
        <v>62167.90818098998</v>
      </c>
      <c r="G179" s="41">
        <f>IF(F179&gt;Summary!$D$6,F179,0)</f>
        <v>0</v>
      </c>
      <c r="H179" s="41">
        <f t="shared" si="2"/>
        <v>0</v>
      </c>
    </row>
    <row r="180" spans="1:8" x14ac:dyDescent="0.35">
      <c r="A180" s="36" t="s">
        <v>409</v>
      </c>
      <c r="B180" s="36" t="s">
        <v>410</v>
      </c>
      <c r="C180" s="36" t="s">
        <v>153</v>
      </c>
      <c r="D180" s="36" t="s">
        <v>19</v>
      </c>
      <c r="E180" s="41">
        <v>731805</v>
      </c>
      <c r="F180" s="44">
        <f>(E180/Summary!$C$9)*Summary!$C$5</f>
        <v>64317.948102034614</v>
      </c>
      <c r="G180" s="41">
        <f>IF(F180&gt;Summary!$D$6,F180,0)</f>
        <v>0</v>
      </c>
      <c r="H180" s="41">
        <f t="shared" si="2"/>
        <v>0</v>
      </c>
    </row>
    <row r="181" spans="1:8" x14ac:dyDescent="0.35">
      <c r="A181" s="36" t="s">
        <v>411</v>
      </c>
      <c r="B181" s="36" t="s">
        <v>412</v>
      </c>
      <c r="C181" s="36" t="s">
        <v>153</v>
      </c>
      <c r="D181" s="36" t="s">
        <v>19</v>
      </c>
      <c r="E181" s="41">
        <v>733960</v>
      </c>
      <c r="F181" s="44">
        <f>(E181/Summary!$C$9)*Summary!$C$5</f>
        <v>64507.349893713937</v>
      </c>
      <c r="G181" s="41">
        <f>IF(F181&gt;Summary!$D$6,F181,0)</f>
        <v>0</v>
      </c>
      <c r="H181" s="41">
        <f t="shared" si="2"/>
        <v>0</v>
      </c>
    </row>
    <row r="182" spans="1:8" x14ac:dyDescent="0.35">
      <c r="A182" s="36" t="s">
        <v>413</v>
      </c>
      <c r="B182" s="36" t="s">
        <v>414</v>
      </c>
      <c r="C182" s="36" t="s">
        <v>153</v>
      </c>
      <c r="D182" s="36" t="s">
        <v>25</v>
      </c>
      <c r="E182" s="41">
        <v>5699740</v>
      </c>
      <c r="F182" s="44">
        <f>(E182/Summary!$C$9)*Summary!$C$5</f>
        <v>500947.08496811416</v>
      </c>
      <c r="G182" s="41">
        <f>IF(F182&gt;Summary!$D$6,F182,0)</f>
        <v>500947.08496811416</v>
      </c>
      <c r="H182" s="41">
        <f t="shared" si="2"/>
        <v>500947</v>
      </c>
    </row>
    <row r="183" spans="1:8" x14ac:dyDescent="0.35">
      <c r="A183" s="36" t="s">
        <v>415</v>
      </c>
      <c r="B183" s="36" t="s">
        <v>416</v>
      </c>
      <c r="C183" s="36" t="s">
        <v>153</v>
      </c>
      <c r="D183" s="36" t="s">
        <v>25</v>
      </c>
      <c r="E183" s="41">
        <v>902491</v>
      </c>
      <c r="F183" s="44">
        <f>(E183/Summary!$C$9)*Summary!$C$5</f>
        <v>79319.448897661714</v>
      </c>
      <c r="G183" s="41">
        <f>IF(F183&gt;Summary!$D$6,F183,0)</f>
        <v>0</v>
      </c>
      <c r="H183" s="41">
        <f t="shared" si="2"/>
        <v>0</v>
      </c>
    </row>
    <row r="184" spans="1:8" x14ac:dyDescent="0.35">
      <c r="A184" s="36" t="s">
        <v>417</v>
      </c>
      <c r="B184" s="36" t="s">
        <v>418</v>
      </c>
      <c r="C184" s="36" t="s">
        <v>153</v>
      </c>
      <c r="D184" s="36" t="s">
        <v>25</v>
      </c>
      <c r="E184" s="41">
        <v>987553</v>
      </c>
      <c r="F184" s="44">
        <f>(E184/Summary!$C$9)*Summary!$C$5</f>
        <v>86795.502356513825</v>
      </c>
      <c r="G184" s="41">
        <f>IF(F184&gt;Summary!$D$6,F184,0)</f>
        <v>0</v>
      </c>
      <c r="H184" s="41">
        <f t="shared" si="2"/>
        <v>0</v>
      </c>
    </row>
    <row r="185" spans="1:8" x14ac:dyDescent="0.35">
      <c r="A185" s="36" t="s">
        <v>419</v>
      </c>
      <c r="B185" s="36" t="s">
        <v>420</v>
      </c>
      <c r="C185" s="36" t="s">
        <v>153</v>
      </c>
      <c r="D185" s="36" t="s">
        <v>19</v>
      </c>
      <c r="E185" s="41">
        <v>1256070</v>
      </c>
      <c r="F185" s="44">
        <f>(E185/Summary!$C$9)*Summary!$C$5</f>
        <v>110395.31715760705</v>
      </c>
      <c r="G185" s="41">
        <f>IF(F185&gt;Summary!$D$6,F185,0)</f>
        <v>0</v>
      </c>
      <c r="H185" s="41">
        <f t="shared" si="2"/>
        <v>0</v>
      </c>
    </row>
    <row r="186" spans="1:8" x14ac:dyDescent="0.35">
      <c r="A186" s="36" t="s">
        <v>421</v>
      </c>
      <c r="B186" s="36" t="s">
        <v>422</v>
      </c>
      <c r="C186" s="36" t="s">
        <v>153</v>
      </c>
      <c r="D186" s="36" t="s">
        <v>25</v>
      </c>
      <c r="E186" s="41">
        <v>563618</v>
      </c>
      <c r="F186" s="44">
        <f>(E186/Summary!$C$9)*Summary!$C$5</f>
        <v>49536.083073185546</v>
      </c>
      <c r="G186" s="41">
        <f>IF(F186&gt;Summary!$D$6,F186,0)</f>
        <v>0</v>
      </c>
      <c r="H186" s="41">
        <f t="shared" si="2"/>
        <v>0</v>
      </c>
    </row>
    <row r="187" spans="1:8" x14ac:dyDescent="0.35">
      <c r="A187" s="36" t="s">
        <v>423</v>
      </c>
      <c r="B187" s="36" t="s">
        <v>424</v>
      </c>
      <c r="C187" s="36" t="s">
        <v>153</v>
      </c>
      <c r="D187" s="36" t="s">
        <v>25</v>
      </c>
      <c r="E187" s="41">
        <v>1588383</v>
      </c>
      <c r="F187" s="44">
        <f>(E187/Summary!$C$9)*Summary!$C$5</f>
        <v>139602.1281081081</v>
      </c>
      <c r="G187" s="41">
        <f>IF(F187&gt;Summary!$D$6,F187,0)</f>
        <v>0</v>
      </c>
      <c r="H187" s="41">
        <f t="shared" si="2"/>
        <v>0</v>
      </c>
    </row>
    <row r="188" spans="1:8" x14ac:dyDescent="0.35">
      <c r="A188" s="36" t="s">
        <v>425</v>
      </c>
      <c r="B188" s="36" t="s">
        <v>426</v>
      </c>
      <c r="C188" s="36" t="s">
        <v>153</v>
      </c>
      <c r="D188" s="36" t="s">
        <v>25</v>
      </c>
      <c r="E188" s="41">
        <v>1158583</v>
      </c>
      <c r="F188" s="44">
        <f>(E188/Summary!$C$9)*Summary!$C$5</f>
        <v>101827.2371272396</v>
      </c>
      <c r="G188" s="41">
        <f>IF(F188&gt;Summary!$D$6,F188,0)</f>
        <v>0</v>
      </c>
      <c r="H188" s="41">
        <f t="shared" si="2"/>
        <v>0</v>
      </c>
    </row>
    <row r="189" spans="1:8" x14ac:dyDescent="0.35">
      <c r="A189" s="36" t="s">
        <v>427</v>
      </c>
      <c r="B189" s="36" t="s">
        <v>428</v>
      </c>
      <c r="C189" s="36" t="s">
        <v>153</v>
      </c>
      <c r="D189" s="36" t="s">
        <v>25</v>
      </c>
      <c r="E189" s="41">
        <v>1427241</v>
      </c>
      <c r="F189" s="44">
        <f>(E189/Summary!$C$9)*Summary!$C$5</f>
        <v>125439.4443425448</v>
      </c>
      <c r="G189" s="41">
        <f>IF(F189&gt;Summary!$D$6,F189,0)</f>
        <v>0</v>
      </c>
      <c r="H189" s="41">
        <f t="shared" si="2"/>
        <v>0</v>
      </c>
    </row>
    <row r="190" spans="1:8" x14ac:dyDescent="0.35">
      <c r="A190" s="36" t="s">
        <v>429</v>
      </c>
      <c r="B190" s="36" t="s">
        <v>430</v>
      </c>
      <c r="C190" s="36" t="s">
        <v>153</v>
      </c>
      <c r="D190" s="36" t="s">
        <v>19</v>
      </c>
      <c r="E190" s="41">
        <v>261679</v>
      </c>
      <c r="F190" s="44">
        <f>(E190/Summary!$C$9)*Summary!$C$5</f>
        <v>22998.826656544185</v>
      </c>
      <c r="G190" s="41">
        <f>IF(F190&gt;Summary!$D$6,F190,0)</f>
        <v>0</v>
      </c>
      <c r="H190" s="41">
        <f t="shared" si="2"/>
        <v>0</v>
      </c>
    </row>
    <row r="191" spans="1:8" x14ac:dyDescent="0.35">
      <c r="A191" s="36" t="s">
        <v>431</v>
      </c>
      <c r="B191" s="36" t="s">
        <v>432</v>
      </c>
      <c r="C191" s="36" t="s">
        <v>153</v>
      </c>
      <c r="D191" s="36" t="s">
        <v>19</v>
      </c>
      <c r="E191" s="41">
        <v>348046</v>
      </c>
      <c r="F191" s="44">
        <f>(E191/Summary!$C$9)*Summary!$C$5</f>
        <v>30589.575863953844</v>
      </c>
      <c r="G191" s="41">
        <f>IF(F191&gt;Summary!$D$6,F191,0)</f>
        <v>0</v>
      </c>
      <c r="H191" s="41">
        <f t="shared" si="2"/>
        <v>0</v>
      </c>
    </row>
    <row r="192" spans="1:8" x14ac:dyDescent="0.35">
      <c r="A192" s="36" t="s">
        <v>433</v>
      </c>
      <c r="B192" s="36" t="s">
        <v>434</v>
      </c>
      <c r="C192" s="36" t="s">
        <v>153</v>
      </c>
      <c r="D192" s="36" t="s">
        <v>19</v>
      </c>
      <c r="E192" s="41">
        <v>608219</v>
      </c>
      <c r="F192" s="44">
        <f>(E192/Summary!$C$9)*Summary!$C$5</f>
        <v>53456.040989978741</v>
      </c>
      <c r="G192" s="41">
        <f>IF(F192&gt;Summary!$D$6,F192,0)</f>
        <v>0</v>
      </c>
      <c r="H192" s="41">
        <f t="shared" si="2"/>
        <v>0</v>
      </c>
    </row>
    <row r="193" spans="1:8" x14ac:dyDescent="0.35">
      <c r="A193" s="36" t="s">
        <v>435</v>
      </c>
      <c r="B193" s="36" t="s">
        <v>436</v>
      </c>
      <c r="C193" s="36" t="s">
        <v>153</v>
      </c>
      <c r="D193" s="36" t="s">
        <v>19</v>
      </c>
      <c r="E193" s="41">
        <v>1462899</v>
      </c>
      <c r="F193" s="44">
        <f>(E193/Summary!$C$9)*Summary!$C$5</f>
        <v>128573.40679623443</v>
      </c>
      <c r="G193" s="41">
        <f>IF(F193&gt;Summary!$D$6,F193,0)</f>
        <v>0</v>
      </c>
      <c r="H193" s="41">
        <f t="shared" si="2"/>
        <v>0</v>
      </c>
    </row>
    <row r="194" spans="1:8" x14ac:dyDescent="0.35">
      <c r="A194" s="36" t="s">
        <v>437</v>
      </c>
      <c r="B194" s="36" t="s">
        <v>438</v>
      </c>
      <c r="C194" s="36" t="s">
        <v>153</v>
      </c>
      <c r="D194" s="36" t="s">
        <v>25</v>
      </c>
      <c r="E194" s="41">
        <v>466521</v>
      </c>
      <c r="F194" s="44">
        <f>(E194/Summary!$C$9)*Summary!$C$5</f>
        <v>41002.279933191625</v>
      </c>
      <c r="G194" s="41">
        <f>IF(F194&gt;Summary!$D$6,F194,0)</f>
        <v>0</v>
      </c>
      <c r="H194" s="41">
        <f t="shared" si="2"/>
        <v>0</v>
      </c>
    </row>
    <row r="195" spans="1:8" x14ac:dyDescent="0.35">
      <c r="A195" s="36" t="s">
        <v>439</v>
      </c>
      <c r="B195" s="36" t="s">
        <v>440</v>
      </c>
      <c r="C195" s="36" t="s">
        <v>153</v>
      </c>
      <c r="D195" s="36" t="s">
        <v>25</v>
      </c>
      <c r="E195" s="41">
        <v>3328975</v>
      </c>
      <c r="F195" s="44">
        <f>(E195/Summary!$C$9)*Summary!$C$5</f>
        <v>292581.82341330097</v>
      </c>
      <c r="G195" s="41">
        <f>IF(F195&gt;Summary!$D$6,F195,0)</f>
        <v>292581.82341330097</v>
      </c>
      <c r="H195" s="41">
        <f t="shared" ref="H195:H258" si="3">ROUND(G195,0)</f>
        <v>292582</v>
      </c>
    </row>
    <row r="196" spans="1:8" x14ac:dyDescent="0.35">
      <c r="A196" s="36" t="s">
        <v>441</v>
      </c>
      <c r="B196" s="36" t="s">
        <v>442</v>
      </c>
      <c r="C196" s="36" t="s">
        <v>153</v>
      </c>
      <c r="D196" s="36" t="s">
        <v>25</v>
      </c>
      <c r="E196" s="41">
        <v>1126841</v>
      </c>
      <c r="F196" s="44">
        <f>(E196/Summary!$C$9)*Summary!$C$5</f>
        <v>99037.449808685094</v>
      </c>
      <c r="G196" s="41">
        <f>IF(F196&gt;Summary!$D$6,F196,0)</f>
        <v>0</v>
      </c>
      <c r="H196" s="41">
        <f t="shared" si="3"/>
        <v>0</v>
      </c>
    </row>
    <row r="197" spans="1:8" x14ac:dyDescent="0.35">
      <c r="A197" s="36" t="s">
        <v>443</v>
      </c>
      <c r="B197" s="36" t="s">
        <v>444</v>
      </c>
      <c r="C197" s="36" t="s">
        <v>153</v>
      </c>
      <c r="D197" s="36" t="s">
        <v>25</v>
      </c>
      <c r="E197" s="41">
        <v>558303</v>
      </c>
      <c r="F197" s="44">
        <f>(E197/Summary!$C$9)*Summary!$C$5</f>
        <v>49068.950580018223</v>
      </c>
      <c r="G197" s="41">
        <f>IF(F197&gt;Summary!$D$6,F197,0)</f>
        <v>0</v>
      </c>
      <c r="H197" s="41">
        <f t="shared" si="3"/>
        <v>0</v>
      </c>
    </row>
    <row r="198" spans="1:8" x14ac:dyDescent="0.35">
      <c r="A198" s="36" t="s">
        <v>445</v>
      </c>
      <c r="B198" s="36" t="s">
        <v>446</v>
      </c>
      <c r="C198" s="36" t="s">
        <v>153</v>
      </c>
      <c r="D198" s="36" t="s">
        <v>25</v>
      </c>
      <c r="E198" s="41">
        <v>592906</v>
      </c>
      <c r="F198" s="44">
        <f>(E198/Summary!$C$9)*Summary!$C$5</f>
        <v>52110.189650774373</v>
      </c>
      <c r="G198" s="41">
        <f>IF(F198&gt;Summary!$D$6,F198,0)</f>
        <v>0</v>
      </c>
      <c r="H198" s="41">
        <f t="shared" si="3"/>
        <v>0</v>
      </c>
    </row>
    <row r="199" spans="1:8" x14ac:dyDescent="0.35">
      <c r="A199" s="36" t="s">
        <v>447</v>
      </c>
      <c r="B199" s="36" t="s">
        <v>448</v>
      </c>
      <c r="C199" s="36" t="s">
        <v>153</v>
      </c>
      <c r="D199" s="36" t="s">
        <v>25</v>
      </c>
      <c r="E199" s="41">
        <v>929492</v>
      </c>
      <c r="F199" s="44">
        <f>(E199/Summary!$C$9)*Summary!$C$5</f>
        <v>81692.552274521702</v>
      </c>
      <c r="G199" s="41">
        <f>IF(F199&gt;Summary!$D$6,F199,0)</f>
        <v>0</v>
      </c>
      <c r="H199" s="41">
        <f t="shared" si="3"/>
        <v>0</v>
      </c>
    </row>
    <row r="200" spans="1:8" x14ac:dyDescent="0.35">
      <c r="A200" s="36" t="s">
        <v>449</v>
      </c>
      <c r="B200" s="36" t="s">
        <v>450</v>
      </c>
      <c r="C200" s="36" t="s">
        <v>153</v>
      </c>
      <c r="D200" s="36" t="s">
        <v>19</v>
      </c>
      <c r="E200" s="41">
        <v>649640</v>
      </c>
      <c r="F200" s="44">
        <f>(E200/Summary!$C$9)*Summary!$C$5</f>
        <v>57096.510416034012</v>
      </c>
      <c r="G200" s="41">
        <f>IF(F200&gt;Summary!$D$6,F200,0)</f>
        <v>0</v>
      </c>
      <c r="H200" s="41">
        <f t="shared" si="3"/>
        <v>0</v>
      </c>
    </row>
    <row r="201" spans="1:8" x14ac:dyDescent="0.35">
      <c r="A201" s="36" t="s">
        <v>451</v>
      </c>
      <c r="B201" s="36" t="s">
        <v>452</v>
      </c>
      <c r="C201" s="36" t="s">
        <v>153</v>
      </c>
      <c r="D201" s="36" t="s">
        <v>19</v>
      </c>
      <c r="E201" s="41">
        <v>653707</v>
      </c>
      <c r="F201" s="44">
        <f>(E201/Summary!$C$9)*Summary!$C$5</f>
        <v>57453.956860006074</v>
      </c>
      <c r="G201" s="41">
        <f>IF(F201&gt;Summary!$D$6,F201,0)</f>
        <v>0</v>
      </c>
      <c r="H201" s="41">
        <f t="shared" si="3"/>
        <v>0</v>
      </c>
    </row>
    <row r="202" spans="1:8" x14ac:dyDescent="0.35">
      <c r="A202" s="36" t="s">
        <v>453</v>
      </c>
      <c r="B202" s="36" t="s">
        <v>454</v>
      </c>
      <c r="C202" s="36" t="s">
        <v>153</v>
      </c>
      <c r="D202" s="36" t="s">
        <v>25</v>
      </c>
      <c r="E202" s="41">
        <v>852374</v>
      </c>
      <c r="F202" s="44">
        <f>(E202/Summary!$C$9)*Summary!$C$5</f>
        <v>74914.69270573945</v>
      </c>
      <c r="G202" s="41">
        <f>IF(F202&gt;Summary!$D$6,F202,0)</f>
        <v>0</v>
      </c>
      <c r="H202" s="41">
        <f t="shared" si="3"/>
        <v>0</v>
      </c>
    </row>
    <row r="203" spans="1:8" x14ac:dyDescent="0.35">
      <c r="A203" s="36" t="s">
        <v>455</v>
      </c>
      <c r="B203" s="36" t="s">
        <v>456</v>
      </c>
      <c r="C203" s="36" t="s">
        <v>153</v>
      </c>
      <c r="D203" s="36" t="s">
        <v>19</v>
      </c>
      <c r="E203" s="41">
        <v>527582</v>
      </c>
      <c r="F203" s="44">
        <f>(E203/Summary!$C$9)*Summary!$C$5</f>
        <v>46368.898402672341</v>
      </c>
      <c r="G203" s="41">
        <f>IF(F203&gt;Summary!$D$6,F203,0)</f>
        <v>0</v>
      </c>
      <c r="H203" s="41">
        <f t="shared" si="3"/>
        <v>0</v>
      </c>
    </row>
    <row r="204" spans="1:8" x14ac:dyDescent="0.35">
      <c r="A204" s="36" t="s">
        <v>457</v>
      </c>
      <c r="B204" s="36" t="s">
        <v>458</v>
      </c>
      <c r="C204" s="36" t="s">
        <v>153</v>
      </c>
      <c r="D204" s="36" t="s">
        <v>19</v>
      </c>
      <c r="E204" s="41">
        <v>638400</v>
      </c>
      <c r="F204" s="44">
        <f>(E204/Summary!$C$9)*Summary!$C$5</f>
        <v>56108.632857576675</v>
      </c>
      <c r="G204" s="41">
        <f>IF(F204&gt;Summary!$D$6,F204,0)</f>
        <v>0</v>
      </c>
      <c r="H204" s="41">
        <f t="shared" si="3"/>
        <v>0</v>
      </c>
    </row>
    <row r="205" spans="1:8" x14ac:dyDescent="0.35">
      <c r="A205" s="36" t="s">
        <v>459</v>
      </c>
      <c r="B205" s="36" t="s">
        <v>460</v>
      </c>
      <c r="C205" s="36" t="s">
        <v>153</v>
      </c>
      <c r="D205" s="36" t="s">
        <v>19</v>
      </c>
      <c r="E205" s="41">
        <v>499022</v>
      </c>
      <c r="F205" s="44">
        <f>(E205/Summary!$C$9)*Summary!$C$5</f>
        <v>43858.775353780751</v>
      </c>
      <c r="G205" s="41">
        <f>IF(F205&gt;Summary!$D$6,F205,0)</f>
        <v>0</v>
      </c>
      <c r="H205" s="41">
        <f t="shared" si="3"/>
        <v>0</v>
      </c>
    </row>
    <row r="206" spans="1:8" x14ac:dyDescent="0.35">
      <c r="A206" s="36" t="s">
        <v>461</v>
      </c>
      <c r="B206" s="36" t="s">
        <v>462</v>
      </c>
      <c r="C206" s="36" t="s">
        <v>153</v>
      </c>
      <c r="D206" s="36" t="s">
        <v>25</v>
      </c>
      <c r="E206" s="41">
        <v>1005030</v>
      </c>
      <c r="F206" s="44">
        <f>(E206/Summary!$C$9)*Summary!$C$5</f>
        <v>88331.546492559981</v>
      </c>
      <c r="G206" s="41">
        <f>IF(F206&gt;Summary!$D$6,F206,0)</f>
        <v>0</v>
      </c>
      <c r="H206" s="41">
        <f t="shared" si="3"/>
        <v>0</v>
      </c>
    </row>
    <row r="207" spans="1:8" x14ac:dyDescent="0.35">
      <c r="A207" s="36" t="s">
        <v>463</v>
      </c>
      <c r="B207" s="36" t="s">
        <v>464</v>
      </c>
      <c r="C207" s="36" t="s">
        <v>153</v>
      </c>
      <c r="D207" s="36" t="s">
        <v>25</v>
      </c>
      <c r="E207" s="41">
        <v>739791</v>
      </c>
      <c r="F207" s="44">
        <f>(E207/Summary!$C$9)*Summary!$C$5</f>
        <v>65019.833349529305</v>
      </c>
      <c r="G207" s="41">
        <f>IF(F207&gt;Summary!$D$6,F207,0)</f>
        <v>0</v>
      </c>
      <c r="H207" s="41">
        <f t="shared" si="3"/>
        <v>0</v>
      </c>
    </row>
    <row r="208" spans="1:8" x14ac:dyDescent="0.35">
      <c r="A208" s="36" t="s">
        <v>465</v>
      </c>
      <c r="B208" s="36" t="s">
        <v>466</v>
      </c>
      <c r="C208" s="36" t="s">
        <v>153</v>
      </c>
      <c r="D208" s="36" t="s">
        <v>25</v>
      </c>
      <c r="E208" s="41">
        <v>1343468</v>
      </c>
      <c r="F208" s="44">
        <f>(E208/Summary!$C$9)*Summary!$C$5</f>
        <v>118076.68040085028</v>
      </c>
      <c r="G208" s="41">
        <f>IF(F208&gt;Summary!$D$6,F208,0)</f>
        <v>0</v>
      </c>
      <c r="H208" s="41">
        <f t="shared" si="3"/>
        <v>0</v>
      </c>
    </row>
    <row r="209" spans="1:8" x14ac:dyDescent="0.35">
      <c r="A209" s="36" t="s">
        <v>467</v>
      </c>
      <c r="B209" s="36" t="s">
        <v>468</v>
      </c>
      <c r="C209" s="36" t="s">
        <v>153</v>
      </c>
      <c r="D209" s="36" t="s">
        <v>25</v>
      </c>
      <c r="E209" s="41">
        <v>1323341</v>
      </c>
      <c r="F209" s="44">
        <f>(E209/Summary!$C$9)*Summary!$C$5</f>
        <v>116307.72918918919</v>
      </c>
      <c r="G209" s="41">
        <f>IF(F209&gt;Summary!$D$6,F209,0)</f>
        <v>0</v>
      </c>
      <c r="H209" s="41">
        <f t="shared" si="3"/>
        <v>0</v>
      </c>
    </row>
    <row r="210" spans="1:8" x14ac:dyDescent="0.35">
      <c r="A210" s="36" t="s">
        <v>469</v>
      </c>
      <c r="B210" s="36" t="s">
        <v>470</v>
      </c>
      <c r="C210" s="36" t="s">
        <v>153</v>
      </c>
      <c r="D210" s="36" t="s">
        <v>19</v>
      </c>
      <c r="E210" s="41">
        <v>1001488</v>
      </c>
      <c r="F210" s="44">
        <f>(E210/Summary!$C$9)*Summary!$C$5</f>
        <v>88020.242016398421</v>
      </c>
      <c r="G210" s="41">
        <f>IF(F210&gt;Summary!$D$6,F210,0)</f>
        <v>0</v>
      </c>
      <c r="H210" s="41">
        <f t="shared" si="3"/>
        <v>0</v>
      </c>
    </row>
    <row r="211" spans="1:8" x14ac:dyDescent="0.35">
      <c r="A211" s="36" t="s">
        <v>471</v>
      </c>
      <c r="B211" s="36" t="s">
        <v>472</v>
      </c>
      <c r="C211" s="36" t="s">
        <v>153</v>
      </c>
      <c r="D211" s="36" t="s">
        <v>25</v>
      </c>
      <c r="E211" s="41">
        <v>300190</v>
      </c>
      <c r="F211" s="44">
        <f>(E211/Summary!$C$9)*Summary!$C$5</f>
        <v>26383.537746735499</v>
      </c>
      <c r="G211" s="41">
        <f>IF(F211&gt;Summary!$D$6,F211,0)</f>
        <v>0</v>
      </c>
      <c r="H211" s="41">
        <f t="shared" si="3"/>
        <v>0</v>
      </c>
    </row>
    <row r="212" spans="1:8" x14ac:dyDescent="0.35">
      <c r="A212" s="36" t="s">
        <v>473</v>
      </c>
      <c r="B212" s="36" t="s">
        <v>474</v>
      </c>
      <c r="C212" s="36" t="s">
        <v>153</v>
      </c>
      <c r="D212" s="36" t="s">
        <v>25</v>
      </c>
      <c r="E212" s="41">
        <v>752539</v>
      </c>
      <c r="F212" s="44">
        <f>(E212/Summary!$C$9)*Summary!$C$5</f>
        <v>66140.248217430912</v>
      </c>
      <c r="G212" s="41">
        <f>IF(F212&gt;Summary!$D$6,F212,0)</f>
        <v>0</v>
      </c>
      <c r="H212" s="41">
        <f t="shared" si="3"/>
        <v>0</v>
      </c>
    </row>
    <row r="213" spans="1:8" x14ac:dyDescent="0.35">
      <c r="A213" s="36" t="s">
        <v>475</v>
      </c>
      <c r="B213" s="36" t="s">
        <v>476</v>
      </c>
      <c r="C213" s="36" t="s">
        <v>153</v>
      </c>
      <c r="D213" s="36" t="s">
        <v>19</v>
      </c>
      <c r="E213" s="41">
        <v>811614</v>
      </c>
      <c r="F213" s="44">
        <f>(E213/Summary!$C$9)*Summary!$C$5</f>
        <v>71332.318214394167</v>
      </c>
      <c r="G213" s="41">
        <f>IF(F213&gt;Summary!$D$6,F213,0)</f>
        <v>0</v>
      </c>
      <c r="H213" s="41">
        <f t="shared" si="3"/>
        <v>0</v>
      </c>
    </row>
    <row r="214" spans="1:8" x14ac:dyDescent="0.35">
      <c r="A214" s="36" t="s">
        <v>477</v>
      </c>
      <c r="B214" s="36" t="s">
        <v>478</v>
      </c>
      <c r="C214" s="36" t="s">
        <v>153</v>
      </c>
      <c r="D214" s="36" t="s">
        <v>19</v>
      </c>
      <c r="E214" s="41">
        <v>996969</v>
      </c>
      <c r="F214" s="44">
        <f>(E214/Summary!$C$9)*Summary!$C$5</f>
        <v>87623.069535378076</v>
      </c>
      <c r="G214" s="41">
        <f>IF(F214&gt;Summary!$D$6,F214,0)</f>
        <v>0</v>
      </c>
      <c r="H214" s="41">
        <f t="shared" si="3"/>
        <v>0</v>
      </c>
    </row>
    <row r="215" spans="1:8" x14ac:dyDescent="0.35">
      <c r="A215" s="36" t="s">
        <v>479</v>
      </c>
      <c r="B215" s="36" t="s">
        <v>480</v>
      </c>
      <c r="C215" s="36" t="s">
        <v>153</v>
      </c>
      <c r="D215" s="36" t="s">
        <v>19</v>
      </c>
      <c r="E215" s="41">
        <v>429440</v>
      </c>
      <c r="F215" s="44">
        <f>(E215/Summary!$C$9)*Summary!$C$5</f>
        <v>37743.250774369881</v>
      </c>
      <c r="G215" s="41">
        <f>IF(F215&gt;Summary!$D$6,F215,0)</f>
        <v>0</v>
      </c>
      <c r="H215" s="41">
        <f t="shared" si="3"/>
        <v>0</v>
      </c>
    </row>
    <row r="216" spans="1:8" x14ac:dyDescent="0.35">
      <c r="A216" s="36" t="s">
        <v>481</v>
      </c>
      <c r="B216" s="36" t="s">
        <v>482</v>
      </c>
      <c r="C216" s="36" t="s">
        <v>153</v>
      </c>
      <c r="D216" s="36" t="s">
        <v>19</v>
      </c>
      <c r="E216" s="41">
        <v>752299</v>
      </c>
      <c r="F216" s="44">
        <f>(E216/Summary!$C$9)*Summary!$C$5</f>
        <v>66119.154746431828</v>
      </c>
      <c r="G216" s="41">
        <f>IF(F216&gt;Summary!$D$6,F216,0)</f>
        <v>0</v>
      </c>
      <c r="H216" s="41">
        <f t="shared" si="3"/>
        <v>0</v>
      </c>
    </row>
    <row r="217" spans="1:8" x14ac:dyDescent="0.35">
      <c r="A217" s="36" t="s">
        <v>483</v>
      </c>
      <c r="B217" s="36" t="s">
        <v>484</v>
      </c>
      <c r="C217" s="36" t="s">
        <v>153</v>
      </c>
      <c r="D217" s="36" t="s">
        <v>19</v>
      </c>
      <c r="E217" s="41">
        <v>498389</v>
      </c>
      <c r="F217" s="44">
        <f>(E217/Summary!$C$9)*Summary!$C$5</f>
        <v>43803.141324020653</v>
      </c>
      <c r="G217" s="41">
        <f>IF(F217&gt;Summary!$D$6,F217,0)</f>
        <v>0</v>
      </c>
      <c r="H217" s="41">
        <f t="shared" si="3"/>
        <v>0</v>
      </c>
    </row>
    <row r="218" spans="1:8" x14ac:dyDescent="0.35">
      <c r="A218" s="36" t="s">
        <v>485</v>
      </c>
      <c r="B218" s="36" t="s">
        <v>486</v>
      </c>
      <c r="C218" s="36" t="s">
        <v>153</v>
      </c>
      <c r="D218" s="36" t="s">
        <v>19</v>
      </c>
      <c r="E218" s="41">
        <v>242616</v>
      </c>
      <c r="F218" s="44">
        <f>(E218/Summary!$C$9)*Summary!$C$5</f>
        <v>21323.389832979046</v>
      </c>
      <c r="G218" s="41">
        <f>IF(F218&gt;Summary!$D$6,F218,0)</f>
        <v>0</v>
      </c>
      <c r="H218" s="41">
        <f t="shared" si="3"/>
        <v>0</v>
      </c>
    </row>
    <row r="219" spans="1:8" x14ac:dyDescent="0.35">
      <c r="A219" s="36" t="s">
        <v>487</v>
      </c>
      <c r="B219" s="36" t="s">
        <v>488</v>
      </c>
      <c r="C219" s="36" t="s">
        <v>153</v>
      </c>
      <c r="D219" s="36" t="s">
        <v>25</v>
      </c>
      <c r="E219" s="41">
        <v>647553</v>
      </c>
      <c r="F219" s="44">
        <f>(E219/Summary!$C$9)*Summary!$C$5</f>
        <v>56913.085107804429</v>
      </c>
      <c r="G219" s="41">
        <f>IF(F219&gt;Summary!$D$6,F219,0)</f>
        <v>0</v>
      </c>
      <c r="H219" s="41">
        <f t="shared" si="3"/>
        <v>0</v>
      </c>
    </row>
    <row r="220" spans="1:8" x14ac:dyDescent="0.35">
      <c r="A220" s="36" t="s">
        <v>489</v>
      </c>
      <c r="B220" s="36" t="s">
        <v>490</v>
      </c>
      <c r="C220" s="36" t="s">
        <v>153</v>
      </c>
      <c r="D220" s="36" t="s">
        <v>75</v>
      </c>
      <c r="E220" s="41">
        <v>2053700</v>
      </c>
      <c r="F220" s="44">
        <f>(E220/Summary!$C$9)*Summary!$C$5</f>
        <v>180498.5891284543</v>
      </c>
      <c r="G220" s="41">
        <f>IF(F220&gt;Summary!$D$6,F220,0)</f>
        <v>180498.5891284543</v>
      </c>
      <c r="H220" s="41">
        <f t="shared" si="3"/>
        <v>180499</v>
      </c>
    </row>
    <row r="221" spans="1:8" x14ac:dyDescent="0.35">
      <c r="A221" s="36" t="s">
        <v>491</v>
      </c>
      <c r="B221" s="36" t="s">
        <v>492</v>
      </c>
      <c r="C221" s="36" t="s">
        <v>153</v>
      </c>
      <c r="D221" s="36" t="s">
        <v>75</v>
      </c>
      <c r="E221" s="41">
        <v>4586899</v>
      </c>
      <c r="F221" s="44">
        <f>(E221/Summary!$C$9)*Summary!$C$5</f>
        <v>403140.08763437596</v>
      </c>
      <c r="G221" s="41">
        <f>IF(F221&gt;Summary!$D$6,F221,0)</f>
        <v>403140.08763437596</v>
      </c>
      <c r="H221" s="41">
        <f t="shared" si="3"/>
        <v>403140</v>
      </c>
    </row>
    <row r="222" spans="1:8" x14ac:dyDescent="0.35">
      <c r="A222" s="36" t="s">
        <v>493</v>
      </c>
      <c r="B222" s="36" t="s">
        <v>494</v>
      </c>
      <c r="C222" s="36" t="s">
        <v>153</v>
      </c>
      <c r="D222" s="36" t="s">
        <v>75</v>
      </c>
      <c r="E222" s="41">
        <v>2794495</v>
      </c>
      <c r="F222" s="44">
        <f>(E222/Summary!$C$9)*Summary!$C$5</f>
        <v>245606.66349832978</v>
      </c>
      <c r="G222" s="41">
        <f>IF(F222&gt;Summary!$D$6,F222,0)</f>
        <v>245606.66349832978</v>
      </c>
      <c r="H222" s="41">
        <f t="shared" si="3"/>
        <v>245607</v>
      </c>
    </row>
    <row r="223" spans="1:8" x14ac:dyDescent="0.35">
      <c r="A223" s="36" t="s">
        <v>495</v>
      </c>
      <c r="B223" s="36" t="s">
        <v>496</v>
      </c>
      <c r="C223" s="36" t="s">
        <v>153</v>
      </c>
      <c r="D223" s="36" t="s">
        <v>75</v>
      </c>
      <c r="E223" s="41">
        <v>4772269</v>
      </c>
      <c r="F223" s="44">
        <f>(E223/Summary!$C$9)*Summary!$C$5</f>
        <v>419432.15729729732</v>
      </c>
      <c r="G223" s="41">
        <f>IF(F223&gt;Summary!$D$6,F223,0)</f>
        <v>419432.15729729732</v>
      </c>
      <c r="H223" s="41">
        <f t="shared" si="3"/>
        <v>419432</v>
      </c>
    </row>
    <row r="224" spans="1:8" x14ac:dyDescent="0.35">
      <c r="A224" s="36" t="s">
        <v>497</v>
      </c>
      <c r="B224" s="36" t="s">
        <v>498</v>
      </c>
      <c r="C224" s="36" t="s">
        <v>153</v>
      </c>
      <c r="D224" s="36" t="s">
        <v>75</v>
      </c>
      <c r="E224" s="41">
        <v>21793854</v>
      </c>
      <c r="F224" s="44">
        <f>(E224/Summary!$C$9)*Summary!$C$5</f>
        <v>1915450.1137807469</v>
      </c>
      <c r="G224" s="41">
        <f>IF(F224&gt;Summary!$D$6,F224,0)</f>
        <v>1915450.1137807469</v>
      </c>
      <c r="H224" s="41">
        <f t="shared" si="3"/>
        <v>1915450</v>
      </c>
    </row>
    <row r="225" spans="1:8" x14ac:dyDescent="0.35">
      <c r="A225" s="36" t="s">
        <v>499</v>
      </c>
      <c r="B225" s="36" t="s">
        <v>500</v>
      </c>
      <c r="C225" s="36" t="s">
        <v>153</v>
      </c>
      <c r="D225" s="36" t="s">
        <v>75</v>
      </c>
      <c r="E225" s="41">
        <v>1505160</v>
      </c>
      <c r="F225" s="44">
        <f>(E225/Summary!$C$9)*Summary!$C$5</f>
        <v>132287.7033707865</v>
      </c>
      <c r="G225" s="41">
        <f>IF(F225&gt;Summary!$D$6,F225,0)</f>
        <v>0</v>
      </c>
      <c r="H225" s="41">
        <f t="shared" si="3"/>
        <v>0</v>
      </c>
    </row>
    <row r="226" spans="1:8" x14ac:dyDescent="0.35">
      <c r="A226" s="36" t="s">
        <v>501</v>
      </c>
      <c r="B226" s="36" t="s">
        <v>502</v>
      </c>
      <c r="C226" s="36" t="s">
        <v>153</v>
      </c>
      <c r="D226" s="36" t="s">
        <v>75</v>
      </c>
      <c r="E226" s="41">
        <v>1391447</v>
      </c>
      <c r="F226" s="44">
        <f>(E226/Summary!$C$9)*Summary!$C$5</f>
        <v>122293.52892195567</v>
      </c>
      <c r="G226" s="41">
        <f>IF(F226&gt;Summary!$D$6,F226,0)</f>
        <v>0</v>
      </c>
      <c r="H226" s="41">
        <f t="shared" si="3"/>
        <v>0</v>
      </c>
    </row>
    <row r="227" spans="1:8" x14ac:dyDescent="0.35">
      <c r="A227" s="36" t="s">
        <v>503</v>
      </c>
      <c r="B227" s="36" t="s">
        <v>504</v>
      </c>
      <c r="C227" s="36" t="s">
        <v>153</v>
      </c>
      <c r="D227" s="36" t="s">
        <v>75</v>
      </c>
      <c r="E227" s="41">
        <v>2548452</v>
      </c>
      <c r="F227" s="44">
        <f>(E227/Summary!$C$9)*Summary!$C$5</f>
        <v>223982.07647737625</v>
      </c>
      <c r="G227" s="41">
        <f>IF(F227&gt;Summary!$D$6,F227,0)</f>
        <v>223982.07647737625</v>
      </c>
      <c r="H227" s="41">
        <f t="shared" si="3"/>
        <v>223982</v>
      </c>
    </row>
    <row r="228" spans="1:8" x14ac:dyDescent="0.35">
      <c r="A228" s="36" t="s">
        <v>505</v>
      </c>
      <c r="B228" s="36" t="s">
        <v>506</v>
      </c>
      <c r="C228" s="36" t="s">
        <v>153</v>
      </c>
      <c r="D228" s="36" t="s">
        <v>75</v>
      </c>
      <c r="E228" s="41">
        <v>7301334</v>
      </c>
      <c r="F228" s="44">
        <f>(E228/Summary!$C$9)*Summary!$C$5</f>
        <v>641710.32076525968</v>
      </c>
      <c r="G228" s="41">
        <f>IF(F228&gt;Summary!$D$6,F228,0)</f>
        <v>641710.32076525968</v>
      </c>
      <c r="H228" s="41">
        <f t="shared" si="3"/>
        <v>641710</v>
      </c>
    </row>
    <row r="229" spans="1:8" x14ac:dyDescent="0.35">
      <c r="A229" s="36" t="s">
        <v>507</v>
      </c>
      <c r="B229" s="36" t="s">
        <v>508</v>
      </c>
      <c r="C229" s="36" t="s">
        <v>153</v>
      </c>
      <c r="D229" s="36" t="s">
        <v>75</v>
      </c>
      <c r="E229" s="41">
        <v>5765892</v>
      </c>
      <c r="F229" s="44">
        <f>(E229/Summary!$C$9)*Summary!$C$5</f>
        <v>506761.14869116311</v>
      </c>
      <c r="G229" s="41">
        <f>IF(F229&gt;Summary!$D$6,F229,0)</f>
        <v>506761.14869116311</v>
      </c>
      <c r="H229" s="41">
        <f t="shared" si="3"/>
        <v>506761</v>
      </c>
    </row>
    <row r="230" spans="1:8" x14ac:dyDescent="0.35">
      <c r="A230" s="36" t="s">
        <v>509</v>
      </c>
      <c r="B230" s="36" t="s">
        <v>510</v>
      </c>
      <c r="C230" s="36" t="s">
        <v>153</v>
      </c>
      <c r="D230" s="36" t="s">
        <v>75</v>
      </c>
      <c r="E230" s="41">
        <v>7233413</v>
      </c>
      <c r="F230" s="44">
        <f>(E230/Summary!$C$9)*Summary!$C$5</f>
        <v>635740.78058305499</v>
      </c>
      <c r="G230" s="41">
        <f>IF(F230&gt;Summary!$D$6,F230,0)</f>
        <v>635740.78058305499</v>
      </c>
      <c r="H230" s="41">
        <f t="shared" si="3"/>
        <v>635741</v>
      </c>
    </row>
    <row r="231" spans="1:8" x14ac:dyDescent="0.35">
      <c r="A231" s="36" t="s">
        <v>511</v>
      </c>
      <c r="B231" s="36" t="s">
        <v>512</v>
      </c>
      <c r="C231" s="36" t="s">
        <v>153</v>
      </c>
      <c r="D231" s="36" t="s">
        <v>75</v>
      </c>
      <c r="E231" s="41">
        <v>4149958</v>
      </c>
      <c r="F231" s="44">
        <f>(E231/Summary!$C$9)*Summary!$C$5</f>
        <v>364737.57800182205</v>
      </c>
      <c r="G231" s="41">
        <f>IF(F231&gt;Summary!$D$6,F231,0)</f>
        <v>364737.57800182205</v>
      </c>
      <c r="H231" s="41">
        <f t="shared" si="3"/>
        <v>364738</v>
      </c>
    </row>
    <row r="232" spans="1:8" x14ac:dyDescent="0.35">
      <c r="A232" s="36" t="s">
        <v>513</v>
      </c>
      <c r="B232" s="36" t="s">
        <v>514</v>
      </c>
      <c r="C232" s="36" t="s">
        <v>153</v>
      </c>
      <c r="D232" s="36" t="s">
        <v>75</v>
      </c>
      <c r="E232" s="41">
        <v>2700870</v>
      </c>
      <c r="F232" s="44">
        <f>(E232/Summary!$C$9)*Summary!$C$5</f>
        <v>237378.01257212268</v>
      </c>
      <c r="G232" s="41">
        <f>IF(F232&gt;Summary!$D$6,F232,0)</f>
        <v>237378.01257212268</v>
      </c>
      <c r="H232" s="41">
        <f t="shared" si="3"/>
        <v>237378</v>
      </c>
    </row>
    <row r="233" spans="1:8" x14ac:dyDescent="0.35">
      <c r="A233" s="36" t="s">
        <v>515</v>
      </c>
      <c r="B233" s="36" t="s">
        <v>516</v>
      </c>
      <c r="C233" s="36" t="s">
        <v>153</v>
      </c>
      <c r="D233" s="36" t="s">
        <v>75</v>
      </c>
      <c r="E233" s="41">
        <v>1857790</v>
      </c>
      <c r="F233" s="44">
        <f>(E233/Summary!$C$9)*Summary!$C$5</f>
        <v>163280.16453082298</v>
      </c>
      <c r="G233" s="41">
        <f>IF(F233&gt;Summary!$D$6,F233,0)</f>
        <v>163280.16453082298</v>
      </c>
      <c r="H233" s="41">
        <f t="shared" si="3"/>
        <v>163280</v>
      </c>
    </row>
    <row r="234" spans="1:8" x14ac:dyDescent="0.35">
      <c r="A234" s="36" t="s">
        <v>517</v>
      </c>
      <c r="B234" s="36" t="s">
        <v>518</v>
      </c>
      <c r="C234" s="36" t="s">
        <v>153</v>
      </c>
      <c r="D234" s="36" t="s">
        <v>75</v>
      </c>
      <c r="E234" s="41">
        <v>2638128</v>
      </c>
      <c r="F234" s="44">
        <f>(E234/Summary!$C$9)*Summary!$C$5</f>
        <v>231863.65191618586</v>
      </c>
      <c r="G234" s="41">
        <f>IF(F234&gt;Summary!$D$6,F234,0)</f>
        <v>231863.65191618586</v>
      </c>
      <c r="H234" s="41">
        <f t="shared" si="3"/>
        <v>231864</v>
      </c>
    </row>
    <row r="235" spans="1:8" x14ac:dyDescent="0.35">
      <c r="A235" s="36" t="s">
        <v>519</v>
      </c>
      <c r="B235" s="36" t="s">
        <v>520</v>
      </c>
      <c r="C235" s="36" t="s">
        <v>153</v>
      </c>
      <c r="D235" s="36" t="s">
        <v>75</v>
      </c>
      <c r="E235" s="41">
        <v>1205927</v>
      </c>
      <c r="F235" s="44">
        <f>(E235/Summary!$C$9)*Summary!$C$5</f>
        <v>105988.27583965989</v>
      </c>
      <c r="G235" s="41">
        <f>IF(F235&gt;Summary!$D$6,F235,0)</f>
        <v>0</v>
      </c>
      <c r="H235" s="41">
        <f t="shared" si="3"/>
        <v>0</v>
      </c>
    </row>
    <row r="236" spans="1:8" x14ac:dyDescent="0.35">
      <c r="A236" s="36" t="s">
        <v>521</v>
      </c>
      <c r="B236" s="36" t="s">
        <v>522</v>
      </c>
      <c r="C236" s="36" t="s">
        <v>153</v>
      </c>
      <c r="D236" s="36" t="s">
        <v>75</v>
      </c>
      <c r="E236" s="41">
        <v>1521322</v>
      </c>
      <c r="F236" s="44">
        <f>(E236/Summary!$C$9)*Summary!$C$5</f>
        <v>133708.17286365016</v>
      </c>
      <c r="G236" s="41">
        <f>IF(F236&gt;Summary!$D$6,F236,0)</f>
        <v>0</v>
      </c>
      <c r="H236" s="41">
        <f t="shared" si="3"/>
        <v>0</v>
      </c>
    </row>
    <row r="237" spans="1:8" x14ac:dyDescent="0.35">
      <c r="A237" s="36" t="s">
        <v>523</v>
      </c>
      <c r="B237" s="36" t="s">
        <v>524</v>
      </c>
      <c r="C237" s="36" t="s">
        <v>153</v>
      </c>
      <c r="D237" s="36" t="s">
        <v>75</v>
      </c>
      <c r="E237" s="41">
        <v>1860978</v>
      </c>
      <c r="F237" s="44">
        <f>(E237/Summary!$C$9)*Summary!$C$5</f>
        <v>163560.35613726085</v>
      </c>
      <c r="G237" s="41">
        <f>IF(F237&gt;Summary!$D$6,F237,0)</f>
        <v>163560.35613726085</v>
      </c>
      <c r="H237" s="41">
        <f t="shared" si="3"/>
        <v>163560</v>
      </c>
    </row>
    <row r="238" spans="1:8" x14ac:dyDescent="0.35">
      <c r="A238" s="36" t="s">
        <v>525</v>
      </c>
      <c r="B238" s="36" t="s">
        <v>526</v>
      </c>
      <c r="C238" s="36" t="s">
        <v>153</v>
      </c>
      <c r="D238" s="36" t="s">
        <v>75</v>
      </c>
      <c r="E238" s="41">
        <v>2305487</v>
      </c>
      <c r="F238" s="44">
        <f>(E238/Summary!$C$9)*Summary!$C$5</f>
        <v>202628.01322198604</v>
      </c>
      <c r="G238" s="41">
        <f>IF(F238&gt;Summary!$D$6,F238,0)</f>
        <v>202628.01322198604</v>
      </c>
      <c r="H238" s="41">
        <f t="shared" si="3"/>
        <v>202628</v>
      </c>
    </row>
    <row r="239" spans="1:8" x14ac:dyDescent="0.35">
      <c r="A239" s="36" t="s">
        <v>527</v>
      </c>
      <c r="B239" s="36" t="s">
        <v>528</v>
      </c>
      <c r="C239" s="36" t="s">
        <v>153</v>
      </c>
      <c r="D239" s="36" t="s">
        <v>75</v>
      </c>
      <c r="E239" s="41">
        <v>1600505</v>
      </c>
      <c r="F239" s="44">
        <f>(E239/Summary!$C$9)*Summary!$C$5</f>
        <v>140667.52417248709</v>
      </c>
      <c r="G239" s="41">
        <f>IF(F239&gt;Summary!$D$6,F239,0)</f>
        <v>0</v>
      </c>
      <c r="H239" s="41">
        <f t="shared" si="3"/>
        <v>0</v>
      </c>
    </row>
    <row r="240" spans="1:8" x14ac:dyDescent="0.35">
      <c r="A240" s="36" t="s">
        <v>532</v>
      </c>
      <c r="B240" s="36" t="s">
        <v>533</v>
      </c>
      <c r="C240" s="36" t="s">
        <v>531</v>
      </c>
      <c r="D240" s="36" t="s">
        <v>19</v>
      </c>
      <c r="E240" s="41">
        <v>460625</v>
      </c>
      <c r="F240" s="44">
        <f>(E240/Summary!$C$9)*Summary!$C$5</f>
        <v>40484.083662313999</v>
      </c>
      <c r="G240" s="41">
        <f>IF(F240&gt;Summary!$D$6,F240,0)</f>
        <v>0</v>
      </c>
      <c r="H240" s="41">
        <f t="shared" si="3"/>
        <v>0</v>
      </c>
    </row>
    <row r="241" spans="1:8" x14ac:dyDescent="0.35">
      <c r="A241" s="36" t="s">
        <v>534</v>
      </c>
      <c r="B241" s="36" t="s">
        <v>535</v>
      </c>
      <c r="C241" s="36" t="s">
        <v>531</v>
      </c>
      <c r="D241" s="36" t="s">
        <v>25</v>
      </c>
      <c r="E241" s="41">
        <v>2852248</v>
      </c>
      <c r="F241" s="44">
        <f>(E241/Summary!$C$9)*Summary!$C$5</f>
        <v>250682.54362587308</v>
      </c>
      <c r="G241" s="41">
        <f>IF(F241&gt;Summary!$D$6,F241,0)</f>
        <v>250682.54362587308</v>
      </c>
      <c r="H241" s="41">
        <f t="shared" si="3"/>
        <v>250683</v>
      </c>
    </row>
    <row r="242" spans="1:8" x14ac:dyDescent="0.35">
      <c r="A242" s="36" t="s">
        <v>536</v>
      </c>
      <c r="B242" s="36" t="s">
        <v>537</v>
      </c>
      <c r="C242" s="36" t="s">
        <v>531</v>
      </c>
      <c r="D242" s="36" t="s">
        <v>25</v>
      </c>
      <c r="E242" s="41">
        <v>793993</v>
      </c>
      <c r="F242" s="44">
        <f>(E242/Summary!$C$9)*Summary!$C$5</f>
        <v>69783.617995748558</v>
      </c>
      <c r="G242" s="41">
        <f>IF(F242&gt;Summary!$D$6,F242,0)</f>
        <v>0</v>
      </c>
      <c r="H242" s="41">
        <f t="shared" si="3"/>
        <v>0</v>
      </c>
    </row>
    <row r="243" spans="1:8" x14ac:dyDescent="0.35">
      <c r="A243" s="36" t="s">
        <v>538</v>
      </c>
      <c r="B243" s="36" t="s">
        <v>539</v>
      </c>
      <c r="C243" s="36" t="s">
        <v>531</v>
      </c>
      <c r="D243" s="36" t="s">
        <v>25</v>
      </c>
      <c r="E243" s="41">
        <v>275033</v>
      </c>
      <c r="F243" s="44">
        <f>(E243/Summary!$C$9)*Summary!$C$5</f>
        <v>24172.502538718494</v>
      </c>
      <c r="G243" s="41">
        <f>IF(F243&gt;Summary!$D$6,F243,0)</f>
        <v>0</v>
      </c>
      <c r="H243" s="41">
        <f t="shared" si="3"/>
        <v>0</v>
      </c>
    </row>
    <row r="244" spans="1:8" x14ac:dyDescent="0.35">
      <c r="A244" s="36" t="s">
        <v>540</v>
      </c>
      <c r="B244" s="36" t="s">
        <v>541</v>
      </c>
      <c r="C244" s="36" t="s">
        <v>531</v>
      </c>
      <c r="D244" s="36" t="s">
        <v>19</v>
      </c>
      <c r="E244" s="41">
        <v>352481</v>
      </c>
      <c r="F244" s="44">
        <f>(E244/Summary!$C$9)*Summary!$C$5</f>
        <v>30979.365630124506</v>
      </c>
      <c r="G244" s="41">
        <f>IF(F244&gt;Summary!$D$6,F244,0)</f>
        <v>0</v>
      </c>
      <c r="H244" s="41">
        <f t="shared" si="3"/>
        <v>0</v>
      </c>
    </row>
    <row r="245" spans="1:8" x14ac:dyDescent="0.35">
      <c r="A245" s="36" t="s">
        <v>542</v>
      </c>
      <c r="B245" s="36" t="s">
        <v>543</v>
      </c>
      <c r="C245" s="36" t="s">
        <v>531</v>
      </c>
      <c r="D245" s="36" t="s">
        <v>25</v>
      </c>
      <c r="E245" s="41">
        <v>2927152</v>
      </c>
      <c r="F245" s="44">
        <f>(E245/Summary!$C$9)*Summary!$C$5</f>
        <v>257265.81592468871</v>
      </c>
      <c r="G245" s="41">
        <f>IF(F245&gt;Summary!$D$6,F245,0)</f>
        <v>257265.81592468871</v>
      </c>
      <c r="H245" s="41">
        <f t="shared" si="3"/>
        <v>257266</v>
      </c>
    </row>
    <row r="246" spans="1:8" x14ac:dyDescent="0.35">
      <c r="A246" s="36" t="s">
        <v>544</v>
      </c>
      <c r="B246" s="36" t="s">
        <v>545</v>
      </c>
      <c r="C246" s="36" t="s">
        <v>531</v>
      </c>
      <c r="D246" s="36" t="s">
        <v>19</v>
      </c>
      <c r="E246" s="41">
        <v>428378</v>
      </c>
      <c r="F246" s="44">
        <f>(E246/Summary!$C$9)*Summary!$C$5</f>
        <v>37649.912165198904</v>
      </c>
      <c r="G246" s="41">
        <f>IF(F246&gt;Summary!$D$6,F246,0)</f>
        <v>0</v>
      </c>
      <c r="H246" s="41">
        <f t="shared" si="3"/>
        <v>0</v>
      </c>
    </row>
    <row r="247" spans="1:8" x14ac:dyDescent="0.35">
      <c r="A247" s="36" t="s">
        <v>546</v>
      </c>
      <c r="B247" s="36" t="s">
        <v>547</v>
      </c>
      <c r="C247" s="36" t="s">
        <v>531</v>
      </c>
      <c r="D247" s="36" t="s">
        <v>25</v>
      </c>
      <c r="E247" s="41">
        <v>6795195</v>
      </c>
      <c r="F247" s="44">
        <f>(E247/Summary!$C$9)*Summary!$C$5</f>
        <v>597226.03610689344</v>
      </c>
      <c r="G247" s="41">
        <f>IF(F247&gt;Summary!$D$6,F247,0)</f>
        <v>597226.03610689344</v>
      </c>
      <c r="H247" s="41">
        <f t="shared" si="3"/>
        <v>597226</v>
      </c>
    </row>
    <row r="248" spans="1:8" x14ac:dyDescent="0.35">
      <c r="A248" s="36" t="s">
        <v>548</v>
      </c>
      <c r="B248" s="36" t="s">
        <v>549</v>
      </c>
      <c r="C248" s="36" t="s">
        <v>531</v>
      </c>
      <c r="D248" s="36" t="s">
        <v>25</v>
      </c>
      <c r="E248" s="41">
        <v>1078362</v>
      </c>
      <c r="F248" s="44">
        <f>(E248/Summary!$C$9)*Summary!$C$5</f>
        <v>94776.656556331611</v>
      </c>
      <c r="G248" s="41">
        <f>IF(F248&gt;Summary!$D$6,F248,0)</f>
        <v>0</v>
      </c>
      <c r="H248" s="41">
        <f t="shared" si="3"/>
        <v>0</v>
      </c>
    </row>
    <row r="249" spans="1:8" x14ac:dyDescent="0.35">
      <c r="A249" s="36" t="s">
        <v>550</v>
      </c>
      <c r="B249" s="36" t="s">
        <v>551</v>
      </c>
      <c r="C249" s="36" t="s">
        <v>531</v>
      </c>
      <c r="D249" s="36" t="s">
        <v>25</v>
      </c>
      <c r="E249" s="41">
        <v>461141</v>
      </c>
      <c r="F249" s="44">
        <f>(E249/Summary!$C$9)*Summary!$C$5</f>
        <v>40529.434624962036</v>
      </c>
      <c r="G249" s="41">
        <f>IF(F249&gt;Summary!$D$6,F249,0)</f>
        <v>0</v>
      </c>
      <c r="H249" s="41">
        <f t="shared" si="3"/>
        <v>0</v>
      </c>
    </row>
    <row r="250" spans="1:8" x14ac:dyDescent="0.35">
      <c r="A250" s="36" t="s">
        <v>552</v>
      </c>
      <c r="B250" s="36" t="s">
        <v>553</v>
      </c>
      <c r="C250" s="36" t="s">
        <v>531</v>
      </c>
      <c r="D250" s="36" t="s">
        <v>25</v>
      </c>
      <c r="E250" s="41">
        <v>824051</v>
      </c>
      <c r="F250" s="44">
        <f>(E250/Summary!$C$9)*Summary!$C$5</f>
        <v>72425.399459459455</v>
      </c>
      <c r="G250" s="41">
        <f>IF(F250&gt;Summary!$D$6,F250,0)</f>
        <v>0</v>
      </c>
      <c r="H250" s="41">
        <f t="shared" si="3"/>
        <v>0</v>
      </c>
    </row>
    <row r="251" spans="1:8" x14ac:dyDescent="0.35">
      <c r="A251" s="36" t="s">
        <v>554</v>
      </c>
      <c r="B251" s="36" t="s">
        <v>284</v>
      </c>
      <c r="C251" s="36" t="s">
        <v>531</v>
      </c>
      <c r="D251" s="36" t="s">
        <v>25</v>
      </c>
      <c r="E251" s="41">
        <v>893667</v>
      </c>
      <c r="F251" s="44">
        <f>(E251/Summary!$C$9)*Summary!$C$5</f>
        <v>78543.912280595207</v>
      </c>
      <c r="G251" s="41">
        <f>IF(F251&gt;Summary!$D$6,F251,0)</f>
        <v>0</v>
      </c>
      <c r="H251" s="41">
        <f t="shared" si="3"/>
        <v>0</v>
      </c>
    </row>
    <row r="252" spans="1:8" x14ac:dyDescent="0.35">
      <c r="A252" s="36" t="s">
        <v>555</v>
      </c>
      <c r="B252" s="36" t="s">
        <v>556</v>
      </c>
      <c r="C252" s="36" t="s">
        <v>531</v>
      </c>
      <c r="D252" s="36" t="s">
        <v>19</v>
      </c>
      <c r="E252" s="41">
        <v>622799</v>
      </c>
      <c r="F252" s="44">
        <f>(E252/Summary!$C$9)*Summary!$C$5</f>
        <v>54737.469353173401</v>
      </c>
      <c r="G252" s="41">
        <f>IF(F252&gt;Summary!$D$6,F252,0)</f>
        <v>0</v>
      </c>
      <c r="H252" s="41">
        <f t="shared" si="3"/>
        <v>0</v>
      </c>
    </row>
    <row r="253" spans="1:8" x14ac:dyDescent="0.35">
      <c r="A253" s="36" t="s">
        <v>557</v>
      </c>
      <c r="B253" s="36" t="s">
        <v>558</v>
      </c>
      <c r="C253" s="36" t="s">
        <v>531</v>
      </c>
      <c r="D253" s="36" t="s">
        <v>19</v>
      </c>
      <c r="E253" s="41">
        <v>389150</v>
      </c>
      <c r="F253" s="44">
        <f>(E253/Summary!$C$9)*Summary!$C$5</f>
        <v>34202.184330397809</v>
      </c>
      <c r="G253" s="41">
        <f>IF(F253&gt;Summary!$D$6,F253,0)</f>
        <v>0</v>
      </c>
      <c r="H253" s="41">
        <f t="shared" si="3"/>
        <v>0</v>
      </c>
    </row>
    <row r="254" spans="1:8" x14ac:dyDescent="0.35">
      <c r="A254" s="36" t="s">
        <v>559</v>
      </c>
      <c r="B254" s="36" t="s">
        <v>560</v>
      </c>
      <c r="C254" s="36" t="s">
        <v>531</v>
      </c>
      <c r="D254" s="36" t="s">
        <v>25</v>
      </c>
      <c r="E254" s="41">
        <v>1433988</v>
      </c>
      <c r="F254" s="44">
        <f>(E254/Summary!$C$9)*Summary!$C$5</f>
        <v>126032.43454600668</v>
      </c>
      <c r="G254" s="41">
        <f>IF(F254&gt;Summary!$D$6,F254,0)</f>
        <v>0</v>
      </c>
      <c r="H254" s="41">
        <f t="shared" si="3"/>
        <v>0</v>
      </c>
    </row>
    <row r="255" spans="1:8" x14ac:dyDescent="0.35">
      <c r="A255" s="36" t="s">
        <v>561</v>
      </c>
      <c r="B255" s="36" t="s">
        <v>562</v>
      </c>
      <c r="C255" s="36" t="s">
        <v>531</v>
      </c>
      <c r="D255" s="36" t="s">
        <v>19</v>
      </c>
      <c r="E255" s="41">
        <v>740536</v>
      </c>
      <c r="F255" s="44">
        <f>(E255/Summary!$C$9)*Summary!$C$5</f>
        <v>65085.310999088979</v>
      </c>
      <c r="G255" s="41">
        <f>IF(F255&gt;Summary!$D$6,F255,0)</f>
        <v>0</v>
      </c>
      <c r="H255" s="41">
        <f t="shared" si="3"/>
        <v>0</v>
      </c>
    </row>
    <row r="256" spans="1:8" x14ac:dyDescent="0.35">
      <c r="A256" s="36" t="s">
        <v>563</v>
      </c>
      <c r="B256" s="36" t="s">
        <v>478</v>
      </c>
      <c r="C256" s="36" t="s">
        <v>531</v>
      </c>
      <c r="D256" s="36" t="s">
        <v>19</v>
      </c>
      <c r="E256" s="41">
        <v>603991</v>
      </c>
      <c r="F256" s="44">
        <f>(E256/Summary!$C$9)*Summary!$C$5</f>
        <v>53084.44434254479</v>
      </c>
      <c r="G256" s="41">
        <f>IF(F256&gt;Summary!$D$6,F256,0)</f>
        <v>0</v>
      </c>
      <c r="H256" s="41">
        <f t="shared" si="3"/>
        <v>0</v>
      </c>
    </row>
    <row r="257" spans="1:8" x14ac:dyDescent="0.35">
      <c r="A257" s="36" t="s">
        <v>564</v>
      </c>
      <c r="B257" s="36" t="s">
        <v>565</v>
      </c>
      <c r="C257" s="36" t="s">
        <v>531</v>
      </c>
      <c r="D257" s="36" t="s">
        <v>75</v>
      </c>
      <c r="E257" s="41">
        <v>1364589</v>
      </c>
      <c r="F257" s="44">
        <f>(E257/Summary!$C$9)*Summary!$C$5</f>
        <v>119932.99373823262</v>
      </c>
      <c r="G257" s="41">
        <f>IF(F257&gt;Summary!$D$6,F257,0)</f>
        <v>0</v>
      </c>
      <c r="H257" s="41">
        <f t="shared" si="3"/>
        <v>0</v>
      </c>
    </row>
    <row r="258" spans="1:8" x14ac:dyDescent="0.35">
      <c r="A258" s="36" t="s">
        <v>566</v>
      </c>
      <c r="B258" s="36" t="s">
        <v>567</v>
      </c>
      <c r="C258" s="36" t="s">
        <v>531</v>
      </c>
      <c r="D258" s="36" t="s">
        <v>75</v>
      </c>
      <c r="E258" s="41">
        <v>1150302</v>
      </c>
      <c r="F258" s="44">
        <f>(E258/Summary!$C$9)*Summary!$C$5</f>
        <v>101099.42448830853</v>
      </c>
      <c r="G258" s="41">
        <f>IF(F258&gt;Summary!$D$6,F258,0)</f>
        <v>0</v>
      </c>
      <c r="H258" s="41">
        <f t="shared" si="3"/>
        <v>0</v>
      </c>
    </row>
    <row r="259" spans="1:8" x14ac:dyDescent="0.35">
      <c r="A259" s="36" t="s">
        <v>568</v>
      </c>
      <c r="B259" s="36" t="s">
        <v>569</v>
      </c>
      <c r="C259" s="36" t="s">
        <v>531</v>
      </c>
      <c r="D259" s="36" t="s">
        <v>75</v>
      </c>
      <c r="E259" s="41">
        <v>1003174</v>
      </c>
      <c r="F259" s="44">
        <f>(E259/Summary!$C$9)*Summary!$C$5</f>
        <v>88168.423650167024</v>
      </c>
      <c r="G259" s="41">
        <f>IF(F259&gt;Summary!$D$6,F259,0)</f>
        <v>0</v>
      </c>
      <c r="H259" s="41">
        <f t="shared" ref="H259:H322" si="4">ROUND(G259,0)</f>
        <v>0</v>
      </c>
    </row>
    <row r="260" spans="1:8" x14ac:dyDescent="0.35">
      <c r="A260" s="36" t="s">
        <v>570</v>
      </c>
      <c r="B260" s="36" t="s">
        <v>74</v>
      </c>
      <c r="C260" s="36" t="s">
        <v>531</v>
      </c>
      <c r="D260" s="36" t="s">
        <v>75</v>
      </c>
      <c r="E260" s="41">
        <v>1036036</v>
      </c>
      <c r="F260" s="44">
        <f>(E260/Summary!$C$9)*Summary!$C$5</f>
        <v>91056.647166717288</v>
      </c>
      <c r="G260" s="41">
        <f>IF(F260&gt;Summary!$D$6,F260,0)</f>
        <v>0</v>
      </c>
      <c r="H260" s="41">
        <f t="shared" si="4"/>
        <v>0</v>
      </c>
    </row>
    <row r="261" spans="1:8" x14ac:dyDescent="0.35">
      <c r="A261" s="36" t="s">
        <v>574</v>
      </c>
      <c r="B261" s="36" t="s">
        <v>575</v>
      </c>
      <c r="C261" s="36" t="s">
        <v>573</v>
      </c>
      <c r="D261" s="36" t="s">
        <v>25</v>
      </c>
      <c r="E261" s="41">
        <v>3236645</v>
      </c>
      <c r="F261" s="44">
        <f>(E261/Summary!$C$9)*Summary!$C$5</f>
        <v>284466.9893410264</v>
      </c>
      <c r="G261" s="41">
        <f>IF(F261&gt;Summary!$D$6,F261,0)</f>
        <v>284466.9893410264</v>
      </c>
      <c r="H261" s="41">
        <f t="shared" si="4"/>
        <v>284467</v>
      </c>
    </row>
    <row r="262" spans="1:8" x14ac:dyDescent="0.35">
      <c r="A262" s="36" t="s">
        <v>576</v>
      </c>
      <c r="B262" s="36" t="s">
        <v>577</v>
      </c>
      <c r="C262" s="36" t="s">
        <v>573</v>
      </c>
      <c r="D262" s="36" t="s">
        <v>19</v>
      </c>
      <c r="E262" s="41">
        <v>648767</v>
      </c>
      <c r="F262" s="44">
        <f>(E262/Summary!$C$9)*Summary!$C$5</f>
        <v>57019.782915274824</v>
      </c>
      <c r="G262" s="41">
        <f>IF(F262&gt;Summary!$D$6,F262,0)</f>
        <v>0</v>
      </c>
      <c r="H262" s="41">
        <f t="shared" si="4"/>
        <v>0</v>
      </c>
    </row>
    <row r="263" spans="1:8" x14ac:dyDescent="0.35">
      <c r="A263" s="36" t="s">
        <v>578</v>
      </c>
      <c r="B263" s="36" t="s">
        <v>579</v>
      </c>
      <c r="C263" s="36" t="s">
        <v>573</v>
      </c>
      <c r="D263" s="36" t="s">
        <v>25</v>
      </c>
      <c r="E263" s="41">
        <v>605707</v>
      </c>
      <c r="F263" s="44">
        <f>(E263/Summary!$C$9)*Summary!$C$5</f>
        <v>53235.262660188273</v>
      </c>
      <c r="G263" s="41">
        <f>IF(F263&gt;Summary!$D$6,F263,0)</f>
        <v>0</v>
      </c>
      <c r="H263" s="41">
        <f t="shared" si="4"/>
        <v>0</v>
      </c>
    </row>
    <row r="264" spans="1:8" x14ac:dyDescent="0.35">
      <c r="A264" s="36" t="s">
        <v>580</v>
      </c>
      <c r="B264" s="36" t="s">
        <v>581</v>
      </c>
      <c r="C264" s="36" t="s">
        <v>573</v>
      </c>
      <c r="D264" s="36" t="s">
        <v>25</v>
      </c>
      <c r="E264" s="41">
        <v>564421</v>
      </c>
      <c r="F264" s="44">
        <f>(E264/Summary!$C$9)*Summary!$C$5</f>
        <v>49606.658311569998</v>
      </c>
      <c r="G264" s="41">
        <f>IF(F264&gt;Summary!$D$6,F264,0)</f>
        <v>0</v>
      </c>
      <c r="H264" s="41">
        <f t="shared" si="4"/>
        <v>0</v>
      </c>
    </row>
    <row r="265" spans="1:8" x14ac:dyDescent="0.35">
      <c r="A265" s="36" t="s">
        <v>582</v>
      </c>
      <c r="B265" s="36" t="s">
        <v>231</v>
      </c>
      <c r="C265" s="36" t="s">
        <v>573</v>
      </c>
      <c r="D265" s="36" t="s">
        <v>19</v>
      </c>
      <c r="E265" s="41">
        <v>494297</v>
      </c>
      <c r="F265" s="44">
        <f>(E265/Summary!$C$9)*Summary!$C$5</f>
        <v>43443.497643486182</v>
      </c>
      <c r="G265" s="41">
        <f>IF(F265&gt;Summary!$D$6,F265,0)</f>
        <v>0</v>
      </c>
      <c r="H265" s="41">
        <f t="shared" si="4"/>
        <v>0</v>
      </c>
    </row>
    <row r="266" spans="1:8" x14ac:dyDescent="0.35">
      <c r="A266" s="36" t="s">
        <v>583</v>
      </c>
      <c r="B266" s="36" t="s">
        <v>584</v>
      </c>
      <c r="C266" s="36" t="s">
        <v>573</v>
      </c>
      <c r="D266" s="36" t="s">
        <v>19</v>
      </c>
      <c r="E266" s="41">
        <v>818479</v>
      </c>
      <c r="F266" s="44">
        <f>(E266/Summary!$C$9)*Summary!$C$5</f>
        <v>71935.679374430605</v>
      </c>
      <c r="G266" s="41">
        <f>IF(F266&gt;Summary!$D$6,F266,0)</f>
        <v>0</v>
      </c>
      <c r="H266" s="41">
        <f t="shared" si="4"/>
        <v>0</v>
      </c>
    </row>
    <row r="267" spans="1:8" x14ac:dyDescent="0.35">
      <c r="A267" s="36" t="s">
        <v>585</v>
      </c>
      <c r="B267" s="36" t="s">
        <v>586</v>
      </c>
      <c r="C267" s="36" t="s">
        <v>573</v>
      </c>
      <c r="D267" s="36" t="s">
        <v>19</v>
      </c>
      <c r="E267" s="41">
        <v>480200</v>
      </c>
      <c r="F267" s="44">
        <f>(E267/Summary!$C$9)*Summary!$C$5</f>
        <v>42204.519890677191</v>
      </c>
      <c r="G267" s="41">
        <f>IF(F267&gt;Summary!$D$6,F267,0)</f>
        <v>0</v>
      </c>
      <c r="H267" s="41">
        <f t="shared" si="4"/>
        <v>0</v>
      </c>
    </row>
    <row r="268" spans="1:8" x14ac:dyDescent="0.35">
      <c r="A268" s="36" t="s">
        <v>587</v>
      </c>
      <c r="B268" s="36" t="s">
        <v>588</v>
      </c>
      <c r="C268" s="36" t="s">
        <v>573</v>
      </c>
      <c r="D268" s="36" t="s">
        <v>25</v>
      </c>
      <c r="E268" s="41">
        <v>3516318</v>
      </c>
      <c r="F268" s="44">
        <f>(E268/Summary!$C$9)*Summary!$C$5</f>
        <v>309047.29898572731</v>
      </c>
      <c r="G268" s="41">
        <f>IF(F268&gt;Summary!$D$6,F268,0)</f>
        <v>309047.29898572731</v>
      </c>
      <c r="H268" s="41">
        <f t="shared" si="4"/>
        <v>309047</v>
      </c>
    </row>
    <row r="269" spans="1:8" x14ac:dyDescent="0.35">
      <c r="A269" s="36" t="s">
        <v>589</v>
      </c>
      <c r="B269" s="36" t="s">
        <v>590</v>
      </c>
      <c r="C269" s="36" t="s">
        <v>573</v>
      </c>
      <c r="D269" s="36" t="s">
        <v>19</v>
      </c>
      <c r="E269" s="41">
        <v>562559</v>
      </c>
      <c r="F269" s="44">
        <f>(E269/Summary!$C$9)*Summary!$C$5</f>
        <v>49443.008132402065</v>
      </c>
      <c r="G269" s="41">
        <f>IF(F269&gt;Summary!$D$6,F269,0)</f>
        <v>0</v>
      </c>
      <c r="H269" s="41">
        <f t="shared" si="4"/>
        <v>0</v>
      </c>
    </row>
    <row r="270" spans="1:8" x14ac:dyDescent="0.35">
      <c r="A270" s="36" t="s">
        <v>591</v>
      </c>
      <c r="B270" s="36" t="s">
        <v>592</v>
      </c>
      <c r="C270" s="36" t="s">
        <v>573</v>
      </c>
      <c r="D270" s="36" t="s">
        <v>19</v>
      </c>
      <c r="E270" s="41">
        <v>1056101</v>
      </c>
      <c r="F270" s="44">
        <f>(E270/Summary!$C$9)*Summary!$C$5</f>
        <v>92820.149231703617</v>
      </c>
      <c r="G270" s="41">
        <f>IF(F270&gt;Summary!$D$6,F270,0)</f>
        <v>0</v>
      </c>
      <c r="H270" s="41">
        <f t="shared" si="4"/>
        <v>0</v>
      </c>
    </row>
    <row r="271" spans="1:8" x14ac:dyDescent="0.35">
      <c r="A271" s="36" t="s">
        <v>593</v>
      </c>
      <c r="B271" s="36" t="s">
        <v>594</v>
      </c>
      <c r="C271" s="36" t="s">
        <v>573</v>
      </c>
      <c r="D271" s="36" t="s">
        <v>25</v>
      </c>
      <c r="E271" s="41">
        <v>452255</v>
      </c>
      <c r="F271" s="44">
        <f>(E271/Summary!$C$9)*Summary!$C$5</f>
        <v>39748.448861220772</v>
      </c>
      <c r="G271" s="41">
        <f>IF(F271&gt;Summary!$D$6,F271,0)</f>
        <v>0</v>
      </c>
      <c r="H271" s="41">
        <f t="shared" si="4"/>
        <v>0</v>
      </c>
    </row>
    <row r="272" spans="1:8" x14ac:dyDescent="0.35">
      <c r="A272" s="36" t="s">
        <v>595</v>
      </c>
      <c r="B272" s="36" t="s">
        <v>596</v>
      </c>
      <c r="C272" s="36" t="s">
        <v>573</v>
      </c>
      <c r="D272" s="36" t="s">
        <v>25</v>
      </c>
      <c r="E272" s="41">
        <v>514480</v>
      </c>
      <c r="F272" s="44">
        <f>(E272/Summary!$C$9)*Summary!$C$5</f>
        <v>45217.370665047063</v>
      </c>
      <c r="G272" s="41">
        <f>IF(F272&gt;Summary!$D$6,F272,0)</f>
        <v>0</v>
      </c>
      <c r="H272" s="41">
        <f t="shared" si="4"/>
        <v>0</v>
      </c>
    </row>
    <row r="273" spans="1:8" x14ac:dyDescent="0.35">
      <c r="A273" s="36" t="s">
        <v>597</v>
      </c>
      <c r="B273" s="36" t="s">
        <v>598</v>
      </c>
      <c r="C273" s="36" t="s">
        <v>573</v>
      </c>
      <c r="D273" s="36" t="s">
        <v>19</v>
      </c>
      <c r="E273" s="41">
        <v>1611045</v>
      </c>
      <c r="F273" s="44">
        <f>(E273/Summary!$C$9)*Summary!$C$5</f>
        <v>141593.87910719708</v>
      </c>
      <c r="G273" s="41">
        <f>IF(F273&gt;Summary!$D$6,F273,0)</f>
        <v>0</v>
      </c>
      <c r="H273" s="41">
        <f t="shared" si="4"/>
        <v>0</v>
      </c>
    </row>
    <row r="274" spans="1:8" x14ac:dyDescent="0.35">
      <c r="A274" s="36" t="s">
        <v>599</v>
      </c>
      <c r="B274" s="36" t="s">
        <v>600</v>
      </c>
      <c r="C274" s="36" t="s">
        <v>573</v>
      </c>
      <c r="D274" s="36" t="s">
        <v>25</v>
      </c>
      <c r="E274" s="41">
        <v>3754655</v>
      </c>
      <c r="F274" s="44">
        <f>(E274/Summary!$C$9)*Summary!$C$5</f>
        <v>329994.60980868508</v>
      </c>
      <c r="G274" s="41">
        <f>IF(F274&gt;Summary!$D$6,F274,0)</f>
        <v>329994.60980868508</v>
      </c>
      <c r="H274" s="41">
        <f t="shared" si="4"/>
        <v>329995</v>
      </c>
    </row>
    <row r="275" spans="1:8" x14ac:dyDescent="0.35">
      <c r="A275" s="36" t="s">
        <v>601</v>
      </c>
      <c r="B275" s="36" t="s">
        <v>602</v>
      </c>
      <c r="C275" s="36" t="s">
        <v>573</v>
      </c>
      <c r="D275" s="36" t="s">
        <v>25</v>
      </c>
      <c r="E275" s="41">
        <v>838895</v>
      </c>
      <c r="F275" s="44">
        <f>(E275/Summary!$C$9)*Summary!$C$5</f>
        <v>73730.030640753102</v>
      </c>
      <c r="G275" s="41">
        <f>IF(F275&gt;Summary!$D$6,F275,0)</f>
        <v>0</v>
      </c>
      <c r="H275" s="41">
        <f t="shared" si="4"/>
        <v>0</v>
      </c>
    </row>
    <row r="276" spans="1:8" x14ac:dyDescent="0.35">
      <c r="A276" s="36" t="s">
        <v>603</v>
      </c>
      <c r="B276" s="36" t="s">
        <v>330</v>
      </c>
      <c r="C276" s="36" t="s">
        <v>573</v>
      </c>
      <c r="D276" s="36" t="s">
        <v>25</v>
      </c>
      <c r="E276" s="41">
        <v>844813</v>
      </c>
      <c r="F276" s="44">
        <f>(E276/Summary!$C$9)*Summary!$C$5</f>
        <v>74250.160479805651</v>
      </c>
      <c r="G276" s="41">
        <f>IF(F276&gt;Summary!$D$6,F276,0)</f>
        <v>0</v>
      </c>
      <c r="H276" s="41">
        <f t="shared" si="4"/>
        <v>0</v>
      </c>
    </row>
    <row r="277" spans="1:8" x14ac:dyDescent="0.35">
      <c r="A277" s="36" t="s">
        <v>604</v>
      </c>
      <c r="B277" s="36" t="s">
        <v>605</v>
      </c>
      <c r="C277" s="36" t="s">
        <v>573</v>
      </c>
      <c r="D277" s="36" t="s">
        <v>25</v>
      </c>
      <c r="E277" s="41">
        <v>827838</v>
      </c>
      <c r="F277" s="44">
        <f>(E277/Summary!$C$9)*Summary!$C$5</f>
        <v>72758.236853932583</v>
      </c>
      <c r="G277" s="41">
        <f>IF(F277&gt;Summary!$D$6,F277,0)</f>
        <v>0</v>
      </c>
      <c r="H277" s="41">
        <f t="shared" si="4"/>
        <v>0</v>
      </c>
    </row>
    <row r="278" spans="1:8" x14ac:dyDescent="0.35">
      <c r="A278" s="36" t="s">
        <v>606</v>
      </c>
      <c r="B278" s="36" t="s">
        <v>607</v>
      </c>
      <c r="C278" s="36" t="s">
        <v>573</v>
      </c>
      <c r="D278" s="36" t="s">
        <v>25</v>
      </c>
      <c r="E278" s="41">
        <v>902970</v>
      </c>
      <c r="F278" s="44">
        <f>(E278/Summary!$C$9)*Summary!$C$5</f>
        <v>79361.547950197375</v>
      </c>
      <c r="G278" s="41">
        <f>IF(F278&gt;Summary!$D$6,F278,0)</f>
        <v>0</v>
      </c>
      <c r="H278" s="41">
        <f t="shared" si="4"/>
        <v>0</v>
      </c>
    </row>
    <row r="279" spans="1:8" x14ac:dyDescent="0.35">
      <c r="A279" s="36" t="s">
        <v>608</v>
      </c>
      <c r="B279" s="36" t="s">
        <v>609</v>
      </c>
      <c r="C279" s="36" t="s">
        <v>573</v>
      </c>
      <c r="D279" s="36" t="s">
        <v>25</v>
      </c>
      <c r="E279" s="41">
        <v>609069</v>
      </c>
      <c r="F279" s="44">
        <f>(E279/Summary!$C$9)*Summary!$C$5</f>
        <v>53530.747033100517</v>
      </c>
      <c r="G279" s="41">
        <f>IF(F279&gt;Summary!$D$6,F279,0)</f>
        <v>0</v>
      </c>
      <c r="H279" s="41">
        <f t="shared" si="4"/>
        <v>0</v>
      </c>
    </row>
    <row r="280" spans="1:8" x14ac:dyDescent="0.35">
      <c r="A280" s="36" t="s">
        <v>610</v>
      </c>
      <c r="B280" s="36" t="s">
        <v>611</v>
      </c>
      <c r="C280" s="36" t="s">
        <v>573</v>
      </c>
      <c r="D280" s="36" t="s">
        <v>19</v>
      </c>
      <c r="E280" s="41">
        <v>2125633</v>
      </c>
      <c r="F280" s="44">
        <f>(E280/Summary!$C$9)*Summary!$C$5</f>
        <v>186820.74183419373</v>
      </c>
      <c r="G280" s="41">
        <f>IF(F280&gt;Summary!$D$6,F280,0)</f>
        <v>186820.74183419373</v>
      </c>
      <c r="H280" s="41">
        <f t="shared" si="4"/>
        <v>186821</v>
      </c>
    </row>
    <row r="281" spans="1:8" x14ac:dyDescent="0.35">
      <c r="A281" s="36" t="s">
        <v>612</v>
      </c>
      <c r="B281" s="36" t="s">
        <v>613</v>
      </c>
      <c r="C281" s="36" t="s">
        <v>573</v>
      </c>
      <c r="D281" s="36" t="s">
        <v>19</v>
      </c>
      <c r="E281" s="41">
        <v>975402</v>
      </c>
      <c r="F281" s="44">
        <f>(E281/Summary!$C$9)*Summary!$C$5</f>
        <v>85727.557497722431</v>
      </c>
      <c r="G281" s="41">
        <f>IF(F281&gt;Summary!$D$6,F281,0)</f>
        <v>0</v>
      </c>
      <c r="H281" s="41">
        <f t="shared" si="4"/>
        <v>0</v>
      </c>
    </row>
    <row r="282" spans="1:8" x14ac:dyDescent="0.35">
      <c r="A282" s="36" t="s">
        <v>614</v>
      </c>
      <c r="B282" s="36" t="s">
        <v>615</v>
      </c>
      <c r="C282" s="36" t="s">
        <v>573</v>
      </c>
      <c r="D282" s="36" t="s">
        <v>19</v>
      </c>
      <c r="E282" s="41">
        <v>735721</v>
      </c>
      <c r="F282" s="44">
        <f>(E282/Summary!$C$9)*Summary!$C$5</f>
        <v>64662.123237169755</v>
      </c>
      <c r="G282" s="41">
        <f>IF(F282&gt;Summary!$D$6,F282,0)</f>
        <v>0</v>
      </c>
      <c r="H282" s="41">
        <f t="shared" si="4"/>
        <v>0</v>
      </c>
    </row>
    <row r="283" spans="1:8" x14ac:dyDescent="0.35">
      <c r="A283" s="36" t="s">
        <v>616</v>
      </c>
      <c r="B283" s="36" t="s">
        <v>617</v>
      </c>
      <c r="C283" s="36" t="s">
        <v>618</v>
      </c>
      <c r="D283" s="36" t="s">
        <v>25</v>
      </c>
      <c r="E283" s="41">
        <v>15185400</v>
      </c>
      <c r="F283" s="44">
        <f>(E283/Summary!$C$9)*Summary!$C$5</f>
        <v>1334636.6437898574</v>
      </c>
      <c r="G283" s="41">
        <f>IF(F283&gt;Summary!$D$6,F283,0)</f>
        <v>1334636.6437898574</v>
      </c>
      <c r="H283" s="41">
        <f t="shared" si="4"/>
        <v>1334637</v>
      </c>
    </row>
    <row r="284" spans="1:8" x14ac:dyDescent="0.35">
      <c r="A284" s="36" t="s">
        <v>622</v>
      </c>
      <c r="B284" s="36" t="s">
        <v>623</v>
      </c>
      <c r="C284" s="36" t="s">
        <v>621</v>
      </c>
      <c r="D284" s="36" t="s">
        <v>25</v>
      </c>
      <c r="E284" s="41">
        <v>282237</v>
      </c>
      <c r="F284" s="44">
        <f>(E284/Summary!$C$9)*Summary!$C$5</f>
        <v>24805.658226541149</v>
      </c>
      <c r="G284" s="41">
        <f>IF(F284&gt;Summary!$D$6,F284,0)</f>
        <v>0</v>
      </c>
      <c r="H284" s="41">
        <f t="shared" si="4"/>
        <v>0</v>
      </c>
    </row>
    <row r="285" spans="1:8" x14ac:dyDescent="0.35">
      <c r="A285" s="36" t="s">
        <v>624</v>
      </c>
      <c r="B285" s="36" t="s">
        <v>625</v>
      </c>
      <c r="C285" s="36" t="s">
        <v>621</v>
      </c>
      <c r="D285" s="36" t="s">
        <v>25</v>
      </c>
      <c r="E285" s="41">
        <v>2137122</v>
      </c>
      <c r="F285" s="44">
        <f>(E285/Summary!$C$9)*Summary!$C$5</f>
        <v>187830.50386881261</v>
      </c>
      <c r="G285" s="41">
        <f>IF(F285&gt;Summary!$D$6,F285,0)</f>
        <v>187830.50386881261</v>
      </c>
      <c r="H285" s="41">
        <f t="shared" si="4"/>
        <v>187831</v>
      </c>
    </row>
    <row r="286" spans="1:8" x14ac:dyDescent="0.35">
      <c r="A286" s="36" t="s">
        <v>626</v>
      </c>
      <c r="B286" s="36" t="s">
        <v>627</v>
      </c>
      <c r="C286" s="36" t="s">
        <v>621</v>
      </c>
      <c r="D286" s="36" t="s">
        <v>75</v>
      </c>
      <c r="E286" s="41">
        <v>2277934</v>
      </c>
      <c r="F286" s="44">
        <f>(E286/Summary!$C$9)*Summary!$C$5</f>
        <v>200206.39486182813</v>
      </c>
      <c r="G286" s="41">
        <f>IF(F286&gt;Summary!$D$6,F286,0)</f>
        <v>200206.39486182813</v>
      </c>
      <c r="H286" s="41">
        <f t="shared" si="4"/>
        <v>200206</v>
      </c>
    </row>
    <row r="287" spans="1:8" x14ac:dyDescent="0.35">
      <c r="A287" s="36" t="s">
        <v>631</v>
      </c>
      <c r="B287" s="36" t="s">
        <v>632</v>
      </c>
      <c r="C287" s="36" t="s">
        <v>630</v>
      </c>
      <c r="D287" s="36" t="s">
        <v>25</v>
      </c>
      <c r="E287" s="41">
        <v>455188</v>
      </c>
      <c r="F287" s="44">
        <f>(E287/Summary!$C$9)*Summary!$C$5</f>
        <v>40006.228654722137</v>
      </c>
      <c r="G287" s="41">
        <f>IF(F287&gt;Summary!$D$6,F287,0)</f>
        <v>0</v>
      </c>
      <c r="H287" s="41">
        <f t="shared" si="4"/>
        <v>0</v>
      </c>
    </row>
    <row r="288" spans="1:8" x14ac:dyDescent="0.35">
      <c r="A288" s="36" t="s">
        <v>633</v>
      </c>
      <c r="B288" s="36" t="s">
        <v>634</v>
      </c>
      <c r="C288" s="36" t="s">
        <v>630</v>
      </c>
      <c r="D288" s="36" t="s">
        <v>19</v>
      </c>
      <c r="E288" s="41">
        <v>529434</v>
      </c>
      <c r="F288" s="44">
        <f>(E288/Summary!$C$9)*Summary!$C$5</f>
        <v>46531.669687215304</v>
      </c>
      <c r="G288" s="41">
        <f>IF(F288&gt;Summary!$D$6,F288,0)</f>
        <v>0</v>
      </c>
      <c r="H288" s="41">
        <f t="shared" si="4"/>
        <v>0</v>
      </c>
    </row>
    <row r="289" spans="1:8" x14ac:dyDescent="0.35">
      <c r="A289" s="36" t="s">
        <v>635</v>
      </c>
      <c r="B289" s="36" t="s">
        <v>636</v>
      </c>
      <c r="C289" s="36" t="s">
        <v>630</v>
      </c>
      <c r="D289" s="36" t="s">
        <v>25</v>
      </c>
      <c r="E289" s="41">
        <v>419352</v>
      </c>
      <c r="F289" s="44">
        <f>(E289/Summary!$C$9)*Summary!$C$5</f>
        <v>36856.621876708174</v>
      </c>
      <c r="G289" s="41">
        <f>IF(F289&gt;Summary!$D$6,F289,0)</f>
        <v>0</v>
      </c>
      <c r="H289" s="41">
        <f t="shared" si="4"/>
        <v>0</v>
      </c>
    </row>
    <row r="290" spans="1:8" x14ac:dyDescent="0.35">
      <c r="A290" s="36" t="s">
        <v>637</v>
      </c>
      <c r="B290" s="36" t="s">
        <v>638</v>
      </c>
      <c r="C290" s="36" t="s">
        <v>630</v>
      </c>
      <c r="D290" s="36" t="s">
        <v>25</v>
      </c>
      <c r="E290" s="41">
        <v>1009394</v>
      </c>
      <c r="F290" s="44">
        <f>(E290/Summary!$C$9)*Summary!$C$5</f>
        <v>88715.096106893412</v>
      </c>
      <c r="G290" s="41">
        <f>IF(F290&gt;Summary!$D$6,F290,0)</f>
        <v>0</v>
      </c>
      <c r="H290" s="41">
        <f t="shared" si="4"/>
        <v>0</v>
      </c>
    </row>
    <row r="291" spans="1:8" x14ac:dyDescent="0.35">
      <c r="A291" s="36" t="s">
        <v>639</v>
      </c>
      <c r="B291" s="36" t="s">
        <v>640</v>
      </c>
      <c r="C291" s="36" t="s">
        <v>630</v>
      </c>
      <c r="D291" s="36" t="s">
        <v>25</v>
      </c>
      <c r="E291" s="41">
        <v>763854</v>
      </c>
      <c r="F291" s="44">
        <f>(E291/Summary!$C$9)*Summary!$C$5</f>
        <v>67134.717485575457</v>
      </c>
      <c r="G291" s="41">
        <f>IF(F291&gt;Summary!$D$6,F291,0)</f>
        <v>0</v>
      </c>
      <c r="H291" s="41">
        <f t="shared" si="4"/>
        <v>0</v>
      </c>
    </row>
    <row r="292" spans="1:8" x14ac:dyDescent="0.35">
      <c r="A292" s="36" t="s">
        <v>641</v>
      </c>
      <c r="B292" s="36" t="s">
        <v>642</v>
      </c>
      <c r="C292" s="36" t="s">
        <v>630</v>
      </c>
      <c r="D292" s="36" t="s">
        <v>19</v>
      </c>
      <c r="E292" s="41">
        <v>177446</v>
      </c>
      <c r="F292" s="44">
        <f>(E292/Summary!$C$9)*Summary!$C$5</f>
        <v>15595.633562101428</v>
      </c>
      <c r="G292" s="41">
        <f>IF(F292&gt;Summary!$D$6,F292,0)</f>
        <v>0</v>
      </c>
      <c r="H292" s="41">
        <f t="shared" si="4"/>
        <v>0</v>
      </c>
    </row>
    <row r="293" spans="1:8" x14ac:dyDescent="0.35">
      <c r="A293" s="36" t="s">
        <v>643</v>
      </c>
      <c r="B293" s="36" t="s">
        <v>644</v>
      </c>
      <c r="C293" s="36" t="s">
        <v>630</v>
      </c>
      <c r="D293" s="36" t="s">
        <v>19</v>
      </c>
      <c r="E293" s="41">
        <v>314925</v>
      </c>
      <c r="F293" s="44">
        <f>(E293/Summary!$C$9)*Summary!$C$5</f>
        <v>27678.588976617066</v>
      </c>
      <c r="G293" s="41">
        <f>IF(F293&gt;Summary!$D$6,F293,0)</f>
        <v>0</v>
      </c>
      <c r="H293" s="41">
        <f t="shared" si="4"/>
        <v>0</v>
      </c>
    </row>
    <row r="294" spans="1:8" x14ac:dyDescent="0.35">
      <c r="A294" s="36" t="s">
        <v>645</v>
      </c>
      <c r="B294" s="36" t="s">
        <v>646</v>
      </c>
      <c r="C294" s="36" t="s">
        <v>630</v>
      </c>
      <c r="D294" s="36" t="s">
        <v>19</v>
      </c>
      <c r="E294" s="41">
        <v>761416</v>
      </c>
      <c r="F294" s="44">
        <f>(E294/Summary!$C$9)*Summary!$C$5</f>
        <v>66920.442976009726</v>
      </c>
      <c r="G294" s="41">
        <f>IF(F294&gt;Summary!$D$6,F294,0)</f>
        <v>0</v>
      </c>
      <c r="H294" s="41">
        <f t="shared" si="4"/>
        <v>0</v>
      </c>
    </row>
    <row r="295" spans="1:8" x14ac:dyDescent="0.35">
      <c r="A295" s="36" t="s">
        <v>647</v>
      </c>
      <c r="B295" s="36" t="s">
        <v>648</v>
      </c>
      <c r="C295" s="36" t="s">
        <v>630</v>
      </c>
      <c r="D295" s="36" t="s">
        <v>19</v>
      </c>
      <c r="E295" s="41">
        <v>651836</v>
      </c>
      <c r="F295" s="44">
        <f>(E295/Summary!$C$9)*Summary!$C$5</f>
        <v>57289.515675675677</v>
      </c>
      <c r="G295" s="41">
        <f>IF(F295&gt;Summary!$D$6,F295,0)</f>
        <v>0</v>
      </c>
      <c r="H295" s="41">
        <f t="shared" si="4"/>
        <v>0</v>
      </c>
    </row>
    <row r="296" spans="1:8" x14ac:dyDescent="0.35">
      <c r="A296" s="36" t="s">
        <v>649</v>
      </c>
      <c r="B296" s="36" t="s">
        <v>650</v>
      </c>
      <c r="C296" s="36" t="s">
        <v>630</v>
      </c>
      <c r="D296" s="36" t="s">
        <v>25</v>
      </c>
      <c r="E296" s="41">
        <v>615153</v>
      </c>
      <c r="F296" s="44">
        <f>(E296/Summary!$C$9)*Summary!$C$5</f>
        <v>54065.466522927425</v>
      </c>
      <c r="G296" s="41">
        <f>IF(F296&gt;Summary!$D$6,F296,0)</f>
        <v>0</v>
      </c>
      <c r="H296" s="41">
        <f t="shared" si="4"/>
        <v>0</v>
      </c>
    </row>
    <row r="297" spans="1:8" x14ac:dyDescent="0.35">
      <c r="A297" s="36" t="s">
        <v>651</v>
      </c>
      <c r="B297" s="36" t="s">
        <v>652</v>
      </c>
      <c r="C297" s="36" t="s">
        <v>630</v>
      </c>
      <c r="D297" s="36" t="s">
        <v>25</v>
      </c>
      <c r="E297" s="41">
        <v>659155</v>
      </c>
      <c r="F297" s="44">
        <f>(E297/Summary!$C$9)*Summary!$C$5</f>
        <v>57932.778651685388</v>
      </c>
      <c r="G297" s="41">
        <f>IF(F297&gt;Summary!$D$6,F297,0)</f>
        <v>0</v>
      </c>
      <c r="H297" s="41">
        <f t="shared" si="4"/>
        <v>0</v>
      </c>
    </row>
    <row r="298" spans="1:8" x14ac:dyDescent="0.35">
      <c r="A298" s="36" t="s">
        <v>653</v>
      </c>
      <c r="B298" s="36" t="s">
        <v>654</v>
      </c>
      <c r="C298" s="36" t="s">
        <v>630</v>
      </c>
      <c r="D298" s="36" t="s">
        <v>25</v>
      </c>
      <c r="E298" s="41">
        <v>517926</v>
      </c>
      <c r="F298" s="44">
        <f>(E298/Summary!$C$9)*Summary!$C$5</f>
        <v>45520.237752808993</v>
      </c>
      <c r="G298" s="41">
        <f>IF(F298&gt;Summary!$D$6,F298,0)</f>
        <v>0</v>
      </c>
      <c r="H298" s="41">
        <f t="shared" si="4"/>
        <v>0</v>
      </c>
    </row>
    <row r="299" spans="1:8" x14ac:dyDescent="0.35">
      <c r="A299" s="36" t="s">
        <v>655</v>
      </c>
      <c r="B299" s="36" t="s">
        <v>656</v>
      </c>
      <c r="C299" s="36" t="s">
        <v>630</v>
      </c>
      <c r="D299" s="36" t="s">
        <v>25</v>
      </c>
      <c r="E299" s="41">
        <v>583096</v>
      </c>
      <c r="F299" s="44">
        <f>(E299/Summary!$C$9)*Summary!$C$5</f>
        <v>51247.99402368661</v>
      </c>
      <c r="G299" s="41">
        <f>IF(F299&gt;Summary!$D$6,F299,0)</f>
        <v>0</v>
      </c>
      <c r="H299" s="41">
        <f t="shared" si="4"/>
        <v>0</v>
      </c>
    </row>
    <row r="300" spans="1:8" x14ac:dyDescent="0.35">
      <c r="A300" s="36" t="s">
        <v>657</v>
      </c>
      <c r="B300" s="36" t="s">
        <v>658</v>
      </c>
      <c r="C300" s="36" t="s">
        <v>630</v>
      </c>
      <c r="D300" s="36" t="s">
        <v>25</v>
      </c>
      <c r="E300" s="41">
        <v>1553666</v>
      </c>
      <c r="F300" s="44">
        <f>(E300/Summary!$C$9)*Summary!$C$5</f>
        <v>136550.8696386274</v>
      </c>
      <c r="G300" s="41">
        <f>IF(F300&gt;Summary!$D$6,F300,0)</f>
        <v>0</v>
      </c>
      <c r="H300" s="41">
        <f t="shared" si="4"/>
        <v>0</v>
      </c>
    </row>
    <row r="301" spans="1:8" x14ac:dyDescent="0.35">
      <c r="A301" s="36" t="s">
        <v>659</v>
      </c>
      <c r="B301" s="36" t="s">
        <v>660</v>
      </c>
      <c r="C301" s="36" t="s">
        <v>630</v>
      </c>
      <c r="D301" s="36" t="s">
        <v>25</v>
      </c>
      <c r="E301" s="41">
        <v>625649</v>
      </c>
      <c r="F301" s="44">
        <f>(E301/Summary!$C$9)*Summary!$C$5</f>
        <v>54987.95432128758</v>
      </c>
      <c r="G301" s="41">
        <f>IF(F301&gt;Summary!$D$6,F301,0)</f>
        <v>0</v>
      </c>
      <c r="H301" s="41">
        <f t="shared" si="4"/>
        <v>0</v>
      </c>
    </row>
    <row r="302" spans="1:8" x14ac:dyDescent="0.35">
      <c r="A302" s="36" t="s">
        <v>661</v>
      </c>
      <c r="B302" s="36" t="s">
        <v>662</v>
      </c>
      <c r="C302" s="36" t="s">
        <v>630</v>
      </c>
      <c r="D302" s="36" t="s">
        <v>19</v>
      </c>
      <c r="E302" s="41">
        <v>559188</v>
      </c>
      <c r="F302" s="44">
        <f>(E302/Summary!$C$9)*Summary!$C$5</f>
        <v>49146.732754327357</v>
      </c>
      <c r="G302" s="41">
        <f>IF(F302&gt;Summary!$D$6,F302,0)</f>
        <v>0</v>
      </c>
      <c r="H302" s="41">
        <f t="shared" si="4"/>
        <v>0</v>
      </c>
    </row>
    <row r="303" spans="1:8" x14ac:dyDescent="0.35">
      <c r="A303" s="36" t="s">
        <v>663</v>
      </c>
      <c r="B303" s="36" t="s">
        <v>664</v>
      </c>
      <c r="C303" s="36" t="s">
        <v>630</v>
      </c>
      <c r="D303" s="36" t="s">
        <v>25</v>
      </c>
      <c r="E303" s="41">
        <v>151751</v>
      </c>
      <c r="F303" s="44">
        <f>(E303/Summary!$C$9)*Summary!$C$5</f>
        <v>13337.313823261464</v>
      </c>
      <c r="G303" s="41">
        <f>IF(F303&gt;Summary!$D$6,F303,0)</f>
        <v>0</v>
      </c>
      <c r="H303" s="41">
        <f t="shared" si="4"/>
        <v>0</v>
      </c>
    </row>
    <row r="304" spans="1:8" x14ac:dyDescent="0.35">
      <c r="A304" s="36" t="s">
        <v>665</v>
      </c>
      <c r="B304" s="36" t="s">
        <v>666</v>
      </c>
      <c r="C304" s="36" t="s">
        <v>630</v>
      </c>
      <c r="D304" s="36" t="s">
        <v>25</v>
      </c>
      <c r="E304" s="41">
        <v>1319265</v>
      </c>
      <c r="F304" s="44">
        <f>(E304/Summary!$C$9)*Summary!$C$5</f>
        <v>115949.49174005467</v>
      </c>
      <c r="G304" s="41">
        <f>IF(F304&gt;Summary!$D$6,F304,0)</f>
        <v>0</v>
      </c>
      <c r="H304" s="41">
        <f t="shared" si="4"/>
        <v>0</v>
      </c>
    </row>
    <row r="305" spans="1:8" x14ac:dyDescent="0.35">
      <c r="A305" s="36" t="s">
        <v>667</v>
      </c>
      <c r="B305" s="36" t="s">
        <v>668</v>
      </c>
      <c r="C305" s="36" t="s">
        <v>630</v>
      </c>
      <c r="D305" s="36" t="s">
        <v>19</v>
      </c>
      <c r="E305" s="41">
        <v>2737054</v>
      </c>
      <c r="F305" s="44">
        <f>(E305/Summary!$C$9)*Summary!$C$5</f>
        <v>240558.20488308533</v>
      </c>
      <c r="G305" s="41">
        <f>IF(F305&gt;Summary!$D$6,F305,0)</f>
        <v>240558.20488308533</v>
      </c>
      <c r="H305" s="41">
        <f t="shared" si="4"/>
        <v>240558</v>
      </c>
    </row>
    <row r="306" spans="1:8" x14ac:dyDescent="0.35">
      <c r="A306" s="36" t="s">
        <v>669</v>
      </c>
      <c r="B306" s="36" t="s">
        <v>670</v>
      </c>
      <c r="C306" s="36" t="s">
        <v>630</v>
      </c>
      <c r="D306" s="36" t="s">
        <v>19</v>
      </c>
      <c r="E306" s="41">
        <v>1234866</v>
      </c>
      <c r="F306" s="44">
        <f>(E306/Summary!$C$9)*Summary!$C$5</f>
        <v>108531.70899483752</v>
      </c>
      <c r="G306" s="41">
        <f>IF(F306&gt;Summary!$D$6,F306,0)</f>
        <v>0</v>
      </c>
      <c r="H306" s="41">
        <f t="shared" si="4"/>
        <v>0</v>
      </c>
    </row>
    <row r="307" spans="1:8" x14ac:dyDescent="0.35">
      <c r="A307" s="36" t="s">
        <v>671</v>
      </c>
      <c r="B307" s="36" t="s">
        <v>672</v>
      </c>
      <c r="C307" s="36" t="s">
        <v>630</v>
      </c>
      <c r="D307" s="36" t="s">
        <v>19</v>
      </c>
      <c r="E307" s="41">
        <v>807057</v>
      </c>
      <c r="F307" s="44">
        <f>(E307/Summary!$C$9)*Summary!$C$5</f>
        <v>70931.805933798954</v>
      </c>
      <c r="G307" s="41">
        <f>IF(F307&gt;Summary!$D$6,F307,0)</f>
        <v>0</v>
      </c>
      <c r="H307" s="41">
        <f t="shared" si="4"/>
        <v>0</v>
      </c>
    </row>
    <row r="308" spans="1:8" x14ac:dyDescent="0.35">
      <c r="A308" s="36" t="s">
        <v>673</v>
      </c>
      <c r="B308" s="36" t="s">
        <v>674</v>
      </c>
      <c r="C308" s="36" t="s">
        <v>630</v>
      </c>
      <c r="D308" s="36" t="s">
        <v>25</v>
      </c>
      <c r="E308" s="41">
        <v>303322</v>
      </c>
      <c r="F308" s="44">
        <f>(E308/Summary!$C$9)*Summary!$C$5</f>
        <v>26658.807543273611</v>
      </c>
      <c r="G308" s="41">
        <f>IF(F308&gt;Summary!$D$6,F308,0)</f>
        <v>0</v>
      </c>
      <c r="H308" s="41">
        <f t="shared" si="4"/>
        <v>0</v>
      </c>
    </row>
    <row r="309" spans="1:8" x14ac:dyDescent="0.35">
      <c r="A309" s="36" t="s">
        <v>675</v>
      </c>
      <c r="B309" s="36" t="s">
        <v>676</v>
      </c>
      <c r="C309" s="36" t="s">
        <v>630</v>
      </c>
      <c r="D309" s="36" t="s">
        <v>25</v>
      </c>
      <c r="E309" s="41">
        <v>661395</v>
      </c>
      <c r="F309" s="44">
        <f>(E309/Summary!$C$9)*Summary!$C$5</f>
        <v>58129.651047676896</v>
      </c>
      <c r="G309" s="41">
        <f>IF(F309&gt;Summary!$D$6,F309,0)</f>
        <v>0</v>
      </c>
      <c r="H309" s="41">
        <f t="shared" si="4"/>
        <v>0</v>
      </c>
    </row>
    <row r="310" spans="1:8" x14ac:dyDescent="0.35">
      <c r="A310" s="36" t="s">
        <v>677</v>
      </c>
      <c r="B310" s="36" t="s">
        <v>678</v>
      </c>
      <c r="C310" s="36" t="s">
        <v>630</v>
      </c>
      <c r="D310" s="36" t="s">
        <v>25</v>
      </c>
      <c r="E310" s="41">
        <v>934879</v>
      </c>
      <c r="F310" s="44">
        <f>(E310/Summary!$C$9)*Summary!$C$5</f>
        <v>82166.012808988758</v>
      </c>
      <c r="G310" s="41">
        <f>IF(F310&gt;Summary!$D$6,F310,0)</f>
        <v>0</v>
      </c>
      <c r="H310" s="41">
        <f t="shared" si="4"/>
        <v>0</v>
      </c>
    </row>
    <row r="311" spans="1:8" x14ac:dyDescent="0.35">
      <c r="A311" s="36" t="s">
        <v>679</v>
      </c>
      <c r="B311" s="36" t="s">
        <v>680</v>
      </c>
      <c r="C311" s="36" t="s">
        <v>630</v>
      </c>
      <c r="D311" s="36" t="s">
        <v>25</v>
      </c>
      <c r="E311" s="41">
        <v>537034</v>
      </c>
      <c r="F311" s="44">
        <f>(E311/Summary!$C$9)*Summary!$C$5</f>
        <v>47199.629602186462</v>
      </c>
      <c r="G311" s="41">
        <f>IF(F311&gt;Summary!$D$6,F311,0)</f>
        <v>0</v>
      </c>
      <c r="H311" s="41">
        <f t="shared" si="4"/>
        <v>0</v>
      </c>
    </row>
    <row r="312" spans="1:8" x14ac:dyDescent="0.35">
      <c r="A312" s="36" t="s">
        <v>681</v>
      </c>
      <c r="B312" s="36" t="s">
        <v>682</v>
      </c>
      <c r="C312" s="36" t="s">
        <v>630</v>
      </c>
      <c r="D312" s="36" t="s">
        <v>19</v>
      </c>
      <c r="E312" s="41">
        <v>719494</v>
      </c>
      <c r="F312" s="44">
        <f>(E312/Summary!$C$9)*Summary!$C$5</f>
        <v>63235.94092924385</v>
      </c>
      <c r="G312" s="41">
        <f>IF(F312&gt;Summary!$D$6,F312,0)</f>
        <v>0</v>
      </c>
      <c r="H312" s="41">
        <f t="shared" si="4"/>
        <v>0</v>
      </c>
    </row>
    <row r="313" spans="1:8" x14ac:dyDescent="0.35">
      <c r="A313" s="36" t="s">
        <v>683</v>
      </c>
      <c r="B313" s="36" t="s">
        <v>684</v>
      </c>
      <c r="C313" s="36" t="s">
        <v>630</v>
      </c>
      <c r="D313" s="36" t="s">
        <v>25</v>
      </c>
      <c r="E313" s="41">
        <v>82265</v>
      </c>
      <c r="F313" s="44">
        <f>(E313/Summary!$C$9)*Summary!$C$5</f>
        <v>7230.2266322502273</v>
      </c>
      <c r="G313" s="41">
        <f>IF(F313&gt;Summary!$D$6,F313,0)</f>
        <v>0</v>
      </c>
      <c r="H313" s="41">
        <f t="shared" si="4"/>
        <v>0</v>
      </c>
    </row>
    <row r="314" spans="1:8" x14ac:dyDescent="0.35">
      <c r="A314" s="36" t="s">
        <v>685</v>
      </c>
      <c r="B314" s="36" t="s">
        <v>686</v>
      </c>
      <c r="C314" s="36" t="s">
        <v>630</v>
      </c>
      <c r="D314" s="36" t="s">
        <v>19</v>
      </c>
      <c r="E314" s="41">
        <v>346794</v>
      </c>
      <c r="F314" s="44">
        <f>(E314/Summary!$C$9)*Summary!$C$5</f>
        <v>30479.538256908596</v>
      </c>
      <c r="G314" s="41">
        <f>IF(F314&gt;Summary!$D$6,F314,0)</f>
        <v>0</v>
      </c>
      <c r="H314" s="41">
        <f t="shared" si="4"/>
        <v>0</v>
      </c>
    </row>
    <row r="315" spans="1:8" x14ac:dyDescent="0.35">
      <c r="A315" s="36" t="s">
        <v>687</v>
      </c>
      <c r="B315" s="36" t="s">
        <v>688</v>
      </c>
      <c r="C315" s="36" t="s">
        <v>630</v>
      </c>
      <c r="D315" s="36" t="s">
        <v>25</v>
      </c>
      <c r="E315" s="41">
        <v>543301</v>
      </c>
      <c r="F315" s="44">
        <f>(E315/Summary!$C$9)*Summary!$C$5</f>
        <v>47750.432863650167</v>
      </c>
      <c r="G315" s="41">
        <f>IF(F315&gt;Summary!$D$6,F315,0)</f>
        <v>0</v>
      </c>
      <c r="H315" s="41">
        <f t="shared" si="4"/>
        <v>0</v>
      </c>
    </row>
    <row r="316" spans="1:8" x14ac:dyDescent="0.35">
      <c r="A316" s="36" t="s">
        <v>689</v>
      </c>
      <c r="B316" s="36" t="s">
        <v>690</v>
      </c>
      <c r="C316" s="36" t="s">
        <v>630</v>
      </c>
      <c r="D316" s="36" t="s">
        <v>25</v>
      </c>
      <c r="E316" s="41">
        <v>5388358</v>
      </c>
      <c r="F316" s="44">
        <f>(E316/Summary!$C$9)*Summary!$C$5</f>
        <v>473579.88835712115</v>
      </c>
      <c r="G316" s="41">
        <f>IF(F316&gt;Summary!$D$6,F316,0)</f>
        <v>473579.88835712115</v>
      </c>
      <c r="H316" s="41">
        <f t="shared" si="4"/>
        <v>473580</v>
      </c>
    </row>
    <row r="317" spans="1:8" x14ac:dyDescent="0.35">
      <c r="A317" s="36" t="s">
        <v>691</v>
      </c>
      <c r="B317" s="36" t="s">
        <v>692</v>
      </c>
      <c r="C317" s="36" t="s">
        <v>630</v>
      </c>
      <c r="D317" s="36" t="s">
        <v>25</v>
      </c>
      <c r="E317" s="41">
        <v>916754</v>
      </c>
      <c r="F317" s="44">
        <f>(E317/Summary!$C$9)*Summary!$C$5</f>
        <v>80573.016301245065</v>
      </c>
      <c r="G317" s="41">
        <f>IF(F317&gt;Summary!$D$6,F317,0)</f>
        <v>0</v>
      </c>
      <c r="H317" s="41">
        <f t="shared" si="4"/>
        <v>0</v>
      </c>
    </row>
    <row r="318" spans="1:8" x14ac:dyDescent="0.35">
      <c r="A318" s="36" t="s">
        <v>693</v>
      </c>
      <c r="B318" s="36" t="s">
        <v>694</v>
      </c>
      <c r="C318" s="36" t="s">
        <v>630</v>
      </c>
      <c r="D318" s="36" t="s">
        <v>19</v>
      </c>
      <c r="E318" s="41">
        <v>1097398</v>
      </c>
      <c r="F318" s="44">
        <f>(E318/Summary!$C$9)*Summary!$C$5</f>
        <v>96449.720364409368</v>
      </c>
      <c r="G318" s="41">
        <f>IF(F318&gt;Summary!$D$6,F318,0)</f>
        <v>0</v>
      </c>
      <c r="H318" s="41">
        <f t="shared" si="4"/>
        <v>0</v>
      </c>
    </row>
    <row r="319" spans="1:8" x14ac:dyDescent="0.35">
      <c r="A319" s="36" t="s">
        <v>695</v>
      </c>
      <c r="B319" s="36" t="s">
        <v>696</v>
      </c>
      <c r="C319" s="36" t="s">
        <v>630</v>
      </c>
      <c r="D319" s="36" t="s">
        <v>19</v>
      </c>
      <c r="E319" s="41">
        <v>859858</v>
      </c>
      <c r="F319" s="44">
        <f>(E319/Summary!$C$9)*Summary!$C$5</f>
        <v>75572.457443061037</v>
      </c>
      <c r="G319" s="41">
        <f>IF(F319&gt;Summary!$D$6,F319,0)</f>
        <v>0</v>
      </c>
      <c r="H319" s="41">
        <f t="shared" si="4"/>
        <v>0</v>
      </c>
    </row>
    <row r="320" spans="1:8" x14ac:dyDescent="0.35">
      <c r="A320" s="36" t="s">
        <v>697</v>
      </c>
      <c r="B320" s="36" t="s">
        <v>698</v>
      </c>
      <c r="C320" s="36" t="s">
        <v>630</v>
      </c>
      <c r="D320" s="36" t="s">
        <v>25</v>
      </c>
      <c r="E320" s="41">
        <v>91427</v>
      </c>
      <c r="F320" s="44">
        <f>(E320/Summary!$C$9)*Summary!$C$5</f>
        <v>8035.4698876404491</v>
      </c>
      <c r="G320" s="41">
        <f>IF(F320&gt;Summary!$D$6,F320,0)</f>
        <v>0</v>
      </c>
      <c r="H320" s="41">
        <f t="shared" si="4"/>
        <v>0</v>
      </c>
    </row>
    <row r="321" spans="1:8" x14ac:dyDescent="0.35">
      <c r="A321" s="36" t="s">
        <v>699</v>
      </c>
      <c r="B321" s="36" t="s">
        <v>700</v>
      </c>
      <c r="C321" s="36" t="s">
        <v>630</v>
      </c>
      <c r="D321" s="36" t="s">
        <v>19</v>
      </c>
      <c r="E321" s="41">
        <v>757058</v>
      </c>
      <c r="F321" s="44">
        <f>(E321/Summary!$C$9)*Summary!$C$5</f>
        <v>66537.420698451257</v>
      </c>
      <c r="G321" s="41">
        <f>IF(F321&gt;Summary!$D$6,F321,0)</f>
        <v>0</v>
      </c>
      <c r="H321" s="41">
        <f t="shared" si="4"/>
        <v>0</v>
      </c>
    </row>
    <row r="322" spans="1:8" x14ac:dyDescent="0.35">
      <c r="A322" s="36" t="s">
        <v>701</v>
      </c>
      <c r="B322" s="36" t="s">
        <v>702</v>
      </c>
      <c r="C322" s="36" t="s">
        <v>630</v>
      </c>
      <c r="D322" s="36" t="s">
        <v>25</v>
      </c>
      <c r="E322" s="41">
        <v>447319</v>
      </c>
      <c r="F322" s="44">
        <f>(E322/Summary!$C$9)*Summary!$C$5</f>
        <v>39314.626474339508</v>
      </c>
      <c r="G322" s="41">
        <f>IF(F322&gt;Summary!$D$6,F322,0)</f>
        <v>0</v>
      </c>
      <c r="H322" s="41">
        <f t="shared" si="4"/>
        <v>0</v>
      </c>
    </row>
    <row r="323" spans="1:8" x14ac:dyDescent="0.35">
      <c r="A323" s="36" t="s">
        <v>703</v>
      </c>
      <c r="B323" s="36" t="s">
        <v>704</v>
      </c>
      <c r="C323" s="36" t="s">
        <v>630</v>
      </c>
      <c r="D323" s="36" t="s">
        <v>25</v>
      </c>
      <c r="E323" s="41">
        <v>2211782</v>
      </c>
      <c r="F323" s="44">
        <f>(E323/Summary!$C$9)*Summary!$C$5</f>
        <v>194392.33113877923</v>
      </c>
      <c r="G323" s="41">
        <f>IF(F323&gt;Summary!$D$6,F323,0)</f>
        <v>194392.33113877923</v>
      </c>
      <c r="H323" s="41">
        <f t="shared" ref="H323:H386" si="5">ROUND(G323,0)</f>
        <v>194392</v>
      </c>
    </row>
    <row r="324" spans="1:8" x14ac:dyDescent="0.35">
      <c r="A324" s="36" t="s">
        <v>705</v>
      </c>
      <c r="B324" s="36" t="s">
        <v>706</v>
      </c>
      <c r="C324" s="36" t="s">
        <v>630</v>
      </c>
      <c r="D324" s="36" t="s">
        <v>25</v>
      </c>
      <c r="E324" s="41">
        <v>805682</v>
      </c>
      <c r="F324" s="44">
        <f>(E324/Summary!$C$9)*Summary!$C$5</f>
        <v>70810.957922866684</v>
      </c>
      <c r="G324" s="41">
        <f>IF(F324&gt;Summary!$D$6,F324,0)</f>
        <v>0</v>
      </c>
      <c r="H324" s="41">
        <f t="shared" si="5"/>
        <v>0</v>
      </c>
    </row>
    <row r="325" spans="1:8" x14ac:dyDescent="0.35">
      <c r="A325" s="36" t="s">
        <v>707</v>
      </c>
      <c r="B325" s="36" t="s">
        <v>708</v>
      </c>
      <c r="C325" s="36" t="s">
        <v>630</v>
      </c>
      <c r="D325" s="36" t="s">
        <v>19</v>
      </c>
      <c r="E325" s="41">
        <v>228551</v>
      </c>
      <c r="F325" s="44">
        <f>(E325/Summary!$C$9)*Summary!$C$5</f>
        <v>20087.224542969936</v>
      </c>
      <c r="G325" s="41">
        <f>IF(F325&gt;Summary!$D$6,F325,0)</f>
        <v>0</v>
      </c>
      <c r="H325" s="41">
        <f t="shared" si="5"/>
        <v>0</v>
      </c>
    </row>
    <row r="326" spans="1:8" x14ac:dyDescent="0.35">
      <c r="A326" s="36" t="s">
        <v>709</v>
      </c>
      <c r="B326" s="36" t="s">
        <v>710</v>
      </c>
      <c r="C326" s="36" t="s">
        <v>630</v>
      </c>
      <c r="D326" s="36" t="s">
        <v>19</v>
      </c>
      <c r="E326" s="41">
        <v>487774</v>
      </c>
      <c r="F326" s="44">
        <f>(E326/Summary!$C$9)*Summary!$C$5</f>
        <v>42870.194679623448</v>
      </c>
      <c r="G326" s="41">
        <f>IF(F326&gt;Summary!$D$6,F326,0)</f>
        <v>0</v>
      </c>
      <c r="H326" s="41">
        <f t="shared" si="5"/>
        <v>0</v>
      </c>
    </row>
    <row r="327" spans="1:8" x14ac:dyDescent="0.35">
      <c r="A327" s="36" t="s">
        <v>711</v>
      </c>
      <c r="B327" s="36" t="s">
        <v>712</v>
      </c>
      <c r="C327" s="36" t="s">
        <v>630</v>
      </c>
      <c r="D327" s="36" t="s">
        <v>25</v>
      </c>
      <c r="E327" s="41">
        <v>353374</v>
      </c>
      <c r="F327" s="44">
        <f>(E327/Summary!$C$9)*Summary!$C$5</f>
        <v>31057.850920133616</v>
      </c>
      <c r="G327" s="41">
        <f>IF(F327&gt;Summary!$D$6,F327,0)</f>
        <v>0</v>
      </c>
      <c r="H327" s="41">
        <f t="shared" si="5"/>
        <v>0</v>
      </c>
    </row>
    <row r="328" spans="1:8" x14ac:dyDescent="0.35">
      <c r="A328" s="36" t="s">
        <v>713</v>
      </c>
      <c r="B328" s="36" t="s">
        <v>714</v>
      </c>
      <c r="C328" s="36" t="s">
        <v>630</v>
      </c>
      <c r="D328" s="36" t="s">
        <v>19</v>
      </c>
      <c r="E328" s="41">
        <v>880482</v>
      </c>
      <c r="F328" s="44">
        <f>(E328/Summary!$C$9)*Summary!$C$5</f>
        <v>77385.089717582741</v>
      </c>
      <c r="G328" s="41">
        <f>IF(F328&gt;Summary!$D$6,F328,0)</f>
        <v>0</v>
      </c>
      <c r="H328" s="41">
        <f t="shared" si="5"/>
        <v>0</v>
      </c>
    </row>
    <row r="329" spans="1:8" x14ac:dyDescent="0.35">
      <c r="A329" s="36" t="s">
        <v>715</v>
      </c>
      <c r="B329" s="36" t="s">
        <v>716</v>
      </c>
      <c r="C329" s="36" t="s">
        <v>630</v>
      </c>
      <c r="D329" s="36" t="s">
        <v>25</v>
      </c>
      <c r="E329" s="41">
        <v>750593</v>
      </c>
      <c r="F329" s="44">
        <f>(E329/Summary!$C$9)*Summary!$C$5</f>
        <v>65969.2153234133</v>
      </c>
      <c r="G329" s="41">
        <f>IF(F329&gt;Summary!$D$6,F329,0)</f>
        <v>0</v>
      </c>
      <c r="H329" s="41">
        <f t="shared" si="5"/>
        <v>0</v>
      </c>
    </row>
    <row r="330" spans="1:8" x14ac:dyDescent="0.35">
      <c r="A330" s="36" t="s">
        <v>717</v>
      </c>
      <c r="B330" s="36" t="s">
        <v>718</v>
      </c>
      <c r="C330" s="36" t="s">
        <v>630</v>
      </c>
      <c r="D330" s="36" t="s">
        <v>19</v>
      </c>
      <c r="E330" s="41">
        <v>378965</v>
      </c>
      <c r="F330" s="44">
        <f>(E330/Summary!$C$9)*Summary!$C$5</f>
        <v>33307.030154873974</v>
      </c>
      <c r="G330" s="41">
        <f>IF(F330&gt;Summary!$D$6,F330,0)</f>
        <v>0</v>
      </c>
      <c r="H330" s="41">
        <f t="shared" si="5"/>
        <v>0</v>
      </c>
    </row>
    <row r="331" spans="1:8" x14ac:dyDescent="0.35">
      <c r="A331" s="36" t="s">
        <v>719</v>
      </c>
      <c r="B331" s="36" t="s">
        <v>720</v>
      </c>
      <c r="C331" s="36" t="s">
        <v>630</v>
      </c>
      <c r="D331" s="36" t="s">
        <v>19</v>
      </c>
      <c r="E331" s="41">
        <v>510861</v>
      </c>
      <c r="F331" s="44">
        <f>(E331/Summary!$C$9)*Summary!$C$5</f>
        <v>44899.298700273306</v>
      </c>
      <c r="G331" s="41">
        <f>IF(F331&gt;Summary!$D$6,F331,0)</f>
        <v>0</v>
      </c>
      <c r="H331" s="41">
        <f t="shared" si="5"/>
        <v>0</v>
      </c>
    </row>
    <row r="332" spans="1:8" x14ac:dyDescent="0.35">
      <c r="A332" s="36" t="s">
        <v>721</v>
      </c>
      <c r="B332" s="36" t="s">
        <v>722</v>
      </c>
      <c r="C332" s="36" t="s">
        <v>630</v>
      </c>
      <c r="D332" s="36" t="s">
        <v>25</v>
      </c>
      <c r="E332" s="41">
        <v>1007029</v>
      </c>
      <c r="F332" s="44">
        <f>(E332/Summary!$C$9)*Summary!$C$5</f>
        <v>88507.237528089885</v>
      </c>
      <c r="G332" s="41">
        <f>IF(F332&gt;Summary!$D$6,F332,0)</f>
        <v>0</v>
      </c>
      <c r="H332" s="41">
        <f t="shared" si="5"/>
        <v>0</v>
      </c>
    </row>
    <row r="333" spans="1:8" x14ac:dyDescent="0.35">
      <c r="A333" s="36" t="s">
        <v>723</v>
      </c>
      <c r="B333" s="36" t="s">
        <v>724</v>
      </c>
      <c r="C333" s="36" t="s">
        <v>630</v>
      </c>
      <c r="D333" s="36" t="s">
        <v>19</v>
      </c>
      <c r="E333" s="41">
        <v>347145</v>
      </c>
      <c r="F333" s="44">
        <f>(E333/Summary!$C$9)*Summary!$C$5</f>
        <v>30510.387458244761</v>
      </c>
      <c r="G333" s="41">
        <f>IF(F333&gt;Summary!$D$6,F333,0)</f>
        <v>0</v>
      </c>
      <c r="H333" s="41">
        <f t="shared" si="5"/>
        <v>0</v>
      </c>
    </row>
    <row r="334" spans="1:8" x14ac:dyDescent="0.35">
      <c r="A334" s="36" t="s">
        <v>725</v>
      </c>
      <c r="B334" s="36" t="s">
        <v>726</v>
      </c>
      <c r="C334" s="36" t="s">
        <v>630</v>
      </c>
      <c r="D334" s="36" t="s">
        <v>25</v>
      </c>
      <c r="E334" s="41">
        <v>1118138</v>
      </c>
      <c r="F334" s="44">
        <f>(E334/Summary!$C$9)*Summary!$C$5</f>
        <v>98272.547816580627</v>
      </c>
      <c r="G334" s="41">
        <f>IF(F334&gt;Summary!$D$6,F334,0)</f>
        <v>0</v>
      </c>
      <c r="H334" s="41">
        <f t="shared" si="5"/>
        <v>0</v>
      </c>
    </row>
    <row r="335" spans="1:8" x14ac:dyDescent="0.35">
      <c r="A335" s="36" t="s">
        <v>727</v>
      </c>
      <c r="B335" s="36" t="s">
        <v>728</v>
      </c>
      <c r="C335" s="36" t="s">
        <v>630</v>
      </c>
      <c r="D335" s="36" t="s">
        <v>19</v>
      </c>
      <c r="E335" s="41">
        <v>318997</v>
      </c>
      <c r="F335" s="44">
        <f>(E335/Summary!$C$9)*Summary!$C$5</f>
        <v>28036.474867901608</v>
      </c>
      <c r="G335" s="41">
        <f>IF(F335&gt;Summary!$D$6,F335,0)</f>
        <v>0</v>
      </c>
      <c r="H335" s="41">
        <f t="shared" si="5"/>
        <v>0</v>
      </c>
    </row>
    <row r="336" spans="1:8" x14ac:dyDescent="0.35">
      <c r="A336" s="36" t="s">
        <v>729</v>
      </c>
      <c r="B336" s="36" t="s">
        <v>730</v>
      </c>
      <c r="C336" s="36" t="s">
        <v>630</v>
      </c>
      <c r="D336" s="36" t="s">
        <v>25</v>
      </c>
      <c r="E336" s="41">
        <v>1780335</v>
      </c>
      <c r="F336" s="44">
        <f>(E336/Summary!$C$9)*Summary!$C$5</f>
        <v>156472.68621317946</v>
      </c>
      <c r="G336" s="41">
        <f>IF(F336&gt;Summary!$D$6,F336,0)</f>
        <v>156472.68621317946</v>
      </c>
      <c r="H336" s="41">
        <f t="shared" si="5"/>
        <v>156473</v>
      </c>
    </row>
    <row r="337" spans="1:8" x14ac:dyDescent="0.35">
      <c r="A337" s="36" t="s">
        <v>731</v>
      </c>
      <c r="B337" s="36" t="s">
        <v>732</v>
      </c>
      <c r="C337" s="36" t="s">
        <v>630</v>
      </c>
      <c r="D337" s="36" t="s">
        <v>25</v>
      </c>
      <c r="E337" s="41">
        <v>478136</v>
      </c>
      <c r="F337" s="44">
        <f>(E337/Summary!$C$9)*Summary!$C$5</f>
        <v>42023.116040085028</v>
      </c>
      <c r="G337" s="41">
        <f>IF(F337&gt;Summary!$D$6,F337,0)</f>
        <v>0</v>
      </c>
      <c r="H337" s="41">
        <f t="shared" si="5"/>
        <v>0</v>
      </c>
    </row>
    <row r="338" spans="1:8" x14ac:dyDescent="0.35">
      <c r="A338" s="36" t="s">
        <v>733</v>
      </c>
      <c r="B338" s="36" t="s">
        <v>734</v>
      </c>
      <c r="C338" s="36" t="s">
        <v>630</v>
      </c>
      <c r="D338" s="36" t="s">
        <v>25</v>
      </c>
      <c r="E338" s="41">
        <v>418683</v>
      </c>
      <c r="F338" s="44">
        <f>(E338/Summary!$C$9)*Summary!$C$5</f>
        <v>36797.823826298212</v>
      </c>
      <c r="G338" s="41">
        <f>IF(F338&gt;Summary!$D$6,F338,0)</f>
        <v>0</v>
      </c>
      <c r="H338" s="41">
        <f t="shared" si="5"/>
        <v>0</v>
      </c>
    </row>
    <row r="339" spans="1:8" x14ac:dyDescent="0.35">
      <c r="A339" s="36" t="s">
        <v>735</v>
      </c>
      <c r="B339" s="36" t="s">
        <v>736</v>
      </c>
      <c r="C339" s="36" t="s">
        <v>630</v>
      </c>
      <c r="D339" s="36" t="s">
        <v>25</v>
      </c>
      <c r="E339" s="41">
        <v>123643</v>
      </c>
      <c r="F339" s="44">
        <f>(E339/Summary!$C$9)*Summary!$C$5</f>
        <v>10866.916811418159</v>
      </c>
      <c r="G339" s="41">
        <f>IF(F339&gt;Summary!$D$6,F339,0)</f>
        <v>0</v>
      </c>
      <c r="H339" s="41">
        <f t="shared" si="5"/>
        <v>0</v>
      </c>
    </row>
    <row r="340" spans="1:8" x14ac:dyDescent="0.35">
      <c r="A340" s="36" t="s">
        <v>737</v>
      </c>
      <c r="B340" s="36" t="s">
        <v>738</v>
      </c>
      <c r="C340" s="36" t="s">
        <v>630</v>
      </c>
      <c r="D340" s="36" t="s">
        <v>19</v>
      </c>
      <c r="E340" s="41">
        <v>670614</v>
      </c>
      <c r="F340" s="44">
        <f>(E340/Summary!$C$9)*Summary!$C$5</f>
        <v>58939.904002429401</v>
      </c>
      <c r="G340" s="41">
        <f>IF(F340&gt;Summary!$D$6,F340,0)</f>
        <v>0</v>
      </c>
      <c r="H340" s="41">
        <f t="shared" si="5"/>
        <v>0</v>
      </c>
    </row>
    <row r="341" spans="1:8" x14ac:dyDescent="0.35">
      <c r="A341" s="36" t="s">
        <v>739</v>
      </c>
      <c r="B341" s="36" t="s">
        <v>740</v>
      </c>
      <c r="C341" s="36" t="s">
        <v>630</v>
      </c>
      <c r="D341" s="36" t="s">
        <v>25</v>
      </c>
      <c r="E341" s="41">
        <v>1851750</v>
      </c>
      <c r="F341" s="44">
        <f>(E341/Summary!$C$9)*Summary!$C$5</f>
        <v>162749.31217734588</v>
      </c>
      <c r="G341" s="41">
        <f>IF(F341&gt;Summary!$D$6,F341,0)</f>
        <v>162749.31217734588</v>
      </c>
      <c r="H341" s="41">
        <f t="shared" si="5"/>
        <v>162749</v>
      </c>
    </row>
    <row r="342" spans="1:8" x14ac:dyDescent="0.35">
      <c r="A342" s="36" t="s">
        <v>741</v>
      </c>
      <c r="B342" s="36" t="s">
        <v>742</v>
      </c>
      <c r="C342" s="36" t="s">
        <v>630</v>
      </c>
      <c r="D342" s="36" t="s">
        <v>19</v>
      </c>
      <c r="E342" s="41">
        <v>399453</v>
      </c>
      <c r="F342" s="44">
        <f>(E342/Summary!$C$9)*Summary!$C$5</f>
        <v>35107.709462496205</v>
      </c>
      <c r="G342" s="41">
        <f>IF(F342&gt;Summary!$D$6,F342,0)</f>
        <v>0</v>
      </c>
      <c r="H342" s="41">
        <f t="shared" si="5"/>
        <v>0</v>
      </c>
    </row>
    <row r="343" spans="1:8" x14ac:dyDescent="0.35">
      <c r="A343" s="36" t="s">
        <v>743</v>
      </c>
      <c r="B343" s="36" t="s">
        <v>744</v>
      </c>
      <c r="C343" s="36" t="s">
        <v>630</v>
      </c>
      <c r="D343" s="36" t="s">
        <v>25</v>
      </c>
      <c r="E343" s="41">
        <v>3178701</v>
      </c>
      <c r="F343" s="44">
        <f>(E343/Summary!$C$9)*Summary!$C$5</f>
        <v>279374.32232614636</v>
      </c>
      <c r="G343" s="41">
        <f>IF(F343&gt;Summary!$D$6,F343,0)</f>
        <v>279374.32232614636</v>
      </c>
      <c r="H343" s="41">
        <f t="shared" si="5"/>
        <v>279374</v>
      </c>
    </row>
    <row r="344" spans="1:8" x14ac:dyDescent="0.35">
      <c r="A344" s="36" t="s">
        <v>745</v>
      </c>
      <c r="B344" s="36" t="s">
        <v>746</v>
      </c>
      <c r="C344" s="36" t="s">
        <v>630</v>
      </c>
      <c r="D344" s="36" t="s">
        <v>25</v>
      </c>
      <c r="E344" s="41">
        <v>303396</v>
      </c>
      <c r="F344" s="44">
        <f>(E344/Summary!$C$9)*Summary!$C$5</f>
        <v>26665.311363498327</v>
      </c>
      <c r="G344" s="41">
        <f>IF(F344&gt;Summary!$D$6,F344,0)</f>
        <v>0</v>
      </c>
      <c r="H344" s="41">
        <f t="shared" si="5"/>
        <v>0</v>
      </c>
    </row>
    <row r="345" spans="1:8" x14ac:dyDescent="0.35">
      <c r="A345" s="36" t="s">
        <v>747</v>
      </c>
      <c r="B345" s="36" t="s">
        <v>748</v>
      </c>
      <c r="C345" s="36" t="s">
        <v>630</v>
      </c>
      <c r="D345" s="36" t="s">
        <v>19</v>
      </c>
      <c r="E345" s="41">
        <v>249806</v>
      </c>
      <c r="F345" s="44">
        <f>(E345/Summary!$C$9)*Summary!$C$5</f>
        <v>21955.315068326756</v>
      </c>
      <c r="G345" s="41">
        <f>IF(F345&gt;Summary!$D$6,F345,0)</f>
        <v>0</v>
      </c>
      <c r="H345" s="41">
        <f t="shared" si="5"/>
        <v>0</v>
      </c>
    </row>
    <row r="346" spans="1:8" x14ac:dyDescent="0.35">
      <c r="A346" s="36" t="s">
        <v>749</v>
      </c>
      <c r="B346" s="36" t="s">
        <v>750</v>
      </c>
      <c r="C346" s="36" t="s">
        <v>630</v>
      </c>
      <c r="D346" s="36" t="s">
        <v>19</v>
      </c>
      <c r="E346" s="41">
        <v>352856</v>
      </c>
      <c r="F346" s="44">
        <f>(E346/Summary!$C$9)*Summary!$C$5</f>
        <v>31012.324178560582</v>
      </c>
      <c r="G346" s="41">
        <f>IF(F346&gt;Summary!$D$6,F346,0)</f>
        <v>0</v>
      </c>
      <c r="H346" s="41">
        <f t="shared" si="5"/>
        <v>0</v>
      </c>
    </row>
    <row r="347" spans="1:8" x14ac:dyDescent="0.35">
      <c r="A347" s="36" t="s">
        <v>751</v>
      </c>
      <c r="B347" s="36" t="s">
        <v>752</v>
      </c>
      <c r="C347" s="36" t="s">
        <v>630</v>
      </c>
      <c r="D347" s="36" t="s">
        <v>25</v>
      </c>
      <c r="E347" s="41">
        <v>943589</v>
      </c>
      <c r="F347" s="44">
        <f>(E347/Summary!$C$9)*Summary!$C$5</f>
        <v>82931.530027330708</v>
      </c>
      <c r="G347" s="41">
        <f>IF(F347&gt;Summary!$D$6,F347,0)</f>
        <v>0</v>
      </c>
      <c r="H347" s="41">
        <f t="shared" si="5"/>
        <v>0</v>
      </c>
    </row>
    <row r="348" spans="1:8" x14ac:dyDescent="0.35">
      <c r="A348" s="36" t="s">
        <v>753</v>
      </c>
      <c r="B348" s="36" t="s">
        <v>754</v>
      </c>
      <c r="C348" s="36" t="s">
        <v>630</v>
      </c>
      <c r="D348" s="36" t="s">
        <v>75</v>
      </c>
      <c r="E348" s="41">
        <v>1363786</v>
      </c>
      <c r="F348" s="44">
        <f>(E348/Summary!$C$9)*Summary!$C$5</f>
        <v>119862.41849984817</v>
      </c>
      <c r="G348" s="41">
        <f>IF(F348&gt;Summary!$D$6,F348,0)</f>
        <v>0</v>
      </c>
      <c r="H348" s="41">
        <f t="shared" si="5"/>
        <v>0</v>
      </c>
    </row>
    <row r="349" spans="1:8" x14ac:dyDescent="0.35">
      <c r="A349" s="36" t="s">
        <v>755</v>
      </c>
      <c r="B349" s="36" t="s">
        <v>756</v>
      </c>
      <c r="C349" s="36" t="s">
        <v>630</v>
      </c>
      <c r="D349" s="36" t="s">
        <v>75</v>
      </c>
      <c r="E349" s="41">
        <v>2720919</v>
      </c>
      <c r="F349" s="44">
        <f>(E349/Summary!$C$9)*Summary!$C$5</f>
        <v>239140.10840570906</v>
      </c>
      <c r="G349" s="41">
        <f>IF(F349&gt;Summary!$D$6,F349,0)</f>
        <v>239140.10840570906</v>
      </c>
      <c r="H349" s="41">
        <f t="shared" si="5"/>
        <v>239140</v>
      </c>
    </row>
    <row r="350" spans="1:8" x14ac:dyDescent="0.35">
      <c r="A350" s="36" t="s">
        <v>757</v>
      </c>
      <c r="B350" s="36" t="s">
        <v>758</v>
      </c>
      <c r="C350" s="36" t="s">
        <v>630</v>
      </c>
      <c r="D350" s="36" t="s">
        <v>75</v>
      </c>
      <c r="E350" s="41">
        <v>2333239</v>
      </c>
      <c r="F350" s="44">
        <f>(E350/Summary!$C$9)*Summary!$C$5</f>
        <v>205067.12158518069</v>
      </c>
      <c r="G350" s="41">
        <f>IF(F350&gt;Summary!$D$6,F350,0)</f>
        <v>205067.12158518069</v>
      </c>
      <c r="H350" s="41">
        <f t="shared" si="5"/>
        <v>205067</v>
      </c>
    </row>
    <row r="351" spans="1:8" x14ac:dyDescent="0.35">
      <c r="A351" s="36" t="s">
        <v>759</v>
      </c>
      <c r="B351" s="36" t="s">
        <v>760</v>
      </c>
      <c r="C351" s="36" t="s">
        <v>630</v>
      </c>
      <c r="D351" s="36" t="s">
        <v>75</v>
      </c>
      <c r="E351" s="41">
        <v>6288391</v>
      </c>
      <c r="F351" s="44">
        <f>(E351/Summary!$C$9)*Summary!$C$5</f>
        <v>552683.30495596724</v>
      </c>
      <c r="G351" s="41">
        <f>IF(F351&gt;Summary!$D$6,F351,0)</f>
        <v>552683.30495596724</v>
      </c>
      <c r="H351" s="41">
        <f t="shared" si="5"/>
        <v>552683</v>
      </c>
    </row>
    <row r="352" spans="1:8" x14ac:dyDescent="0.35">
      <c r="A352" s="36" t="s">
        <v>761</v>
      </c>
      <c r="B352" s="36" t="s">
        <v>762</v>
      </c>
      <c r="C352" s="36" t="s">
        <v>630</v>
      </c>
      <c r="D352" s="36" t="s">
        <v>75</v>
      </c>
      <c r="E352" s="41">
        <v>1434107</v>
      </c>
      <c r="F352" s="44">
        <f>(E352/Summary!$C$9)*Summary!$C$5</f>
        <v>126042.89339204373</v>
      </c>
      <c r="G352" s="41">
        <f>IF(F352&gt;Summary!$D$6,F352,0)</f>
        <v>0</v>
      </c>
      <c r="H352" s="41">
        <f t="shared" si="5"/>
        <v>0</v>
      </c>
    </row>
    <row r="353" spans="1:8" x14ac:dyDescent="0.35">
      <c r="A353" s="36" t="s">
        <v>763</v>
      </c>
      <c r="B353" s="36" t="s">
        <v>764</v>
      </c>
      <c r="C353" s="36" t="s">
        <v>630</v>
      </c>
      <c r="D353" s="36" t="s">
        <v>75</v>
      </c>
      <c r="E353" s="41">
        <v>7027018</v>
      </c>
      <c r="F353" s="44">
        <f>(E353/Summary!$C$9)*Summary!$C$5</f>
        <v>617600.83497115097</v>
      </c>
      <c r="G353" s="41">
        <f>IF(F353&gt;Summary!$D$6,F353,0)</f>
        <v>617600.83497115097</v>
      </c>
      <c r="H353" s="41">
        <f t="shared" si="5"/>
        <v>617601</v>
      </c>
    </row>
    <row r="354" spans="1:8" x14ac:dyDescent="0.35">
      <c r="A354" s="36" t="s">
        <v>765</v>
      </c>
      <c r="B354" s="36" t="s">
        <v>766</v>
      </c>
      <c r="C354" s="36" t="s">
        <v>630</v>
      </c>
      <c r="D354" s="36" t="s">
        <v>75</v>
      </c>
      <c r="E354" s="41">
        <v>1298827</v>
      </c>
      <c r="F354" s="44">
        <f>(E354/Summary!$C$9)*Summary!$C$5</f>
        <v>114153.20690555724</v>
      </c>
      <c r="G354" s="41">
        <f>IF(F354&gt;Summary!$D$6,F354,0)</f>
        <v>0</v>
      </c>
      <c r="H354" s="41">
        <f t="shared" si="5"/>
        <v>0</v>
      </c>
    </row>
    <row r="355" spans="1:8" x14ac:dyDescent="0.35">
      <c r="A355" s="36" t="s">
        <v>767</v>
      </c>
      <c r="B355" s="36" t="s">
        <v>768</v>
      </c>
      <c r="C355" s="36" t="s">
        <v>630</v>
      </c>
      <c r="D355" s="36" t="s">
        <v>75</v>
      </c>
      <c r="E355" s="41">
        <v>3046762</v>
      </c>
      <c r="F355" s="44">
        <f>(E355/Summary!$C$9)*Summary!$C$5</f>
        <v>267778.27453385969</v>
      </c>
      <c r="G355" s="41">
        <f>IF(F355&gt;Summary!$D$6,F355,0)</f>
        <v>267778.27453385969</v>
      </c>
      <c r="H355" s="41">
        <f t="shared" si="5"/>
        <v>267778</v>
      </c>
    </row>
    <row r="356" spans="1:8" x14ac:dyDescent="0.35">
      <c r="A356" s="36" t="s">
        <v>769</v>
      </c>
      <c r="B356" s="36" t="s">
        <v>770</v>
      </c>
      <c r="C356" s="36" t="s">
        <v>630</v>
      </c>
      <c r="D356" s="36" t="s">
        <v>75</v>
      </c>
      <c r="E356" s="41">
        <v>1873459</v>
      </c>
      <c r="F356" s="44">
        <f>(E356/Summary!$C$9)*Summary!$C$5</f>
        <v>164657.30451867596</v>
      </c>
      <c r="G356" s="41">
        <f>IF(F356&gt;Summary!$D$6,F356,0)</f>
        <v>164657.30451867596</v>
      </c>
      <c r="H356" s="41">
        <f t="shared" si="5"/>
        <v>164657</v>
      </c>
    </row>
    <row r="357" spans="1:8" x14ac:dyDescent="0.35">
      <c r="A357" s="36" t="s">
        <v>771</v>
      </c>
      <c r="B357" s="36" t="s">
        <v>772</v>
      </c>
      <c r="C357" s="36" t="s">
        <v>630</v>
      </c>
      <c r="D357" s="36" t="s">
        <v>75</v>
      </c>
      <c r="E357" s="41">
        <v>1923124</v>
      </c>
      <c r="F357" s="44">
        <f>(E357/Summary!$C$9)*Summary!$C$5</f>
        <v>169022.33467354995</v>
      </c>
      <c r="G357" s="41">
        <f>IF(F357&gt;Summary!$D$6,F357,0)</f>
        <v>169022.33467354995</v>
      </c>
      <c r="H357" s="41">
        <f t="shared" si="5"/>
        <v>169022</v>
      </c>
    </row>
    <row r="358" spans="1:8" x14ac:dyDescent="0.35">
      <c r="A358" s="36" t="s">
        <v>773</v>
      </c>
      <c r="B358" s="36" t="s">
        <v>774</v>
      </c>
      <c r="C358" s="36" t="s">
        <v>630</v>
      </c>
      <c r="D358" s="36" t="s">
        <v>75</v>
      </c>
      <c r="E358" s="41">
        <v>12830726</v>
      </c>
      <c r="F358" s="44">
        <f>(E358/Summary!$C$9)*Summary!$C$5</f>
        <v>1127685.6115760705</v>
      </c>
      <c r="G358" s="41">
        <f>IF(F358&gt;Summary!$D$6,F358,0)</f>
        <v>1127685.6115760705</v>
      </c>
      <c r="H358" s="41">
        <f t="shared" si="5"/>
        <v>1127686</v>
      </c>
    </row>
    <row r="359" spans="1:8" x14ac:dyDescent="0.35">
      <c r="A359" s="36" t="s">
        <v>775</v>
      </c>
      <c r="B359" s="36" t="s">
        <v>504</v>
      </c>
      <c r="C359" s="36" t="s">
        <v>630</v>
      </c>
      <c r="D359" s="36" t="s">
        <v>75</v>
      </c>
      <c r="E359" s="41">
        <v>6679132</v>
      </c>
      <c r="F359" s="44">
        <f>(E359/Summary!$C$9)*Summary!$C$5</f>
        <v>587025.32142119645</v>
      </c>
      <c r="G359" s="41">
        <f>IF(F359&gt;Summary!$D$6,F359,0)</f>
        <v>587025.32142119645</v>
      </c>
      <c r="H359" s="41">
        <f t="shared" si="5"/>
        <v>587025</v>
      </c>
    </row>
    <row r="360" spans="1:8" x14ac:dyDescent="0.35">
      <c r="A360" s="36" t="s">
        <v>776</v>
      </c>
      <c r="B360" s="36" t="s">
        <v>777</v>
      </c>
      <c r="C360" s="36" t="s">
        <v>630</v>
      </c>
      <c r="D360" s="36" t="s">
        <v>75</v>
      </c>
      <c r="E360" s="41">
        <v>1587861</v>
      </c>
      <c r="F360" s="44">
        <f>(E360/Summary!$C$9)*Summary!$C$5</f>
        <v>139556.2498086851</v>
      </c>
      <c r="G360" s="41">
        <f>IF(F360&gt;Summary!$D$6,F360,0)</f>
        <v>0</v>
      </c>
      <c r="H360" s="41">
        <f t="shared" si="5"/>
        <v>0</v>
      </c>
    </row>
    <row r="361" spans="1:8" x14ac:dyDescent="0.35">
      <c r="A361" s="36" t="s">
        <v>778</v>
      </c>
      <c r="B361" s="36" t="s">
        <v>779</v>
      </c>
      <c r="C361" s="36" t="s">
        <v>630</v>
      </c>
      <c r="D361" s="36" t="s">
        <v>75</v>
      </c>
      <c r="E361" s="41">
        <v>6405098</v>
      </c>
      <c r="F361" s="44">
        <f>(E361/Summary!$C$9)*Summary!$C$5</f>
        <v>562940.62045551161</v>
      </c>
      <c r="G361" s="41">
        <f>IF(F361&gt;Summary!$D$6,F361,0)</f>
        <v>562940.62045551161</v>
      </c>
      <c r="H361" s="41">
        <f t="shared" si="5"/>
        <v>562941</v>
      </c>
    </row>
    <row r="362" spans="1:8" x14ac:dyDescent="0.35">
      <c r="A362" s="36" t="s">
        <v>780</v>
      </c>
      <c r="B362" s="36" t="s">
        <v>781</v>
      </c>
      <c r="C362" s="36" t="s">
        <v>630</v>
      </c>
      <c r="D362" s="36" t="s">
        <v>75</v>
      </c>
      <c r="E362" s="41">
        <v>2753666</v>
      </c>
      <c r="F362" s="44">
        <f>(E362/Summary!$C$9)*Summary!$C$5</f>
        <v>242018.22463407228</v>
      </c>
      <c r="G362" s="41">
        <f>IF(F362&gt;Summary!$D$6,F362,0)</f>
        <v>242018.22463407228</v>
      </c>
      <c r="H362" s="41">
        <f t="shared" si="5"/>
        <v>242018</v>
      </c>
    </row>
    <row r="363" spans="1:8" x14ac:dyDescent="0.35">
      <c r="A363" s="36" t="s">
        <v>782</v>
      </c>
      <c r="B363" s="36" t="s">
        <v>783</v>
      </c>
      <c r="C363" s="36" t="s">
        <v>630</v>
      </c>
      <c r="D363" s="36" t="s">
        <v>75</v>
      </c>
      <c r="E363" s="41">
        <v>2438791</v>
      </c>
      <c r="F363" s="44">
        <f>(E363/Summary!$C$9)*Summary!$C$5</f>
        <v>214344.03013058001</v>
      </c>
      <c r="G363" s="41">
        <f>IF(F363&gt;Summary!$D$6,F363,0)</f>
        <v>214344.03013058001</v>
      </c>
      <c r="H363" s="41">
        <f t="shared" si="5"/>
        <v>214344</v>
      </c>
    </row>
    <row r="364" spans="1:8" x14ac:dyDescent="0.35">
      <c r="A364" s="36" t="s">
        <v>784</v>
      </c>
      <c r="B364" s="36" t="s">
        <v>785</v>
      </c>
      <c r="C364" s="36" t="s">
        <v>630</v>
      </c>
      <c r="D364" s="36" t="s">
        <v>75</v>
      </c>
      <c r="E364" s="41">
        <v>3542122</v>
      </c>
      <c r="F364" s="44">
        <f>(E364/Summary!$C$9)*Summary!$C$5</f>
        <v>311315.19867597934</v>
      </c>
      <c r="G364" s="41">
        <f>IF(F364&gt;Summary!$D$6,F364,0)</f>
        <v>311315.19867597934</v>
      </c>
      <c r="H364" s="41">
        <f t="shared" si="5"/>
        <v>311315</v>
      </c>
    </row>
    <row r="365" spans="1:8" x14ac:dyDescent="0.35">
      <c r="A365" s="36" t="s">
        <v>786</v>
      </c>
      <c r="B365" s="36" t="s">
        <v>787</v>
      </c>
      <c r="C365" s="36" t="s">
        <v>630</v>
      </c>
      <c r="D365" s="36" t="s">
        <v>75</v>
      </c>
      <c r="E365" s="41">
        <v>930033</v>
      </c>
      <c r="F365" s="44">
        <f>(E365/Summary!$C$9)*Summary!$C$5</f>
        <v>81740.100473732164</v>
      </c>
      <c r="G365" s="41">
        <f>IF(F365&gt;Summary!$D$6,F365,0)</f>
        <v>0</v>
      </c>
      <c r="H365" s="41">
        <f t="shared" si="5"/>
        <v>0</v>
      </c>
    </row>
    <row r="366" spans="1:8" x14ac:dyDescent="0.35">
      <c r="A366" s="36" t="s">
        <v>788</v>
      </c>
      <c r="B366" s="36" t="s">
        <v>789</v>
      </c>
      <c r="C366" s="36" t="s">
        <v>630</v>
      </c>
      <c r="D366" s="36" t="s">
        <v>75</v>
      </c>
      <c r="E366" s="41">
        <v>1677983</v>
      </c>
      <c r="F366" s="44">
        <f>(E366/Summary!$C$9)*Summary!$C$5</f>
        <v>147477.02394776797</v>
      </c>
      <c r="G366" s="41">
        <f>IF(F366&gt;Summary!$D$6,F366,0)</f>
        <v>147477.02394776797</v>
      </c>
      <c r="H366" s="41">
        <f t="shared" si="5"/>
        <v>147477</v>
      </c>
    </row>
    <row r="367" spans="1:8" x14ac:dyDescent="0.35">
      <c r="A367" s="36" t="s">
        <v>790</v>
      </c>
      <c r="B367" s="36" t="s">
        <v>791</v>
      </c>
      <c r="C367" s="36" t="s">
        <v>630</v>
      </c>
      <c r="D367" s="36" t="s">
        <v>75</v>
      </c>
      <c r="E367" s="41">
        <v>1953200</v>
      </c>
      <c r="F367" s="44">
        <f>(E367/Summary!$C$9)*Summary!$C$5</f>
        <v>171665.69814758579</v>
      </c>
      <c r="G367" s="41">
        <f>IF(F367&gt;Summary!$D$6,F367,0)</f>
        <v>171665.69814758579</v>
      </c>
      <c r="H367" s="41">
        <f t="shared" si="5"/>
        <v>171666</v>
      </c>
    </row>
    <row r="368" spans="1:8" x14ac:dyDescent="0.35">
      <c r="A368" s="36" t="s">
        <v>792</v>
      </c>
      <c r="B368" s="36" t="s">
        <v>793</v>
      </c>
      <c r="C368" s="36" t="s">
        <v>630</v>
      </c>
      <c r="D368" s="36" t="s">
        <v>75</v>
      </c>
      <c r="E368" s="41">
        <v>1836082</v>
      </c>
      <c r="F368" s="44">
        <f>(E368/Summary!$C$9)*Summary!$C$5</f>
        <v>161372.26007895535</v>
      </c>
      <c r="G368" s="41">
        <f>IF(F368&gt;Summary!$D$6,F368,0)</f>
        <v>161372.26007895535</v>
      </c>
      <c r="H368" s="41">
        <f t="shared" si="5"/>
        <v>161372</v>
      </c>
    </row>
    <row r="369" spans="1:8" x14ac:dyDescent="0.35">
      <c r="A369" s="36" t="s">
        <v>797</v>
      </c>
      <c r="B369" s="36" t="s">
        <v>798</v>
      </c>
      <c r="C369" s="36" t="s">
        <v>796</v>
      </c>
      <c r="D369" s="36" t="s">
        <v>25</v>
      </c>
      <c r="E369" s="41">
        <v>852095</v>
      </c>
      <c r="F369" s="44">
        <f>(E369/Summary!$C$9)*Summary!$C$5</f>
        <v>74890.171545703008</v>
      </c>
      <c r="G369" s="41">
        <f>IF(F369&gt;Summary!$D$6,F369,0)</f>
        <v>0</v>
      </c>
      <c r="H369" s="41">
        <f t="shared" si="5"/>
        <v>0</v>
      </c>
    </row>
    <row r="370" spans="1:8" x14ac:dyDescent="0.35">
      <c r="A370" s="36" t="s">
        <v>799</v>
      </c>
      <c r="B370" s="36" t="s">
        <v>800</v>
      </c>
      <c r="C370" s="36" t="s">
        <v>796</v>
      </c>
      <c r="D370" s="36" t="s">
        <v>25</v>
      </c>
      <c r="E370" s="41">
        <v>1360071</v>
      </c>
      <c r="F370" s="44">
        <f>(E370/Summary!$C$9)*Summary!$C$5</f>
        <v>119535.90914667476</v>
      </c>
      <c r="G370" s="41">
        <f>IF(F370&gt;Summary!$D$6,F370,0)</f>
        <v>0</v>
      </c>
      <c r="H370" s="41">
        <f t="shared" si="5"/>
        <v>0</v>
      </c>
    </row>
    <row r="371" spans="1:8" x14ac:dyDescent="0.35">
      <c r="A371" s="36" t="s">
        <v>801</v>
      </c>
      <c r="B371" s="36" t="s">
        <v>802</v>
      </c>
      <c r="C371" s="36" t="s">
        <v>796</v>
      </c>
      <c r="D371" s="36" t="s">
        <v>25</v>
      </c>
      <c r="E371" s="41">
        <v>7137783</v>
      </c>
      <c r="F371" s="44">
        <f>(E371/Summary!$C$9)*Summary!$C$5</f>
        <v>627335.91128454299</v>
      </c>
      <c r="G371" s="41">
        <f>IF(F371&gt;Summary!$D$6,F371,0)</f>
        <v>627335.91128454299</v>
      </c>
      <c r="H371" s="41">
        <f t="shared" si="5"/>
        <v>627336</v>
      </c>
    </row>
    <row r="372" spans="1:8" x14ac:dyDescent="0.35">
      <c r="A372" s="36" t="s">
        <v>803</v>
      </c>
      <c r="B372" s="36" t="s">
        <v>804</v>
      </c>
      <c r="C372" s="36" t="s">
        <v>796</v>
      </c>
      <c r="D372" s="36" t="s">
        <v>25</v>
      </c>
      <c r="E372" s="41">
        <v>1780435</v>
      </c>
      <c r="F372" s="44">
        <f>(E372/Summary!$C$9)*Summary!$C$5</f>
        <v>156481.4751594291</v>
      </c>
      <c r="G372" s="41">
        <f>IF(F372&gt;Summary!$D$6,F372,0)</f>
        <v>156481.4751594291</v>
      </c>
      <c r="H372" s="41">
        <f t="shared" si="5"/>
        <v>156481</v>
      </c>
    </row>
    <row r="373" spans="1:8" x14ac:dyDescent="0.35">
      <c r="A373" s="36" t="s">
        <v>805</v>
      </c>
      <c r="B373" s="36" t="s">
        <v>806</v>
      </c>
      <c r="C373" s="36" t="s">
        <v>796</v>
      </c>
      <c r="D373" s="36" t="s">
        <v>25</v>
      </c>
      <c r="E373" s="41">
        <v>363337</v>
      </c>
      <c r="F373" s="44">
        <f>(E373/Summary!$C$9)*Summary!$C$5</f>
        <v>31933.493634983297</v>
      </c>
      <c r="G373" s="41">
        <f>IF(F373&gt;Summary!$D$6,F373,0)</f>
        <v>0</v>
      </c>
      <c r="H373" s="41">
        <f t="shared" si="5"/>
        <v>0</v>
      </c>
    </row>
    <row r="374" spans="1:8" x14ac:dyDescent="0.35">
      <c r="A374" s="36" t="s">
        <v>807</v>
      </c>
      <c r="B374" s="36" t="s">
        <v>808</v>
      </c>
      <c r="C374" s="36" t="s">
        <v>796</v>
      </c>
      <c r="D374" s="36" t="s">
        <v>25</v>
      </c>
      <c r="E374" s="41">
        <v>1573736</v>
      </c>
      <c r="F374" s="44">
        <f>(E374/Summary!$C$9)*Summary!$C$5</f>
        <v>138314.81115092619</v>
      </c>
      <c r="G374" s="41">
        <f>IF(F374&gt;Summary!$D$6,F374,0)</f>
        <v>0</v>
      </c>
      <c r="H374" s="41">
        <f t="shared" si="5"/>
        <v>0</v>
      </c>
    </row>
    <row r="375" spans="1:8" x14ac:dyDescent="0.35">
      <c r="A375" s="36" t="s">
        <v>809</v>
      </c>
      <c r="B375" s="36" t="s">
        <v>810</v>
      </c>
      <c r="C375" s="36" t="s">
        <v>796</v>
      </c>
      <c r="D375" s="36" t="s">
        <v>25</v>
      </c>
      <c r="E375" s="41">
        <v>410079</v>
      </c>
      <c r="F375" s="44">
        <f>(E375/Summary!$C$9)*Summary!$C$5</f>
        <v>36041.622890980871</v>
      </c>
      <c r="G375" s="41">
        <f>IF(F375&gt;Summary!$D$6,F375,0)</f>
        <v>0</v>
      </c>
      <c r="H375" s="41">
        <f t="shared" si="5"/>
        <v>0</v>
      </c>
    </row>
    <row r="376" spans="1:8" x14ac:dyDescent="0.35">
      <c r="A376" s="36" t="s">
        <v>811</v>
      </c>
      <c r="B376" s="36" t="s">
        <v>666</v>
      </c>
      <c r="C376" s="36" t="s">
        <v>796</v>
      </c>
      <c r="D376" s="36" t="s">
        <v>25</v>
      </c>
      <c r="E376" s="41">
        <v>498443</v>
      </c>
      <c r="F376" s="44">
        <f>(E376/Summary!$C$9)*Summary!$C$5</f>
        <v>43807.887354995444</v>
      </c>
      <c r="G376" s="41">
        <f>IF(F376&gt;Summary!$D$6,F376,0)</f>
        <v>0</v>
      </c>
      <c r="H376" s="41">
        <f t="shared" si="5"/>
        <v>0</v>
      </c>
    </row>
    <row r="377" spans="1:8" x14ac:dyDescent="0.35">
      <c r="A377" s="36" t="s">
        <v>812</v>
      </c>
      <c r="B377" s="36" t="s">
        <v>813</v>
      </c>
      <c r="C377" s="36" t="s">
        <v>796</v>
      </c>
      <c r="D377" s="36" t="s">
        <v>25</v>
      </c>
      <c r="E377" s="41">
        <v>215523</v>
      </c>
      <c r="F377" s="44">
        <f>(E377/Summary!$C$9)*Summary!$C$5</f>
        <v>18942.200625569392</v>
      </c>
      <c r="G377" s="41">
        <f>IF(F377&gt;Summary!$D$6,F377,0)</f>
        <v>0</v>
      </c>
      <c r="H377" s="41">
        <f t="shared" si="5"/>
        <v>0</v>
      </c>
    </row>
    <row r="378" spans="1:8" x14ac:dyDescent="0.35">
      <c r="A378" s="36" t="s">
        <v>814</v>
      </c>
      <c r="B378" s="36" t="s">
        <v>815</v>
      </c>
      <c r="C378" s="36" t="s">
        <v>796</v>
      </c>
      <c r="D378" s="36" t="s">
        <v>25</v>
      </c>
      <c r="E378" s="41">
        <v>1866384</v>
      </c>
      <c r="F378" s="44">
        <f>(E378/Summary!$C$9)*Summary!$C$5</f>
        <v>164035.48657151536</v>
      </c>
      <c r="G378" s="41">
        <f>IF(F378&gt;Summary!$D$6,F378,0)</f>
        <v>164035.48657151536</v>
      </c>
      <c r="H378" s="41">
        <f t="shared" si="5"/>
        <v>164035</v>
      </c>
    </row>
    <row r="379" spans="1:8" x14ac:dyDescent="0.35">
      <c r="A379" s="36" t="s">
        <v>816</v>
      </c>
      <c r="B379" s="36" t="s">
        <v>817</v>
      </c>
      <c r="C379" s="36" t="s">
        <v>796</v>
      </c>
      <c r="D379" s="36" t="s">
        <v>25</v>
      </c>
      <c r="E379" s="41">
        <v>506753</v>
      </c>
      <c r="F379" s="44">
        <f>(E379/Summary!$C$9)*Summary!$C$5</f>
        <v>44538.248788338904</v>
      </c>
      <c r="G379" s="41">
        <f>IF(F379&gt;Summary!$D$6,F379,0)</f>
        <v>0</v>
      </c>
      <c r="H379" s="41">
        <f t="shared" si="5"/>
        <v>0</v>
      </c>
    </row>
    <row r="380" spans="1:8" x14ac:dyDescent="0.35">
      <c r="A380" s="36" t="s">
        <v>818</v>
      </c>
      <c r="B380" s="36" t="s">
        <v>819</v>
      </c>
      <c r="C380" s="36" t="s">
        <v>796</v>
      </c>
      <c r="D380" s="36" t="s">
        <v>25</v>
      </c>
      <c r="E380" s="41">
        <v>425302</v>
      </c>
      <c r="F380" s="44">
        <f>(E380/Summary!$C$9)*Summary!$C$5</f>
        <v>37379.564178560584</v>
      </c>
      <c r="G380" s="41">
        <f>IF(F380&gt;Summary!$D$6,F380,0)</f>
        <v>0</v>
      </c>
      <c r="H380" s="41">
        <f t="shared" si="5"/>
        <v>0</v>
      </c>
    </row>
    <row r="381" spans="1:8" x14ac:dyDescent="0.35">
      <c r="A381" s="36" t="s">
        <v>820</v>
      </c>
      <c r="B381" s="36" t="s">
        <v>821</v>
      </c>
      <c r="C381" s="36" t="s">
        <v>796</v>
      </c>
      <c r="D381" s="36" t="s">
        <v>25</v>
      </c>
      <c r="E381" s="41">
        <v>473585</v>
      </c>
      <c r="F381" s="44">
        <f>(E381/Summary!$C$9)*Summary!$C$5</f>
        <v>41623.131096264806</v>
      </c>
      <c r="G381" s="41">
        <f>IF(F381&gt;Summary!$D$6,F381,0)</f>
        <v>0</v>
      </c>
      <c r="H381" s="41">
        <f t="shared" si="5"/>
        <v>0</v>
      </c>
    </row>
    <row r="382" spans="1:8" x14ac:dyDescent="0.35">
      <c r="A382" s="36" t="s">
        <v>822</v>
      </c>
      <c r="B382" s="36" t="s">
        <v>823</v>
      </c>
      <c r="C382" s="36" t="s">
        <v>796</v>
      </c>
      <c r="D382" s="36" t="s">
        <v>25</v>
      </c>
      <c r="E382" s="41">
        <v>627575</v>
      </c>
      <c r="F382" s="44">
        <f>(E382/Summary!$C$9)*Summary!$C$5</f>
        <v>55157.229426055274</v>
      </c>
      <c r="G382" s="41">
        <f>IF(F382&gt;Summary!$D$6,F382,0)</f>
        <v>0</v>
      </c>
      <c r="H382" s="41">
        <f t="shared" si="5"/>
        <v>0</v>
      </c>
    </row>
    <row r="383" spans="1:8" x14ac:dyDescent="0.35">
      <c r="A383" s="36" t="s">
        <v>824</v>
      </c>
      <c r="B383" s="36" t="s">
        <v>825</v>
      </c>
      <c r="C383" s="36" t="s">
        <v>796</v>
      </c>
      <c r="D383" s="36" t="s">
        <v>25</v>
      </c>
      <c r="E383" s="41">
        <v>2287172</v>
      </c>
      <c r="F383" s="44">
        <f>(E383/Summary!$C$9)*Summary!$C$5</f>
        <v>201018.31771636807</v>
      </c>
      <c r="G383" s="41">
        <f>IF(F383&gt;Summary!$D$6,F383,0)</f>
        <v>201018.31771636807</v>
      </c>
      <c r="H383" s="41">
        <f t="shared" si="5"/>
        <v>201018</v>
      </c>
    </row>
    <row r="384" spans="1:8" x14ac:dyDescent="0.35">
      <c r="A384" s="36" t="s">
        <v>826</v>
      </c>
      <c r="B384" s="36" t="s">
        <v>827</v>
      </c>
      <c r="C384" s="36" t="s">
        <v>796</v>
      </c>
      <c r="D384" s="36" t="s">
        <v>19</v>
      </c>
      <c r="E384" s="41">
        <v>329369</v>
      </c>
      <c r="F384" s="44">
        <f>(E384/Summary!$C$9)*Summary!$C$5</f>
        <v>28948.064372912235</v>
      </c>
      <c r="G384" s="41">
        <f>IF(F384&gt;Summary!$D$6,F384,0)</f>
        <v>0</v>
      </c>
      <c r="H384" s="41">
        <f t="shared" si="5"/>
        <v>0</v>
      </c>
    </row>
    <row r="385" spans="1:8" x14ac:dyDescent="0.35">
      <c r="A385" s="36" t="s">
        <v>828</v>
      </c>
      <c r="B385" s="36" t="s">
        <v>829</v>
      </c>
      <c r="C385" s="36" t="s">
        <v>796</v>
      </c>
      <c r="D385" s="36" t="s">
        <v>25</v>
      </c>
      <c r="E385" s="41">
        <v>668605</v>
      </c>
      <c r="F385" s="44">
        <f>(E385/Summary!$C$9)*Summary!$C$5</f>
        <v>58763.334072274527</v>
      </c>
      <c r="G385" s="41">
        <f>IF(F385&gt;Summary!$D$6,F385,0)</f>
        <v>0</v>
      </c>
      <c r="H385" s="41">
        <f t="shared" si="5"/>
        <v>0</v>
      </c>
    </row>
    <row r="386" spans="1:8" x14ac:dyDescent="0.35">
      <c r="A386" s="36" t="s">
        <v>830</v>
      </c>
      <c r="B386" s="36" t="s">
        <v>831</v>
      </c>
      <c r="C386" s="36" t="s">
        <v>796</v>
      </c>
      <c r="D386" s="36" t="s">
        <v>25</v>
      </c>
      <c r="E386" s="41">
        <v>661264</v>
      </c>
      <c r="F386" s="44">
        <f>(E386/Summary!$C$9)*Summary!$C$5</f>
        <v>58118.137528089886</v>
      </c>
      <c r="G386" s="41">
        <f>IF(F386&gt;Summary!$D$6,F386,0)</f>
        <v>0</v>
      </c>
      <c r="H386" s="41">
        <f t="shared" si="5"/>
        <v>0</v>
      </c>
    </row>
    <row r="387" spans="1:8" x14ac:dyDescent="0.35">
      <c r="A387" s="36" t="s">
        <v>832</v>
      </c>
      <c r="B387" s="36" t="s">
        <v>833</v>
      </c>
      <c r="C387" s="36" t="s">
        <v>796</v>
      </c>
      <c r="D387" s="36" t="s">
        <v>75</v>
      </c>
      <c r="E387" s="41">
        <v>1254573</v>
      </c>
      <c r="F387" s="44">
        <f>(E387/Summary!$C$9)*Summary!$C$5</f>
        <v>110263.74663225022</v>
      </c>
      <c r="G387" s="41">
        <f>IF(F387&gt;Summary!$D$6,F387,0)</f>
        <v>0</v>
      </c>
      <c r="H387" s="41">
        <f t="shared" ref="H387:H450" si="6">ROUND(G387,0)</f>
        <v>0</v>
      </c>
    </row>
    <row r="388" spans="1:8" x14ac:dyDescent="0.35">
      <c r="A388" s="36" t="s">
        <v>834</v>
      </c>
      <c r="B388" s="36" t="s">
        <v>835</v>
      </c>
      <c r="C388" s="36" t="s">
        <v>796</v>
      </c>
      <c r="D388" s="36" t="s">
        <v>75</v>
      </c>
      <c r="E388" s="41">
        <v>2576764</v>
      </c>
      <c r="F388" s="44">
        <f>(E388/Summary!$C$9)*Summary!$C$5</f>
        <v>226470.4029395688</v>
      </c>
      <c r="G388" s="41">
        <f>IF(F388&gt;Summary!$D$6,F388,0)</f>
        <v>226470.4029395688</v>
      </c>
      <c r="H388" s="41">
        <f t="shared" si="6"/>
        <v>226470</v>
      </c>
    </row>
    <row r="389" spans="1:8" x14ac:dyDescent="0.35">
      <c r="A389" s="36" t="s">
        <v>836</v>
      </c>
      <c r="B389" s="36" t="s">
        <v>837</v>
      </c>
      <c r="C389" s="36" t="s">
        <v>796</v>
      </c>
      <c r="D389" s="36" t="s">
        <v>75</v>
      </c>
      <c r="E389" s="41">
        <v>3260205</v>
      </c>
      <c r="F389" s="44">
        <f>(E389/Summary!$C$9)*Summary!$C$5</f>
        <v>286537.66507743701</v>
      </c>
      <c r="G389" s="41">
        <f>IF(F389&gt;Summary!$D$6,F389,0)</f>
        <v>286537.66507743701</v>
      </c>
      <c r="H389" s="41">
        <f t="shared" si="6"/>
        <v>286538</v>
      </c>
    </row>
    <row r="390" spans="1:8" x14ac:dyDescent="0.35">
      <c r="A390" s="36" t="s">
        <v>838</v>
      </c>
      <c r="B390" s="36" t="s">
        <v>839</v>
      </c>
      <c r="C390" s="36" t="s">
        <v>796</v>
      </c>
      <c r="D390" s="36" t="s">
        <v>75</v>
      </c>
      <c r="E390" s="41">
        <v>5258863</v>
      </c>
      <c r="F390" s="44">
        <f>(E390/Summary!$C$9)*Summary!$C$5</f>
        <v>462198.64241117518</v>
      </c>
      <c r="G390" s="41">
        <f>IF(F390&gt;Summary!$D$6,F390,0)</f>
        <v>462198.64241117518</v>
      </c>
      <c r="H390" s="41">
        <f t="shared" si="6"/>
        <v>462199</v>
      </c>
    </row>
    <row r="391" spans="1:8" x14ac:dyDescent="0.35">
      <c r="A391" s="36" t="s">
        <v>840</v>
      </c>
      <c r="B391" s="36" t="s">
        <v>841</v>
      </c>
      <c r="C391" s="36" t="s">
        <v>796</v>
      </c>
      <c r="D391" s="36" t="s">
        <v>75</v>
      </c>
      <c r="E391" s="41">
        <v>1896024</v>
      </c>
      <c r="F391" s="44">
        <f>(E391/Summary!$C$9)*Summary!$C$5</f>
        <v>166640.53023990284</v>
      </c>
      <c r="G391" s="41">
        <f>IF(F391&gt;Summary!$D$6,F391,0)</f>
        <v>166640.53023990284</v>
      </c>
      <c r="H391" s="41">
        <f t="shared" si="6"/>
        <v>166641</v>
      </c>
    </row>
    <row r="392" spans="1:8" x14ac:dyDescent="0.35">
      <c r="A392" s="36" t="s">
        <v>842</v>
      </c>
      <c r="B392" s="36" t="s">
        <v>843</v>
      </c>
      <c r="C392" s="36" t="s">
        <v>796</v>
      </c>
      <c r="D392" s="36" t="s">
        <v>75</v>
      </c>
      <c r="E392" s="41">
        <v>5342129</v>
      </c>
      <c r="F392" s="44">
        <f>(E392/Summary!$C$9)*Summary!$C$5</f>
        <v>469516.84639538411</v>
      </c>
      <c r="G392" s="41">
        <f>IF(F392&gt;Summary!$D$6,F392,0)</f>
        <v>469516.84639538411</v>
      </c>
      <c r="H392" s="41">
        <f t="shared" si="6"/>
        <v>469517</v>
      </c>
    </row>
    <row r="393" spans="1:8" x14ac:dyDescent="0.35">
      <c r="A393" s="36" t="s">
        <v>844</v>
      </c>
      <c r="B393" s="36" t="s">
        <v>845</v>
      </c>
      <c r="C393" s="36" t="s">
        <v>796</v>
      </c>
      <c r="D393" s="36" t="s">
        <v>75</v>
      </c>
      <c r="E393" s="41">
        <v>1167008</v>
      </c>
      <c r="F393" s="44">
        <f>(E393/Summary!$C$9)*Summary!$C$5</f>
        <v>102567.70584877013</v>
      </c>
      <c r="G393" s="41">
        <f>IF(F393&gt;Summary!$D$6,F393,0)</f>
        <v>0</v>
      </c>
      <c r="H393" s="41">
        <f t="shared" si="6"/>
        <v>0</v>
      </c>
    </row>
    <row r="394" spans="1:8" x14ac:dyDescent="0.35">
      <c r="A394" s="36" t="s">
        <v>846</v>
      </c>
      <c r="B394" s="36" t="s">
        <v>847</v>
      </c>
      <c r="C394" s="36" t="s">
        <v>11</v>
      </c>
      <c r="D394" s="36" t="s">
        <v>25</v>
      </c>
      <c r="E394" s="41">
        <v>8016602</v>
      </c>
      <c r="F394" s="44">
        <f>(E394/Summary!$C$9)*Summary!$C$5</f>
        <v>704574.8408259945</v>
      </c>
      <c r="G394" s="41">
        <f>IF(F394&gt;Summary!$D$6,F394,0)</f>
        <v>704574.8408259945</v>
      </c>
      <c r="H394" s="41">
        <f t="shared" si="6"/>
        <v>704575</v>
      </c>
    </row>
    <row r="395" spans="1:8" x14ac:dyDescent="0.35">
      <c r="A395" s="36" t="s">
        <v>851</v>
      </c>
      <c r="B395" s="36" t="s">
        <v>852</v>
      </c>
      <c r="C395" s="36" t="s">
        <v>850</v>
      </c>
      <c r="D395" s="36" t="s">
        <v>25</v>
      </c>
      <c r="E395" s="41">
        <v>581063</v>
      </c>
      <c r="F395" s="44">
        <f>(E395/Summary!$C$9)*Summary!$C$5</f>
        <v>51069.314746431824</v>
      </c>
      <c r="G395" s="41">
        <f>IF(F395&gt;Summary!$D$6,F395,0)</f>
        <v>0</v>
      </c>
      <c r="H395" s="41">
        <f t="shared" si="6"/>
        <v>0</v>
      </c>
    </row>
    <row r="396" spans="1:8" x14ac:dyDescent="0.35">
      <c r="A396" s="36" t="s">
        <v>853</v>
      </c>
      <c r="B396" s="36" t="s">
        <v>854</v>
      </c>
      <c r="C396" s="36" t="s">
        <v>850</v>
      </c>
      <c r="D396" s="36" t="s">
        <v>25</v>
      </c>
      <c r="E396" s="41">
        <v>253022</v>
      </c>
      <c r="F396" s="44">
        <f>(E396/Summary!$C$9)*Summary!$C$5</f>
        <v>22237.967579714546</v>
      </c>
      <c r="G396" s="41">
        <f>IF(F396&gt;Summary!$D$6,F396,0)</f>
        <v>0</v>
      </c>
      <c r="H396" s="41">
        <f t="shared" si="6"/>
        <v>0</v>
      </c>
    </row>
    <row r="397" spans="1:8" x14ac:dyDescent="0.35">
      <c r="A397" s="36" t="s">
        <v>855</v>
      </c>
      <c r="B397" s="36" t="s">
        <v>856</v>
      </c>
      <c r="C397" s="36" t="s">
        <v>850</v>
      </c>
      <c r="D397" s="36" t="s">
        <v>25</v>
      </c>
      <c r="E397" s="41">
        <v>1060176</v>
      </c>
      <c r="F397" s="44">
        <f>(E397/Summary!$C$9)*Summary!$C$5</f>
        <v>93178.298791375651</v>
      </c>
      <c r="G397" s="41">
        <f>IF(F397&gt;Summary!$D$6,F397,0)</f>
        <v>0</v>
      </c>
      <c r="H397" s="41">
        <f t="shared" si="6"/>
        <v>0</v>
      </c>
    </row>
    <row r="398" spans="1:8" x14ac:dyDescent="0.35">
      <c r="A398" s="36" t="s">
        <v>857</v>
      </c>
      <c r="B398" s="36" t="s">
        <v>858</v>
      </c>
      <c r="C398" s="36" t="s">
        <v>850</v>
      </c>
      <c r="D398" s="36" t="s">
        <v>25</v>
      </c>
      <c r="E398" s="41">
        <v>967073</v>
      </c>
      <c r="F398" s="44">
        <f>(E398/Summary!$C$9)*Summary!$C$5</f>
        <v>84995.52616459156</v>
      </c>
      <c r="G398" s="41">
        <f>IF(F398&gt;Summary!$D$6,F398,0)</f>
        <v>0</v>
      </c>
      <c r="H398" s="41">
        <f t="shared" si="6"/>
        <v>0</v>
      </c>
    </row>
    <row r="399" spans="1:8" x14ac:dyDescent="0.35">
      <c r="A399" s="36" t="s">
        <v>859</v>
      </c>
      <c r="B399" s="36" t="s">
        <v>860</v>
      </c>
      <c r="C399" s="36" t="s">
        <v>850</v>
      </c>
      <c r="D399" s="36" t="s">
        <v>25</v>
      </c>
      <c r="E399" s="41">
        <v>1481959</v>
      </c>
      <c r="F399" s="44">
        <f>(E399/Summary!$C$9)*Summary!$C$5</f>
        <v>130248.57995141209</v>
      </c>
      <c r="G399" s="41">
        <f>IF(F399&gt;Summary!$D$6,F399,0)</f>
        <v>0</v>
      </c>
      <c r="H399" s="41">
        <f t="shared" si="6"/>
        <v>0</v>
      </c>
    </row>
    <row r="400" spans="1:8" x14ac:dyDescent="0.35">
      <c r="A400" s="36" t="s">
        <v>861</v>
      </c>
      <c r="B400" s="36" t="s">
        <v>862</v>
      </c>
      <c r="C400" s="36" t="s">
        <v>850</v>
      </c>
      <c r="D400" s="36" t="s">
        <v>25</v>
      </c>
      <c r="E400" s="41">
        <v>3657063</v>
      </c>
      <c r="F400" s="44">
        <f>(E400/Summary!$C$9)*Summary!$C$5</f>
        <v>321417.30138475553</v>
      </c>
      <c r="G400" s="41">
        <f>IF(F400&gt;Summary!$D$6,F400,0)</f>
        <v>321417.30138475553</v>
      </c>
      <c r="H400" s="41">
        <f t="shared" si="6"/>
        <v>321417</v>
      </c>
    </row>
    <row r="401" spans="1:8" x14ac:dyDescent="0.35">
      <c r="A401" s="36" t="s">
        <v>863</v>
      </c>
      <c r="B401" s="36" t="s">
        <v>864</v>
      </c>
      <c r="C401" s="36" t="s">
        <v>850</v>
      </c>
      <c r="D401" s="36" t="s">
        <v>25</v>
      </c>
      <c r="E401" s="41">
        <v>1080721</v>
      </c>
      <c r="F401" s="44">
        <f>(E401/Summary!$C$9)*Summary!$C$5</f>
        <v>94983.987798360147</v>
      </c>
      <c r="G401" s="41">
        <f>IF(F401&gt;Summary!$D$6,F401,0)</f>
        <v>0</v>
      </c>
      <c r="H401" s="41">
        <f t="shared" si="6"/>
        <v>0</v>
      </c>
    </row>
    <row r="402" spans="1:8" x14ac:dyDescent="0.35">
      <c r="A402" s="36" t="s">
        <v>865</v>
      </c>
      <c r="B402" s="36" t="s">
        <v>866</v>
      </c>
      <c r="C402" s="36" t="s">
        <v>850</v>
      </c>
      <c r="D402" s="36" t="s">
        <v>25</v>
      </c>
      <c r="E402" s="41">
        <v>658577</v>
      </c>
      <c r="F402" s="44">
        <f>(E402/Summary!$C$9)*Summary!$C$5</f>
        <v>57881.978542362587</v>
      </c>
      <c r="G402" s="41">
        <f>IF(F402&gt;Summary!$D$6,F402,0)</f>
        <v>0</v>
      </c>
      <c r="H402" s="41">
        <f t="shared" si="6"/>
        <v>0</v>
      </c>
    </row>
    <row r="403" spans="1:8" x14ac:dyDescent="0.35">
      <c r="A403" s="36" t="s">
        <v>867</v>
      </c>
      <c r="B403" s="36" t="s">
        <v>868</v>
      </c>
      <c r="C403" s="36" t="s">
        <v>850</v>
      </c>
      <c r="D403" s="36" t="s">
        <v>25</v>
      </c>
      <c r="E403" s="41">
        <v>1660750</v>
      </c>
      <c r="F403" s="44">
        <f>(E403/Summary!$C$9)*Summary!$C$5</f>
        <v>145962.42484057092</v>
      </c>
      <c r="G403" s="41">
        <f>IF(F403&gt;Summary!$D$6,F403,0)</f>
        <v>145962.42484057092</v>
      </c>
      <c r="H403" s="41">
        <f t="shared" si="6"/>
        <v>145962</v>
      </c>
    </row>
    <row r="404" spans="1:8" x14ac:dyDescent="0.35">
      <c r="A404" s="36" t="s">
        <v>869</v>
      </c>
      <c r="B404" s="36" t="s">
        <v>870</v>
      </c>
      <c r="C404" s="36" t="s">
        <v>850</v>
      </c>
      <c r="D404" s="36" t="s">
        <v>25</v>
      </c>
      <c r="E404" s="41">
        <v>1236648</v>
      </c>
      <c r="F404" s="44">
        <f>(E404/Summary!$C$9)*Summary!$C$5</f>
        <v>108688.32801700577</v>
      </c>
      <c r="G404" s="41">
        <f>IF(F404&gt;Summary!$D$6,F404,0)</f>
        <v>0</v>
      </c>
      <c r="H404" s="41">
        <f t="shared" si="6"/>
        <v>0</v>
      </c>
    </row>
    <row r="405" spans="1:8" x14ac:dyDescent="0.35">
      <c r="A405" s="36" t="s">
        <v>871</v>
      </c>
      <c r="B405" s="36" t="s">
        <v>872</v>
      </c>
      <c r="C405" s="36" t="s">
        <v>850</v>
      </c>
      <c r="D405" s="36" t="s">
        <v>25</v>
      </c>
      <c r="E405" s="41">
        <v>307054</v>
      </c>
      <c r="F405" s="44">
        <f>(E405/Summary!$C$9)*Summary!$C$5</f>
        <v>26986.811017309443</v>
      </c>
      <c r="G405" s="41">
        <f>IF(F405&gt;Summary!$D$6,F405,0)</f>
        <v>0</v>
      </c>
      <c r="H405" s="41">
        <f t="shared" si="6"/>
        <v>0</v>
      </c>
    </row>
    <row r="406" spans="1:8" x14ac:dyDescent="0.35">
      <c r="A406" s="36" t="s">
        <v>876</v>
      </c>
      <c r="B406" s="36" t="s">
        <v>877</v>
      </c>
      <c r="C406" s="36" t="s">
        <v>875</v>
      </c>
      <c r="D406" s="36" t="s">
        <v>25</v>
      </c>
      <c r="E406" s="41">
        <v>1366991</v>
      </c>
      <c r="F406" s="44">
        <f>(E406/Summary!$C$9)*Summary!$C$5</f>
        <v>120144.10422714849</v>
      </c>
      <c r="G406" s="41">
        <f>IF(F406&gt;Summary!$D$6,F406,0)</f>
        <v>0</v>
      </c>
      <c r="H406" s="41">
        <f t="shared" si="6"/>
        <v>0</v>
      </c>
    </row>
    <row r="407" spans="1:8" x14ac:dyDescent="0.35">
      <c r="A407" s="36" t="s">
        <v>878</v>
      </c>
      <c r="B407" s="36" t="s">
        <v>879</v>
      </c>
      <c r="C407" s="36" t="s">
        <v>875</v>
      </c>
      <c r="D407" s="36" t="s">
        <v>19</v>
      </c>
      <c r="E407" s="41">
        <v>480920</v>
      </c>
      <c r="F407" s="44">
        <f>(E407/Summary!$C$9)*Summary!$C$5</f>
        <v>42267.800303674463</v>
      </c>
      <c r="G407" s="41">
        <f>IF(F407&gt;Summary!$D$6,F407,0)</f>
        <v>0</v>
      </c>
      <c r="H407" s="41">
        <f t="shared" si="6"/>
        <v>0</v>
      </c>
    </row>
    <row r="408" spans="1:8" x14ac:dyDescent="0.35">
      <c r="A408" s="36" t="s">
        <v>880</v>
      </c>
      <c r="B408" s="36" t="s">
        <v>881</v>
      </c>
      <c r="C408" s="36" t="s">
        <v>875</v>
      </c>
      <c r="D408" s="36" t="s">
        <v>25</v>
      </c>
      <c r="E408" s="41">
        <v>329733</v>
      </c>
      <c r="F408" s="44">
        <f>(E408/Summary!$C$9)*Summary!$C$5</f>
        <v>28980.056137260854</v>
      </c>
      <c r="G408" s="41">
        <f>IF(F408&gt;Summary!$D$6,F408,0)</f>
        <v>0</v>
      </c>
      <c r="H408" s="41">
        <f t="shared" si="6"/>
        <v>0</v>
      </c>
    </row>
    <row r="409" spans="1:8" x14ac:dyDescent="0.35">
      <c r="A409" s="36" t="s">
        <v>882</v>
      </c>
      <c r="B409" s="36" t="s">
        <v>883</v>
      </c>
      <c r="C409" s="36" t="s">
        <v>875</v>
      </c>
      <c r="D409" s="36" t="s">
        <v>25</v>
      </c>
      <c r="E409" s="41">
        <v>399675</v>
      </c>
      <c r="F409" s="44">
        <f>(E409/Summary!$C$9)*Summary!$C$5</f>
        <v>35127.22092317036</v>
      </c>
      <c r="G409" s="41">
        <f>IF(F409&gt;Summary!$D$6,F409,0)</f>
        <v>0</v>
      </c>
      <c r="H409" s="41">
        <f t="shared" si="6"/>
        <v>0</v>
      </c>
    </row>
    <row r="410" spans="1:8" x14ac:dyDescent="0.35">
      <c r="A410" s="36" t="s">
        <v>884</v>
      </c>
      <c r="B410" s="36" t="s">
        <v>885</v>
      </c>
      <c r="C410" s="36" t="s">
        <v>875</v>
      </c>
      <c r="D410" s="36" t="s">
        <v>25</v>
      </c>
      <c r="E410" s="41">
        <v>237370</v>
      </c>
      <c r="F410" s="44">
        <f>(E410/Summary!$C$9)*Summary!$C$5</f>
        <v>20862.321712723959</v>
      </c>
      <c r="G410" s="41">
        <f>IF(F410&gt;Summary!$D$6,F410,0)</f>
        <v>0</v>
      </c>
      <c r="H410" s="41">
        <f t="shared" si="6"/>
        <v>0</v>
      </c>
    </row>
    <row r="411" spans="1:8" x14ac:dyDescent="0.35">
      <c r="A411" s="36" t="s">
        <v>886</v>
      </c>
      <c r="B411" s="36" t="s">
        <v>887</v>
      </c>
      <c r="C411" s="36" t="s">
        <v>875</v>
      </c>
      <c r="D411" s="36" t="s">
        <v>19</v>
      </c>
      <c r="E411" s="41">
        <v>424057</v>
      </c>
      <c r="F411" s="44">
        <f>(E411/Summary!$C$9)*Summary!$C$5</f>
        <v>37270.141797752804</v>
      </c>
      <c r="G411" s="41">
        <f>IF(F411&gt;Summary!$D$6,F411,0)</f>
        <v>0</v>
      </c>
      <c r="H411" s="41">
        <f t="shared" si="6"/>
        <v>0</v>
      </c>
    </row>
    <row r="412" spans="1:8" x14ac:dyDescent="0.35">
      <c r="A412" s="36" t="s">
        <v>888</v>
      </c>
      <c r="B412" s="36" t="s">
        <v>889</v>
      </c>
      <c r="C412" s="36" t="s">
        <v>875</v>
      </c>
      <c r="D412" s="36" t="s">
        <v>19</v>
      </c>
      <c r="E412" s="41">
        <v>796267</v>
      </c>
      <c r="F412" s="44">
        <f>(E412/Summary!$C$9)*Summary!$C$5</f>
        <v>69983.478633464925</v>
      </c>
      <c r="G412" s="41">
        <f>IF(F412&gt;Summary!$D$6,F412,0)</f>
        <v>0</v>
      </c>
      <c r="H412" s="41">
        <f t="shared" si="6"/>
        <v>0</v>
      </c>
    </row>
    <row r="413" spans="1:8" x14ac:dyDescent="0.35">
      <c r="A413" s="36" t="s">
        <v>890</v>
      </c>
      <c r="B413" s="36" t="s">
        <v>891</v>
      </c>
      <c r="C413" s="36" t="s">
        <v>875</v>
      </c>
      <c r="D413" s="36" t="s">
        <v>25</v>
      </c>
      <c r="E413" s="41">
        <v>441305</v>
      </c>
      <c r="F413" s="44">
        <f>(E413/Summary!$C$9)*Summary!$C$5</f>
        <v>38786.059246887336</v>
      </c>
      <c r="G413" s="41">
        <f>IF(F413&gt;Summary!$D$6,F413,0)</f>
        <v>0</v>
      </c>
      <c r="H413" s="41">
        <f t="shared" si="6"/>
        <v>0</v>
      </c>
    </row>
    <row r="414" spans="1:8" x14ac:dyDescent="0.35">
      <c r="A414" s="36" t="s">
        <v>895</v>
      </c>
      <c r="B414" s="36" t="s">
        <v>896</v>
      </c>
      <c r="C414" s="36" t="s">
        <v>894</v>
      </c>
      <c r="D414" s="36" t="s">
        <v>19</v>
      </c>
      <c r="E414" s="41">
        <v>906580</v>
      </c>
      <c r="F414" s="44">
        <f>(E414/Summary!$C$9)*Summary!$C$5</f>
        <v>79678.828909808683</v>
      </c>
      <c r="G414" s="41">
        <f>IF(F414&gt;Summary!$D$6,F414,0)</f>
        <v>0</v>
      </c>
      <c r="H414" s="41">
        <f t="shared" si="6"/>
        <v>0</v>
      </c>
    </row>
    <row r="415" spans="1:8" x14ac:dyDescent="0.35">
      <c r="A415" s="36" t="s">
        <v>897</v>
      </c>
      <c r="B415" s="36" t="s">
        <v>898</v>
      </c>
      <c r="C415" s="36" t="s">
        <v>894</v>
      </c>
      <c r="D415" s="36" t="s">
        <v>25</v>
      </c>
      <c r="E415" s="41">
        <v>269277</v>
      </c>
      <c r="F415" s="44">
        <f>(E415/Summary!$C$9)*Summary!$C$5</f>
        <v>23666.610792590342</v>
      </c>
      <c r="G415" s="41">
        <f>IF(F415&gt;Summary!$D$6,F415,0)</f>
        <v>0</v>
      </c>
      <c r="H415" s="41">
        <f t="shared" si="6"/>
        <v>0</v>
      </c>
    </row>
    <row r="416" spans="1:8" x14ac:dyDescent="0.35">
      <c r="A416" s="36" t="s">
        <v>899</v>
      </c>
      <c r="B416" s="36" t="s">
        <v>535</v>
      </c>
      <c r="C416" s="36" t="s">
        <v>894</v>
      </c>
      <c r="D416" s="36" t="s">
        <v>19</v>
      </c>
      <c r="E416" s="41">
        <v>1550229</v>
      </c>
      <c r="F416" s="44">
        <f>(E416/Summary!$C$9)*Summary!$C$5</f>
        <v>136248.79355602793</v>
      </c>
      <c r="G416" s="41">
        <f>IF(F416&gt;Summary!$D$6,F416,0)</f>
        <v>0</v>
      </c>
      <c r="H416" s="41">
        <f t="shared" si="6"/>
        <v>0</v>
      </c>
    </row>
    <row r="417" spans="1:8" x14ac:dyDescent="0.35">
      <c r="A417" s="36" t="s">
        <v>900</v>
      </c>
      <c r="B417" s="36" t="s">
        <v>901</v>
      </c>
      <c r="C417" s="36" t="s">
        <v>894</v>
      </c>
      <c r="D417" s="36" t="s">
        <v>19</v>
      </c>
      <c r="E417" s="41">
        <v>694869</v>
      </c>
      <c r="F417" s="44">
        <f>(E417/Summary!$C$9)*Summary!$C$5</f>
        <v>61071.662915274828</v>
      </c>
      <c r="G417" s="41">
        <f>IF(F417&gt;Summary!$D$6,F417,0)</f>
        <v>0</v>
      </c>
      <c r="H417" s="41">
        <f t="shared" si="6"/>
        <v>0</v>
      </c>
    </row>
    <row r="418" spans="1:8" x14ac:dyDescent="0.35">
      <c r="A418" s="36" t="s">
        <v>902</v>
      </c>
      <c r="B418" s="36" t="s">
        <v>903</v>
      </c>
      <c r="C418" s="36" t="s">
        <v>894</v>
      </c>
      <c r="D418" s="36" t="s">
        <v>19</v>
      </c>
      <c r="E418" s="41">
        <v>1278867</v>
      </c>
      <c r="F418" s="44">
        <f>(E418/Summary!$C$9)*Summary!$C$5</f>
        <v>112398.933234133</v>
      </c>
      <c r="G418" s="41">
        <f>IF(F418&gt;Summary!$D$6,F418,0)</f>
        <v>0</v>
      </c>
      <c r="H418" s="41">
        <f t="shared" si="6"/>
        <v>0</v>
      </c>
    </row>
    <row r="419" spans="1:8" x14ac:dyDescent="0.35">
      <c r="A419" s="36" t="s">
        <v>904</v>
      </c>
      <c r="B419" s="36" t="s">
        <v>905</v>
      </c>
      <c r="C419" s="36" t="s">
        <v>894</v>
      </c>
      <c r="D419" s="36" t="s">
        <v>25</v>
      </c>
      <c r="E419" s="41">
        <v>542816</v>
      </c>
      <c r="F419" s="44">
        <f>(E419/Summary!$C$9)*Summary!$C$5</f>
        <v>47707.806474339508</v>
      </c>
      <c r="G419" s="41">
        <f>IF(F419&gt;Summary!$D$6,F419,0)</f>
        <v>0</v>
      </c>
      <c r="H419" s="41">
        <f t="shared" si="6"/>
        <v>0</v>
      </c>
    </row>
    <row r="420" spans="1:8" x14ac:dyDescent="0.35">
      <c r="A420" s="36" t="s">
        <v>906</v>
      </c>
      <c r="B420" s="36" t="s">
        <v>907</v>
      </c>
      <c r="C420" s="36" t="s">
        <v>894</v>
      </c>
      <c r="D420" s="36" t="s">
        <v>19</v>
      </c>
      <c r="E420" s="41">
        <v>420617</v>
      </c>
      <c r="F420" s="44">
        <f>(E420/Summary!$C$9)*Summary!$C$5</f>
        <v>36967.802046765872</v>
      </c>
      <c r="G420" s="41">
        <f>IF(F420&gt;Summary!$D$6,F420,0)</f>
        <v>0</v>
      </c>
      <c r="H420" s="41">
        <f t="shared" si="6"/>
        <v>0</v>
      </c>
    </row>
    <row r="421" spans="1:8" x14ac:dyDescent="0.35">
      <c r="A421" s="36" t="s">
        <v>908</v>
      </c>
      <c r="B421" s="36" t="s">
        <v>909</v>
      </c>
      <c r="C421" s="36" t="s">
        <v>894</v>
      </c>
      <c r="D421" s="36" t="s">
        <v>25</v>
      </c>
      <c r="E421" s="41">
        <v>854978</v>
      </c>
      <c r="F421" s="44">
        <f>(E421/Summary!$C$9)*Summary!$C$5</f>
        <v>75143.556866079569</v>
      </c>
      <c r="G421" s="41">
        <f>IF(F421&gt;Summary!$D$6,F421,0)</f>
        <v>0</v>
      </c>
      <c r="H421" s="41">
        <f t="shared" si="6"/>
        <v>0</v>
      </c>
    </row>
    <row r="422" spans="1:8" x14ac:dyDescent="0.35">
      <c r="A422" s="36" t="s">
        <v>910</v>
      </c>
      <c r="B422" s="36" t="s">
        <v>911</v>
      </c>
      <c r="C422" s="36" t="s">
        <v>894</v>
      </c>
      <c r="D422" s="36" t="s">
        <v>25</v>
      </c>
      <c r="E422" s="41">
        <v>78243368</v>
      </c>
      <c r="F422" s="44">
        <f>(E422/Summary!$C$9)*Summary!$C$5</f>
        <v>6876767.5574126942</v>
      </c>
      <c r="G422" s="41">
        <f>IF(F422&gt;Summary!$D$6,F422,0)</f>
        <v>6876767.5574126942</v>
      </c>
      <c r="H422" s="41">
        <f t="shared" si="6"/>
        <v>6876768</v>
      </c>
    </row>
    <row r="423" spans="1:8" x14ac:dyDescent="0.35">
      <c r="A423" s="36" t="s">
        <v>912</v>
      </c>
      <c r="B423" s="36" t="s">
        <v>913</v>
      </c>
      <c r="C423" s="36" t="s">
        <v>894</v>
      </c>
      <c r="D423" s="36" t="s">
        <v>19</v>
      </c>
      <c r="E423" s="41">
        <v>564021</v>
      </c>
      <c r="F423" s="44">
        <f>(E423/Summary!$C$9)*Summary!$C$5</f>
        <v>49571.502526571516</v>
      </c>
      <c r="G423" s="41">
        <f>IF(F423&gt;Summary!$D$6,F423,0)</f>
        <v>0</v>
      </c>
      <c r="H423" s="41">
        <f t="shared" si="6"/>
        <v>0</v>
      </c>
    </row>
    <row r="424" spans="1:8" x14ac:dyDescent="0.35">
      <c r="A424" s="36" t="s">
        <v>914</v>
      </c>
      <c r="B424" s="36" t="s">
        <v>915</v>
      </c>
      <c r="C424" s="36" t="s">
        <v>894</v>
      </c>
      <c r="D424" s="36" t="s">
        <v>19</v>
      </c>
      <c r="E424" s="41">
        <v>1718200</v>
      </c>
      <c r="F424" s="44">
        <f>(E424/Summary!$C$9)*Summary!$C$5</f>
        <v>151011.67446097781</v>
      </c>
      <c r="G424" s="41">
        <f>IF(F424&gt;Summary!$D$6,F424,0)</f>
        <v>151011.67446097781</v>
      </c>
      <c r="H424" s="41">
        <f t="shared" si="6"/>
        <v>151012</v>
      </c>
    </row>
    <row r="425" spans="1:8" x14ac:dyDescent="0.35">
      <c r="A425" s="36" t="s">
        <v>916</v>
      </c>
      <c r="B425" s="36" t="s">
        <v>917</v>
      </c>
      <c r="C425" s="36" t="s">
        <v>894</v>
      </c>
      <c r="D425" s="36" t="s">
        <v>25</v>
      </c>
      <c r="E425" s="41">
        <v>971081</v>
      </c>
      <c r="F425" s="44">
        <f>(E425/Summary!$C$9)*Summary!$C$5</f>
        <v>85347.787130276338</v>
      </c>
      <c r="G425" s="41">
        <f>IF(F425&gt;Summary!$D$6,F425,0)</f>
        <v>0</v>
      </c>
      <c r="H425" s="41">
        <f t="shared" si="6"/>
        <v>0</v>
      </c>
    </row>
    <row r="426" spans="1:8" x14ac:dyDescent="0.35">
      <c r="A426" s="36" t="s">
        <v>918</v>
      </c>
      <c r="B426" s="36" t="s">
        <v>54</v>
      </c>
      <c r="C426" s="36" t="s">
        <v>894</v>
      </c>
      <c r="D426" s="36" t="s">
        <v>25</v>
      </c>
      <c r="E426" s="41">
        <v>1411231</v>
      </c>
      <c r="F426" s="44">
        <f>(E426/Summary!$C$9)*Summary!$C$5</f>
        <v>124032.33404798056</v>
      </c>
      <c r="G426" s="41">
        <f>IF(F426&gt;Summary!$D$6,F426,0)</f>
        <v>0</v>
      </c>
      <c r="H426" s="41">
        <f t="shared" si="6"/>
        <v>0</v>
      </c>
    </row>
    <row r="427" spans="1:8" x14ac:dyDescent="0.35">
      <c r="A427" s="36" t="s">
        <v>919</v>
      </c>
      <c r="B427" s="36" t="s">
        <v>920</v>
      </c>
      <c r="C427" s="36" t="s">
        <v>894</v>
      </c>
      <c r="D427" s="36" t="s">
        <v>19</v>
      </c>
      <c r="E427" s="41">
        <v>439020</v>
      </c>
      <c r="F427" s="44">
        <f>(E427/Summary!$C$9)*Summary!$C$5</f>
        <v>38585.231825083509</v>
      </c>
      <c r="G427" s="41">
        <f>IF(F427&gt;Summary!$D$6,F427,0)</f>
        <v>0</v>
      </c>
      <c r="H427" s="41">
        <f t="shared" si="6"/>
        <v>0</v>
      </c>
    </row>
    <row r="428" spans="1:8" x14ac:dyDescent="0.35">
      <c r="A428" s="36" t="s">
        <v>921</v>
      </c>
      <c r="B428" s="36" t="s">
        <v>922</v>
      </c>
      <c r="C428" s="36" t="s">
        <v>894</v>
      </c>
      <c r="D428" s="36" t="s">
        <v>25</v>
      </c>
      <c r="E428" s="41">
        <v>302434</v>
      </c>
      <c r="F428" s="44">
        <f>(E428/Summary!$C$9)*Summary!$C$5</f>
        <v>26580.761700576983</v>
      </c>
      <c r="G428" s="41">
        <f>IF(F428&gt;Summary!$D$6,F428,0)</f>
        <v>0</v>
      </c>
      <c r="H428" s="41">
        <f t="shared" si="6"/>
        <v>0</v>
      </c>
    </row>
    <row r="429" spans="1:8" x14ac:dyDescent="0.35">
      <c r="A429" s="36" t="s">
        <v>923</v>
      </c>
      <c r="B429" s="36" t="s">
        <v>924</v>
      </c>
      <c r="C429" s="36" t="s">
        <v>894</v>
      </c>
      <c r="D429" s="36" t="s">
        <v>19</v>
      </c>
      <c r="E429" s="41">
        <v>186150</v>
      </c>
      <c r="F429" s="44">
        <f>(E429/Summary!$C$9)*Summary!$C$5</f>
        <v>16360.623443668386</v>
      </c>
      <c r="G429" s="41">
        <f>IF(F429&gt;Summary!$D$6,F429,0)</f>
        <v>0</v>
      </c>
      <c r="H429" s="41">
        <f t="shared" si="6"/>
        <v>0</v>
      </c>
    </row>
    <row r="430" spans="1:8" x14ac:dyDescent="0.35">
      <c r="A430" s="36" t="s">
        <v>925</v>
      </c>
      <c r="B430" s="36" t="s">
        <v>926</v>
      </c>
      <c r="C430" s="36" t="s">
        <v>894</v>
      </c>
      <c r="D430" s="36" t="s">
        <v>19</v>
      </c>
      <c r="E430" s="41">
        <v>1514820</v>
      </c>
      <c r="F430" s="44">
        <f>(E430/Summary!$C$9)*Summary!$C$5</f>
        <v>133136.71557849986</v>
      </c>
      <c r="G430" s="41">
        <f>IF(F430&gt;Summary!$D$6,F430,0)</f>
        <v>0</v>
      </c>
      <c r="H430" s="41">
        <f t="shared" si="6"/>
        <v>0</v>
      </c>
    </row>
    <row r="431" spans="1:8" x14ac:dyDescent="0.35">
      <c r="A431" s="36" t="s">
        <v>927</v>
      </c>
      <c r="B431" s="36" t="s">
        <v>928</v>
      </c>
      <c r="C431" s="36" t="s">
        <v>894</v>
      </c>
      <c r="D431" s="36" t="s">
        <v>25</v>
      </c>
      <c r="E431" s="41">
        <v>865392</v>
      </c>
      <c r="F431" s="44">
        <f>(E431/Summary!$C$9)*Summary!$C$5</f>
        <v>76058.837728515035</v>
      </c>
      <c r="G431" s="41">
        <f>IF(F431&gt;Summary!$D$6,F431,0)</f>
        <v>0</v>
      </c>
      <c r="H431" s="41">
        <f t="shared" si="6"/>
        <v>0</v>
      </c>
    </row>
    <row r="432" spans="1:8" x14ac:dyDescent="0.35">
      <c r="A432" s="36" t="s">
        <v>929</v>
      </c>
      <c r="B432" s="36" t="s">
        <v>930</v>
      </c>
      <c r="C432" s="36" t="s">
        <v>894</v>
      </c>
      <c r="D432" s="36" t="s">
        <v>25</v>
      </c>
      <c r="E432" s="41">
        <v>1802985</v>
      </c>
      <c r="F432" s="44">
        <f>(E432/Summary!$C$9)*Summary!$C$5</f>
        <v>158463.38253871849</v>
      </c>
      <c r="G432" s="41">
        <f>IF(F432&gt;Summary!$D$6,F432,0)</f>
        <v>158463.38253871849</v>
      </c>
      <c r="H432" s="41">
        <f t="shared" si="6"/>
        <v>158463</v>
      </c>
    </row>
    <row r="433" spans="1:8" x14ac:dyDescent="0.35">
      <c r="A433" s="36" t="s">
        <v>931</v>
      </c>
      <c r="B433" s="36" t="s">
        <v>932</v>
      </c>
      <c r="C433" s="36" t="s">
        <v>894</v>
      </c>
      <c r="D433" s="36" t="s">
        <v>19</v>
      </c>
      <c r="E433" s="41">
        <v>681246</v>
      </c>
      <c r="F433" s="44">
        <f>(E433/Summary!$C$9)*Summary!$C$5</f>
        <v>59874.344767689043</v>
      </c>
      <c r="G433" s="41">
        <f>IF(F433&gt;Summary!$D$6,F433,0)</f>
        <v>0</v>
      </c>
      <c r="H433" s="41">
        <f t="shared" si="6"/>
        <v>0</v>
      </c>
    </row>
    <row r="434" spans="1:8" x14ac:dyDescent="0.35">
      <c r="A434" s="36" t="s">
        <v>933</v>
      </c>
      <c r="B434" s="36" t="s">
        <v>934</v>
      </c>
      <c r="C434" s="36" t="s">
        <v>894</v>
      </c>
      <c r="D434" s="36" t="s">
        <v>25</v>
      </c>
      <c r="E434" s="41">
        <v>245870</v>
      </c>
      <c r="F434" s="44">
        <f>(E434/Summary!$C$9)*Summary!$C$5</f>
        <v>21609.382143941693</v>
      </c>
      <c r="G434" s="41">
        <f>IF(F434&gt;Summary!$D$6,F434,0)</f>
        <v>0</v>
      </c>
      <c r="H434" s="41">
        <f t="shared" si="6"/>
        <v>0</v>
      </c>
    </row>
    <row r="435" spans="1:8" x14ac:dyDescent="0.35">
      <c r="A435" s="36" t="s">
        <v>935</v>
      </c>
      <c r="B435" s="36" t="s">
        <v>936</v>
      </c>
      <c r="C435" s="36" t="s">
        <v>894</v>
      </c>
      <c r="D435" s="36" t="s">
        <v>19</v>
      </c>
      <c r="E435" s="41">
        <v>931926</v>
      </c>
      <c r="F435" s="44">
        <f>(E435/Summary!$C$9)*Summary!$C$5</f>
        <v>81906.475226237482</v>
      </c>
      <c r="G435" s="41">
        <f>IF(F435&gt;Summary!$D$6,F435,0)</f>
        <v>0</v>
      </c>
      <c r="H435" s="41">
        <f t="shared" si="6"/>
        <v>0</v>
      </c>
    </row>
    <row r="436" spans="1:8" x14ac:dyDescent="0.35">
      <c r="A436" s="36" t="s">
        <v>937</v>
      </c>
      <c r="B436" s="36" t="s">
        <v>938</v>
      </c>
      <c r="C436" s="36" t="s">
        <v>894</v>
      </c>
      <c r="D436" s="36" t="s">
        <v>25</v>
      </c>
      <c r="E436" s="41">
        <v>563601</v>
      </c>
      <c r="F436" s="44">
        <f>(E436/Summary!$C$9)*Summary!$C$5</f>
        <v>49534.588952323109</v>
      </c>
      <c r="G436" s="41">
        <f>IF(F436&gt;Summary!$D$6,F436,0)</f>
        <v>0</v>
      </c>
      <c r="H436" s="41">
        <f t="shared" si="6"/>
        <v>0</v>
      </c>
    </row>
    <row r="437" spans="1:8" x14ac:dyDescent="0.35">
      <c r="A437" s="36" t="s">
        <v>939</v>
      </c>
      <c r="B437" s="36" t="s">
        <v>940</v>
      </c>
      <c r="C437" s="36" t="s">
        <v>894</v>
      </c>
      <c r="D437" s="36" t="s">
        <v>25</v>
      </c>
      <c r="E437" s="41">
        <v>772455</v>
      </c>
      <c r="F437" s="44">
        <f>(E437/Summary!$C$9)*Summary!$C$5</f>
        <v>67890.654752505317</v>
      </c>
      <c r="G437" s="41">
        <f>IF(F437&gt;Summary!$D$6,F437,0)</f>
        <v>0</v>
      </c>
      <c r="H437" s="41">
        <f t="shared" si="6"/>
        <v>0</v>
      </c>
    </row>
    <row r="438" spans="1:8" x14ac:dyDescent="0.35">
      <c r="A438" s="36" t="s">
        <v>941</v>
      </c>
      <c r="B438" s="36" t="s">
        <v>942</v>
      </c>
      <c r="C438" s="36" t="s">
        <v>894</v>
      </c>
      <c r="D438" s="36" t="s">
        <v>19</v>
      </c>
      <c r="E438" s="41">
        <v>252159</v>
      </c>
      <c r="F438" s="44">
        <f>(E438/Summary!$C$9)*Summary!$C$5</f>
        <v>22162.11897358032</v>
      </c>
      <c r="G438" s="41">
        <f>IF(F438&gt;Summary!$D$6,F438,0)</f>
        <v>0</v>
      </c>
      <c r="H438" s="41">
        <f t="shared" si="6"/>
        <v>0</v>
      </c>
    </row>
    <row r="439" spans="1:8" x14ac:dyDescent="0.35">
      <c r="A439" s="36" t="s">
        <v>943</v>
      </c>
      <c r="B439" s="36" t="s">
        <v>944</v>
      </c>
      <c r="C439" s="36" t="s">
        <v>894</v>
      </c>
      <c r="D439" s="36" t="s">
        <v>25</v>
      </c>
      <c r="E439" s="41">
        <v>541136</v>
      </c>
      <c r="F439" s="44">
        <f>(E439/Summary!$C$9)*Summary!$C$5</f>
        <v>47560.152177345881</v>
      </c>
      <c r="G439" s="41">
        <f>IF(F439&gt;Summary!$D$6,F439,0)</f>
        <v>0</v>
      </c>
      <c r="H439" s="41">
        <f t="shared" si="6"/>
        <v>0</v>
      </c>
    </row>
    <row r="440" spans="1:8" x14ac:dyDescent="0.35">
      <c r="A440" s="36" t="s">
        <v>945</v>
      </c>
      <c r="B440" s="36" t="s">
        <v>946</v>
      </c>
      <c r="C440" s="36" t="s">
        <v>894</v>
      </c>
      <c r="D440" s="36" t="s">
        <v>19</v>
      </c>
      <c r="E440" s="41">
        <v>397050</v>
      </c>
      <c r="F440" s="44">
        <f>(E440/Summary!$C$9)*Summary!$C$5</f>
        <v>34896.511084117825</v>
      </c>
      <c r="G440" s="41">
        <f>IF(F440&gt;Summary!$D$6,F440,0)</f>
        <v>0</v>
      </c>
      <c r="H440" s="41">
        <f t="shared" si="6"/>
        <v>0</v>
      </c>
    </row>
    <row r="441" spans="1:8" x14ac:dyDescent="0.35">
      <c r="A441" s="36" t="s">
        <v>947</v>
      </c>
      <c r="B441" s="36" t="s">
        <v>948</v>
      </c>
      <c r="C441" s="36" t="s">
        <v>894</v>
      </c>
      <c r="D441" s="36" t="s">
        <v>19</v>
      </c>
      <c r="E441" s="41">
        <v>243275</v>
      </c>
      <c r="F441" s="44">
        <f>(E441/Summary!$C$9)*Summary!$C$5</f>
        <v>21381.308988764045</v>
      </c>
      <c r="G441" s="41">
        <f>IF(F441&gt;Summary!$D$6,F441,0)</f>
        <v>0</v>
      </c>
      <c r="H441" s="41">
        <f t="shared" si="6"/>
        <v>0</v>
      </c>
    </row>
    <row r="442" spans="1:8" x14ac:dyDescent="0.35">
      <c r="A442" s="36" t="s">
        <v>949</v>
      </c>
      <c r="B442" s="36" t="s">
        <v>950</v>
      </c>
      <c r="C442" s="36" t="s">
        <v>894</v>
      </c>
      <c r="D442" s="36" t="s">
        <v>19</v>
      </c>
      <c r="E442" s="41">
        <v>314407</v>
      </c>
      <c r="F442" s="44">
        <f>(E442/Summary!$C$9)*Summary!$C$5</f>
        <v>27633.062235044035</v>
      </c>
      <c r="G442" s="41">
        <f>IF(F442&gt;Summary!$D$6,F442,0)</f>
        <v>0</v>
      </c>
      <c r="H442" s="41">
        <f t="shared" si="6"/>
        <v>0</v>
      </c>
    </row>
    <row r="443" spans="1:8" x14ac:dyDescent="0.35">
      <c r="A443" s="36" t="s">
        <v>951</v>
      </c>
      <c r="B443" s="36" t="s">
        <v>952</v>
      </c>
      <c r="C443" s="36" t="s">
        <v>894</v>
      </c>
      <c r="D443" s="36" t="s">
        <v>19</v>
      </c>
      <c r="E443" s="41">
        <v>1632785</v>
      </c>
      <c r="F443" s="44">
        <f>(E443/Summary!$C$9)*Summary!$C$5</f>
        <v>143504.59602186456</v>
      </c>
      <c r="G443" s="41">
        <f>IF(F443&gt;Summary!$D$6,F443,0)</f>
        <v>0</v>
      </c>
      <c r="H443" s="41">
        <f t="shared" si="6"/>
        <v>0</v>
      </c>
    </row>
    <row r="444" spans="1:8" x14ac:dyDescent="0.35">
      <c r="A444" s="36" t="s">
        <v>953</v>
      </c>
      <c r="B444" s="36" t="s">
        <v>954</v>
      </c>
      <c r="C444" s="36" t="s">
        <v>894</v>
      </c>
      <c r="D444" s="36" t="s">
        <v>19</v>
      </c>
      <c r="E444" s="41">
        <v>476878</v>
      </c>
      <c r="F444" s="44">
        <f>(E444/Summary!$C$9)*Summary!$C$5</f>
        <v>41912.551096264804</v>
      </c>
      <c r="G444" s="41">
        <f>IF(F444&gt;Summary!$D$6,F444,0)</f>
        <v>0</v>
      </c>
      <c r="H444" s="41">
        <f t="shared" si="6"/>
        <v>0</v>
      </c>
    </row>
    <row r="445" spans="1:8" x14ac:dyDescent="0.35">
      <c r="A445" s="36" t="s">
        <v>955</v>
      </c>
      <c r="B445" s="36" t="s">
        <v>956</v>
      </c>
      <c r="C445" s="36" t="s">
        <v>894</v>
      </c>
      <c r="D445" s="36" t="s">
        <v>19</v>
      </c>
      <c r="E445" s="41">
        <v>409906</v>
      </c>
      <c r="F445" s="44">
        <f>(E445/Summary!$C$9)*Summary!$C$5</f>
        <v>36026.418013969022</v>
      </c>
      <c r="G445" s="41">
        <f>IF(F445&gt;Summary!$D$6,F445,0)</f>
        <v>0</v>
      </c>
      <c r="H445" s="41">
        <f t="shared" si="6"/>
        <v>0</v>
      </c>
    </row>
    <row r="446" spans="1:8" x14ac:dyDescent="0.35">
      <c r="A446" s="36" t="s">
        <v>957</v>
      </c>
      <c r="B446" s="36" t="s">
        <v>958</v>
      </c>
      <c r="C446" s="36" t="s">
        <v>894</v>
      </c>
      <c r="D446" s="36" t="s">
        <v>25</v>
      </c>
      <c r="E446" s="41">
        <v>1766345</v>
      </c>
      <c r="F446" s="44">
        <f>(E446/Summary!$C$9)*Summary!$C$5</f>
        <v>155243.11263285758</v>
      </c>
      <c r="G446" s="41">
        <f>IF(F446&gt;Summary!$D$6,F446,0)</f>
        <v>155243.11263285758</v>
      </c>
      <c r="H446" s="41">
        <f t="shared" si="6"/>
        <v>155243</v>
      </c>
    </row>
    <row r="447" spans="1:8" x14ac:dyDescent="0.35">
      <c r="A447" s="36" t="s">
        <v>959</v>
      </c>
      <c r="B447" s="36" t="s">
        <v>960</v>
      </c>
      <c r="C447" s="36" t="s">
        <v>894</v>
      </c>
      <c r="D447" s="36" t="s">
        <v>19</v>
      </c>
      <c r="E447" s="41">
        <v>337081</v>
      </c>
      <c r="F447" s="44">
        <f>(E447/Summary!$C$9)*Summary!$C$5</f>
        <v>29625.867907682961</v>
      </c>
      <c r="G447" s="41">
        <f>IF(F447&gt;Summary!$D$6,F447,0)</f>
        <v>0</v>
      </c>
      <c r="H447" s="41">
        <f t="shared" si="6"/>
        <v>0</v>
      </c>
    </row>
    <row r="448" spans="1:8" x14ac:dyDescent="0.35">
      <c r="A448" s="36" t="s">
        <v>961</v>
      </c>
      <c r="B448" s="36" t="s">
        <v>962</v>
      </c>
      <c r="C448" s="36" t="s">
        <v>894</v>
      </c>
      <c r="D448" s="36" t="s">
        <v>25</v>
      </c>
      <c r="E448" s="41">
        <v>2100827</v>
      </c>
      <c r="F448" s="44">
        <f>(E448/Summary!$C$9)*Summary!$C$5</f>
        <v>184640.5558275129</v>
      </c>
      <c r="G448" s="41">
        <f>IF(F448&gt;Summary!$D$6,F448,0)</f>
        <v>184640.5558275129</v>
      </c>
      <c r="H448" s="41">
        <f t="shared" si="6"/>
        <v>184641</v>
      </c>
    </row>
    <row r="449" spans="1:8" x14ac:dyDescent="0.35">
      <c r="A449" s="36" t="s">
        <v>963</v>
      </c>
      <c r="B449" s="36" t="s">
        <v>964</v>
      </c>
      <c r="C449" s="36" t="s">
        <v>894</v>
      </c>
      <c r="D449" s="36" t="s">
        <v>25</v>
      </c>
      <c r="E449" s="41">
        <v>1051607</v>
      </c>
      <c r="F449" s="44">
        <f>(E449/Summary!$C$9)*Summary!$C$5</f>
        <v>92425.173987245667</v>
      </c>
      <c r="G449" s="41">
        <f>IF(F449&gt;Summary!$D$6,F449,0)</f>
        <v>0</v>
      </c>
      <c r="H449" s="41">
        <f t="shared" si="6"/>
        <v>0</v>
      </c>
    </row>
    <row r="450" spans="1:8" x14ac:dyDescent="0.35">
      <c r="A450" s="36" t="s">
        <v>965</v>
      </c>
      <c r="B450" s="36" t="s">
        <v>966</v>
      </c>
      <c r="C450" s="36" t="s">
        <v>894</v>
      </c>
      <c r="D450" s="36" t="s">
        <v>25</v>
      </c>
      <c r="E450" s="41">
        <v>342062</v>
      </c>
      <c r="F450" s="44">
        <f>(E450/Summary!$C$9)*Summary!$C$5</f>
        <v>30063.645320376556</v>
      </c>
      <c r="G450" s="41">
        <f>IF(F450&gt;Summary!$D$6,F450,0)</f>
        <v>0</v>
      </c>
      <c r="H450" s="41">
        <f t="shared" si="6"/>
        <v>0</v>
      </c>
    </row>
    <row r="451" spans="1:8" x14ac:dyDescent="0.35">
      <c r="A451" s="36" t="s">
        <v>967</v>
      </c>
      <c r="B451" s="36" t="s">
        <v>968</v>
      </c>
      <c r="C451" s="36" t="s">
        <v>894</v>
      </c>
      <c r="D451" s="36" t="s">
        <v>25</v>
      </c>
      <c r="E451" s="41">
        <v>609647</v>
      </c>
      <c r="F451" s="44">
        <f>(E451/Summary!$C$9)*Summary!$C$5</f>
        <v>53581.547142423326</v>
      </c>
      <c r="G451" s="41">
        <f>IF(F451&gt;Summary!$D$6,F451,0)</f>
        <v>0</v>
      </c>
      <c r="H451" s="41">
        <f t="shared" ref="H451:H514" si="7">ROUND(G451,0)</f>
        <v>0</v>
      </c>
    </row>
    <row r="452" spans="1:8" x14ac:dyDescent="0.35">
      <c r="A452" s="36" t="s">
        <v>969</v>
      </c>
      <c r="B452" s="36" t="s">
        <v>970</v>
      </c>
      <c r="C452" s="36" t="s">
        <v>894</v>
      </c>
      <c r="D452" s="36" t="s">
        <v>25</v>
      </c>
      <c r="E452" s="41">
        <v>1262742</v>
      </c>
      <c r="F452" s="44">
        <f>(E452/Summary!$C$9)*Summary!$C$5</f>
        <v>110981.71565138172</v>
      </c>
      <c r="G452" s="41">
        <f>IF(F452&gt;Summary!$D$6,F452,0)</f>
        <v>0</v>
      </c>
      <c r="H452" s="41">
        <f t="shared" si="7"/>
        <v>0</v>
      </c>
    </row>
    <row r="453" spans="1:8" x14ac:dyDescent="0.35">
      <c r="A453" s="36" t="s">
        <v>971</v>
      </c>
      <c r="B453" s="36" t="s">
        <v>972</v>
      </c>
      <c r="C453" s="36" t="s">
        <v>894</v>
      </c>
      <c r="D453" s="36" t="s">
        <v>25</v>
      </c>
      <c r="E453" s="41">
        <v>441953</v>
      </c>
      <c r="F453" s="44">
        <f>(E453/Summary!$C$9)*Summary!$C$5</f>
        <v>38843.011618584882</v>
      </c>
      <c r="G453" s="41">
        <f>IF(F453&gt;Summary!$D$6,F453,0)</f>
        <v>0</v>
      </c>
      <c r="H453" s="41">
        <f t="shared" si="7"/>
        <v>0</v>
      </c>
    </row>
    <row r="454" spans="1:8" x14ac:dyDescent="0.35">
      <c r="A454" s="36" t="s">
        <v>973</v>
      </c>
      <c r="B454" s="36" t="s">
        <v>974</v>
      </c>
      <c r="C454" s="36" t="s">
        <v>894</v>
      </c>
      <c r="D454" s="36" t="s">
        <v>19</v>
      </c>
      <c r="E454" s="41">
        <v>854755</v>
      </c>
      <c r="F454" s="44">
        <f>(E454/Summary!$C$9)*Summary!$C$5</f>
        <v>75123.957515942908</v>
      </c>
      <c r="G454" s="41">
        <f>IF(F454&gt;Summary!$D$6,F454,0)</f>
        <v>0</v>
      </c>
      <c r="H454" s="41">
        <f t="shared" si="7"/>
        <v>0</v>
      </c>
    </row>
    <row r="455" spans="1:8" x14ac:dyDescent="0.35">
      <c r="A455" s="36" t="s">
        <v>975</v>
      </c>
      <c r="B455" s="36" t="s">
        <v>976</v>
      </c>
      <c r="C455" s="36" t="s">
        <v>894</v>
      </c>
      <c r="D455" s="36" t="s">
        <v>19</v>
      </c>
      <c r="E455" s="41">
        <v>223583</v>
      </c>
      <c r="F455" s="44">
        <f>(E455/Summary!$C$9)*Summary!$C$5</f>
        <v>19650.589693288795</v>
      </c>
      <c r="G455" s="41">
        <f>IF(F455&gt;Summary!$D$6,F455,0)</f>
        <v>0</v>
      </c>
      <c r="H455" s="41">
        <f t="shared" si="7"/>
        <v>0</v>
      </c>
    </row>
    <row r="456" spans="1:8" x14ac:dyDescent="0.35">
      <c r="A456" s="36" t="s">
        <v>977</v>
      </c>
      <c r="B456" s="36" t="s">
        <v>978</v>
      </c>
      <c r="C456" s="36" t="s">
        <v>894</v>
      </c>
      <c r="D456" s="36" t="s">
        <v>75</v>
      </c>
      <c r="E456" s="41">
        <v>10063706</v>
      </c>
      <c r="F456" s="44">
        <f>(E456/Summary!$C$9)*Summary!$C$5</f>
        <v>884493.71105982387</v>
      </c>
      <c r="G456" s="41">
        <f>IF(F456&gt;Summary!$D$6,F456,0)</f>
        <v>884493.71105982387</v>
      </c>
      <c r="H456" s="41">
        <f t="shared" si="7"/>
        <v>884494</v>
      </c>
    </row>
    <row r="457" spans="1:8" x14ac:dyDescent="0.35">
      <c r="A457" s="36" t="s">
        <v>979</v>
      </c>
      <c r="B457" s="36" t="s">
        <v>980</v>
      </c>
      <c r="C457" s="36" t="s">
        <v>894</v>
      </c>
      <c r="D457" s="36" t="s">
        <v>75</v>
      </c>
      <c r="E457" s="41">
        <v>3403694</v>
      </c>
      <c r="F457" s="44">
        <f>(E457/Summary!$C$9)*Summary!$C$5</f>
        <v>299148.83616155485</v>
      </c>
      <c r="G457" s="41">
        <f>IF(F457&gt;Summary!$D$6,F457,0)</f>
        <v>299148.83616155485</v>
      </c>
      <c r="H457" s="41">
        <f t="shared" si="7"/>
        <v>299149</v>
      </c>
    </row>
    <row r="458" spans="1:8" x14ac:dyDescent="0.35">
      <c r="A458" s="36" t="s">
        <v>981</v>
      </c>
      <c r="B458" s="36" t="s">
        <v>982</v>
      </c>
      <c r="C458" s="36" t="s">
        <v>894</v>
      </c>
      <c r="D458" s="36" t="s">
        <v>75</v>
      </c>
      <c r="E458" s="41">
        <v>1321177</v>
      </c>
      <c r="F458" s="44">
        <f>(E458/Summary!$C$9)*Summary!$C$5</f>
        <v>116117.53639234741</v>
      </c>
      <c r="G458" s="41">
        <f>IF(F458&gt;Summary!$D$6,F458,0)</f>
        <v>0</v>
      </c>
      <c r="H458" s="41">
        <f t="shared" si="7"/>
        <v>0</v>
      </c>
    </row>
    <row r="459" spans="1:8" x14ac:dyDescent="0.35">
      <c r="A459" s="36" t="s">
        <v>983</v>
      </c>
      <c r="B459" s="36" t="s">
        <v>766</v>
      </c>
      <c r="C459" s="36" t="s">
        <v>894</v>
      </c>
      <c r="D459" s="36" t="s">
        <v>75</v>
      </c>
      <c r="E459" s="41">
        <v>2565346</v>
      </c>
      <c r="F459" s="44">
        <f>(E459/Summary!$C$9)*Summary!$C$5</f>
        <v>225466.88105678713</v>
      </c>
      <c r="G459" s="41">
        <f>IF(F459&gt;Summary!$D$6,F459,0)</f>
        <v>225466.88105678713</v>
      </c>
      <c r="H459" s="41">
        <f t="shared" si="7"/>
        <v>225467</v>
      </c>
    </row>
    <row r="460" spans="1:8" x14ac:dyDescent="0.35">
      <c r="A460" s="36" t="s">
        <v>984</v>
      </c>
      <c r="B460" s="36" t="s">
        <v>985</v>
      </c>
      <c r="C460" s="36" t="s">
        <v>894</v>
      </c>
      <c r="D460" s="36" t="s">
        <v>75</v>
      </c>
      <c r="E460" s="41">
        <v>1422825</v>
      </c>
      <c r="F460" s="44">
        <f>(E460/Summary!$C$9)*Summary!$C$5</f>
        <v>125051.32447616156</v>
      </c>
      <c r="G460" s="41">
        <f>IF(F460&gt;Summary!$D$6,F460,0)</f>
        <v>0</v>
      </c>
      <c r="H460" s="41">
        <f t="shared" si="7"/>
        <v>0</v>
      </c>
    </row>
    <row r="461" spans="1:8" x14ac:dyDescent="0.35">
      <c r="A461" s="36" t="s">
        <v>986</v>
      </c>
      <c r="B461" s="36" t="s">
        <v>987</v>
      </c>
      <c r="C461" s="36" t="s">
        <v>894</v>
      </c>
      <c r="D461" s="36" t="s">
        <v>75</v>
      </c>
      <c r="E461" s="41">
        <v>1292633</v>
      </c>
      <c r="F461" s="44">
        <f>(E461/Summary!$C$9)*Summary!$C$5</f>
        <v>113608.81957485575</v>
      </c>
      <c r="G461" s="41">
        <f>IF(F461&gt;Summary!$D$6,F461,0)</f>
        <v>0</v>
      </c>
      <c r="H461" s="41">
        <f t="shared" si="7"/>
        <v>0</v>
      </c>
    </row>
    <row r="462" spans="1:8" x14ac:dyDescent="0.35">
      <c r="A462" s="36" t="s">
        <v>988</v>
      </c>
      <c r="B462" s="36" t="s">
        <v>989</v>
      </c>
      <c r="C462" s="36" t="s">
        <v>894</v>
      </c>
      <c r="D462" s="36" t="s">
        <v>75</v>
      </c>
      <c r="E462" s="41">
        <v>1332684</v>
      </c>
      <c r="F462" s="44">
        <f>(E462/Summary!$C$9)*Summary!$C$5</f>
        <v>117128.88043729123</v>
      </c>
      <c r="G462" s="41">
        <f>IF(F462&gt;Summary!$D$6,F462,0)</f>
        <v>0</v>
      </c>
      <c r="H462" s="41">
        <f t="shared" si="7"/>
        <v>0</v>
      </c>
    </row>
    <row r="463" spans="1:8" x14ac:dyDescent="0.35">
      <c r="A463" s="36" t="s">
        <v>990</v>
      </c>
      <c r="B463" s="36" t="s">
        <v>991</v>
      </c>
      <c r="C463" s="36" t="s">
        <v>894</v>
      </c>
      <c r="D463" s="36" t="s">
        <v>75</v>
      </c>
      <c r="E463" s="41">
        <v>1662248</v>
      </c>
      <c r="F463" s="44">
        <f>(E463/Summary!$C$9)*Summary!$C$5</f>
        <v>146094.08325539023</v>
      </c>
      <c r="G463" s="41">
        <f>IF(F463&gt;Summary!$D$6,F463,0)</f>
        <v>146094.08325539023</v>
      </c>
      <c r="H463" s="41">
        <f t="shared" si="7"/>
        <v>146094</v>
      </c>
    </row>
    <row r="464" spans="1:8" x14ac:dyDescent="0.35">
      <c r="A464" s="36" t="s">
        <v>995</v>
      </c>
      <c r="B464" s="36" t="s">
        <v>996</v>
      </c>
      <c r="C464" s="36" t="s">
        <v>994</v>
      </c>
      <c r="D464" s="36" t="s">
        <v>25</v>
      </c>
      <c r="E464" s="41">
        <v>873262</v>
      </c>
      <c r="F464" s="44">
        <f>(E464/Summary!$C$9)*Summary!$C$5</f>
        <v>76750.527798360155</v>
      </c>
      <c r="G464" s="41">
        <f>IF(F464&gt;Summary!$D$6,F464,0)</f>
        <v>0</v>
      </c>
      <c r="H464" s="41">
        <f t="shared" si="7"/>
        <v>0</v>
      </c>
    </row>
    <row r="465" spans="1:8" x14ac:dyDescent="0.35">
      <c r="A465" s="36" t="s">
        <v>997</v>
      </c>
      <c r="B465" s="36" t="s">
        <v>905</v>
      </c>
      <c r="C465" s="36" t="s">
        <v>994</v>
      </c>
      <c r="D465" s="36" t="s">
        <v>25</v>
      </c>
      <c r="E465" s="41">
        <v>845500</v>
      </c>
      <c r="F465" s="44">
        <f>(E465/Summary!$C$9)*Summary!$C$5</f>
        <v>74310.540540540547</v>
      </c>
      <c r="G465" s="41">
        <f>IF(F465&gt;Summary!$D$6,F465,0)</f>
        <v>0</v>
      </c>
      <c r="H465" s="41">
        <f t="shared" si="7"/>
        <v>0</v>
      </c>
    </row>
    <row r="466" spans="1:8" x14ac:dyDescent="0.35">
      <c r="A466" s="36" t="s">
        <v>998</v>
      </c>
      <c r="B466" s="36" t="s">
        <v>999</v>
      </c>
      <c r="C466" s="36" t="s">
        <v>994</v>
      </c>
      <c r="D466" s="36" t="s">
        <v>25</v>
      </c>
      <c r="E466" s="41">
        <v>265076</v>
      </c>
      <c r="F466" s="44">
        <f>(E466/Summary!$C$9)*Summary!$C$5</f>
        <v>23297.38716064379</v>
      </c>
      <c r="G466" s="41">
        <f>IF(F466&gt;Summary!$D$6,F466,0)</f>
        <v>0</v>
      </c>
      <c r="H466" s="41">
        <f t="shared" si="7"/>
        <v>0</v>
      </c>
    </row>
    <row r="467" spans="1:8" x14ac:dyDescent="0.35">
      <c r="A467" s="36" t="s">
        <v>1000</v>
      </c>
      <c r="B467" s="36" t="s">
        <v>1001</v>
      </c>
      <c r="C467" s="36" t="s">
        <v>994</v>
      </c>
      <c r="D467" s="36" t="s">
        <v>25</v>
      </c>
      <c r="E467" s="41">
        <v>282012</v>
      </c>
      <c r="F467" s="44">
        <f>(E467/Summary!$C$9)*Summary!$C$5</f>
        <v>24785.883097479502</v>
      </c>
      <c r="G467" s="41">
        <f>IF(F467&gt;Summary!$D$6,F467,0)</f>
        <v>0</v>
      </c>
      <c r="H467" s="41">
        <f t="shared" si="7"/>
        <v>0</v>
      </c>
    </row>
    <row r="468" spans="1:8" x14ac:dyDescent="0.35">
      <c r="A468" s="36" t="s">
        <v>1002</v>
      </c>
      <c r="B468" s="36" t="s">
        <v>1003</v>
      </c>
      <c r="C468" s="36" t="s">
        <v>994</v>
      </c>
      <c r="D468" s="36" t="s">
        <v>19</v>
      </c>
      <c r="E468" s="41">
        <v>1300160</v>
      </c>
      <c r="F468" s="44">
        <f>(E468/Summary!$C$9)*Summary!$C$5</f>
        <v>114270.36355906469</v>
      </c>
      <c r="G468" s="41">
        <f>IF(F468&gt;Summary!$D$6,F468,0)</f>
        <v>0</v>
      </c>
      <c r="H468" s="41">
        <f t="shared" si="7"/>
        <v>0</v>
      </c>
    </row>
    <row r="469" spans="1:8" x14ac:dyDescent="0.35">
      <c r="A469" s="36" t="s">
        <v>1004</v>
      </c>
      <c r="B469" s="36" t="s">
        <v>1005</v>
      </c>
      <c r="C469" s="36" t="s">
        <v>994</v>
      </c>
      <c r="D469" s="36" t="s">
        <v>25</v>
      </c>
      <c r="E469" s="41">
        <v>749150</v>
      </c>
      <c r="F469" s="44">
        <f>(E469/Summary!$C$9)*Summary!$C$5</f>
        <v>65842.390829031283</v>
      </c>
      <c r="G469" s="41">
        <f>IF(F469&gt;Summary!$D$6,F469,0)</f>
        <v>0</v>
      </c>
      <c r="H469" s="41">
        <f t="shared" si="7"/>
        <v>0</v>
      </c>
    </row>
    <row r="470" spans="1:8" x14ac:dyDescent="0.35">
      <c r="A470" s="36" t="s">
        <v>1006</v>
      </c>
      <c r="B470" s="36" t="s">
        <v>1007</v>
      </c>
      <c r="C470" s="36" t="s">
        <v>994</v>
      </c>
      <c r="D470" s="36" t="s">
        <v>25</v>
      </c>
      <c r="E470" s="41">
        <v>2608041</v>
      </c>
      <c r="F470" s="44">
        <f>(E470/Summary!$C$9)*Summary!$C$5</f>
        <v>229219.32165806254</v>
      </c>
      <c r="G470" s="41">
        <f>IF(F470&gt;Summary!$D$6,F470,0)</f>
        <v>229219.32165806254</v>
      </c>
      <c r="H470" s="41">
        <f t="shared" si="7"/>
        <v>229219</v>
      </c>
    </row>
    <row r="471" spans="1:8" x14ac:dyDescent="0.35">
      <c r="A471" s="36" t="s">
        <v>1008</v>
      </c>
      <c r="B471" s="36" t="s">
        <v>1009</v>
      </c>
      <c r="C471" s="36" t="s">
        <v>994</v>
      </c>
      <c r="D471" s="36" t="s">
        <v>25</v>
      </c>
      <c r="E471" s="41">
        <v>1976295</v>
      </c>
      <c r="F471" s="44">
        <f>(E471/Summary!$C$9)*Summary!$C$5</f>
        <v>173695.50528393564</v>
      </c>
      <c r="G471" s="41">
        <f>IF(F471&gt;Summary!$D$6,F471,0)</f>
        <v>173695.50528393564</v>
      </c>
      <c r="H471" s="41">
        <f t="shared" si="7"/>
        <v>173696</v>
      </c>
    </row>
    <row r="472" spans="1:8" x14ac:dyDescent="0.35">
      <c r="A472" s="36" t="s">
        <v>1010</v>
      </c>
      <c r="B472" s="36" t="s">
        <v>1011</v>
      </c>
      <c r="C472" s="36" t="s">
        <v>994</v>
      </c>
      <c r="D472" s="36" t="s">
        <v>25</v>
      </c>
      <c r="E472" s="41">
        <v>3290246</v>
      </c>
      <c r="F472" s="44">
        <f>(E472/Summary!$C$9)*Summary!$C$5</f>
        <v>289177.95242028544</v>
      </c>
      <c r="G472" s="41">
        <f>IF(F472&gt;Summary!$D$6,F472,0)</f>
        <v>289177.95242028544</v>
      </c>
      <c r="H472" s="41">
        <f t="shared" si="7"/>
        <v>289178</v>
      </c>
    </row>
    <row r="473" spans="1:8" x14ac:dyDescent="0.35">
      <c r="A473" s="36" t="s">
        <v>1012</v>
      </c>
      <c r="B473" s="36" t="s">
        <v>1013</v>
      </c>
      <c r="C473" s="36" t="s">
        <v>994</v>
      </c>
      <c r="D473" s="36" t="s">
        <v>25</v>
      </c>
      <c r="E473" s="41">
        <v>254823</v>
      </c>
      <c r="F473" s="44">
        <f>(E473/Summary!$C$9)*Summary!$C$5</f>
        <v>22396.25650167021</v>
      </c>
      <c r="G473" s="41">
        <f>IF(F473&gt;Summary!$D$6,F473,0)</f>
        <v>0</v>
      </c>
      <c r="H473" s="41">
        <f t="shared" si="7"/>
        <v>0</v>
      </c>
    </row>
    <row r="474" spans="1:8" x14ac:dyDescent="0.35">
      <c r="A474" s="36" t="s">
        <v>1014</v>
      </c>
      <c r="B474" s="36" t="s">
        <v>1015</v>
      </c>
      <c r="C474" s="36" t="s">
        <v>994</v>
      </c>
      <c r="D474" s="36" t="s">
        <v>19</v>
      </c>
      <c r="E474" s="41">
        <v>330362</v>
      </c>
      <c r="F474" s="44">
        <f>(E474/Summary!$C$9)*Summary!$C$5</f>
        <v>29035.338609170969</v>
      </c>
      <c r="G474" s="41">
        <f>IF(F474&gt;Summary!$D$6,F474,0)</f>
        <v>0</v>
      </c>
      <c r="H474" s="41">
        <f t="shared" si="7"/>
        <v>0</v>
      </c>
    </row>
    <row r="475" spans="1:8" x14ac:dyDescent="0.35">
      <c r="A475" s="36" t="s">
        <v>1016</v>
      </c>
      <c r="B475" s="36" t="s">
        <v>1017</v>
      </c>
      <c r="C475" s="36" t="s">
        <v>994</v>
      </c>
      <c r="D475" s="36" t="s">
        <v>19</v>
      </c>
      <c r="E475" s="41">
        <v>2096547</v>
      </c>
      <c r="F475" s="44">
        <f>(E475/Summary!$C$9)*Summary!$C$5</f>
        <v>184264.38892802913</v>
      </c>
      <c r="G475" s="41">
        <f>IF(F475&gt;Summary!$D$6,F475,0)</f>
        <v>184264.38892802913</v>
      </c>
      <c r="H475" s="41">
        <f t="shared" si="7"/>
        <v>184264</v>
      </c>
    </row>
    <row r="476" spans="1:8" x14ac:dyDescent="0.35">
      <c r="A476" s="36" t="s">
        <v>1018</v>
      </c>
      <c r="B476" s="36" t="s">
        <v>1019</v>
      </c>
      <c r="C476" s="36" t="s">
        <v>994</v>
      </c>
      <c r="D476" s="36" t="s">
        <v>25</v>
      </c>
      <c r="E476" s="41">
        <v>9215107</v>
      </c>
      <c r="F476" s="44">
        <f>(E476/Summary!$C$9)*Summary!$C$5</f>
        <v>809910.80107500753</v>
      </c>
      <c r="G476" s="41">
        <f>IF(F476&gt;Summary!$D$6,F476,0)</f>
        <v>809910.80107500753</v>
      </c>
      <c r="H476" s="41">
        <f t="shared" si="7"/>
        <v>809911</v>
      </c>
    </row>
    <row r="477" spans="1:8" x14ac:dyDescent="0.35">
      <c r="A477" s="36" t="s">
        <v>1020</v>
      </c>
      <c r="B477" s="36" t="s">
        <v>1021</v>
      </c>
      <c r="C477" s="36" t="s">
        <v>994</v>
      </c>
      <c r="D477" s="36" t="s">
        <v>25</v>
      </c>
      <c r="E477" s="41">
        <v>810015</v>
      </c>
      <c r="F477" s="44">
        <f>(E477/Summary!$C$9)*Summary!$C$5</f>
        <v>71191.782963862745</v>
      </c>
      <c r="G477" s="41">
        <f>IF(F477&gt;Summary!$D$6,F477,0)</f>
        <v>0</v>
      </c>
      <c r="H477" s="41">
        <f t="shared" si="7"/>
        <v>0</v>
      </c>
    </row>
    <row r="478" spans="1:8" x14ac:dyDescent="0.35">
      <c r="A478" s="36" t="s">
        <v>1022</v>
      </c>
      <c r="B478" s="36" t="s">
        <v>1023</v>
      </c>
      <c r="C478" s="36" t="s">
        <v>994</v>
      </c>
      <c r="D478" s="36" t="s">
        <v>25</v>
      </c>
      <c r="E478" s="41">
        <v>653642</v>
      </c>
      <c r="F478" s="44">
        <f>(E478/Summary!$C$9)*Summary!$C$5</f>
        <v>57448.244044943822</v>
      </c>
      <c r="G478" s="41">
        <f>IF(F478&gt;Summary!$D$6,F478,0)</f>
        <v>0</v>
      </c>
      <c r="H478" s="41">
        <f t="shared" si="7"/>
        <v>0</v>
      </c>
    </row>
    <row r="479" spans="1:8" x14ac:dyDescent="0.35">
      <c r="A479" s="36" t="s">
        <v>1024</v>
      </c>
      <c r="B479" s="36" t="s">
        <v>1025</v>
      </c>
      <c r="C479" s="36" t="s">
        <v>994</v>
      </c>
      <c r="D479" s="36" t="s">
        <v>25</v>
      </c>
      <c r="E479" s="41">
        <v>455517</v>
      </c>
      <c r="F479" s="44">
        <f>(E479/Summary!$C$9)*Summary!$C$5</f>
        <v>40035.144287883391</v>
      </c>
      <c r="G479" s="41">
        <f>IF(F479&gt;Summary!$D$6,F479,0)</f>
        <v>0</v>
      </c>
      <c r="H479" s="41">
        <f t="shared" si="7"/>
        <v>0</v>
      </c>
    </row>
    <row r="480" spans="1:8" x14ac:dyDescent="0.35">
      <c r="A480" s="36" t="s">
        <v>1026</v>
      </c>
      <c r="B480" s="36" t="s">
        <v>1027</v>
      </c>
      <c r="C480" s="36" t="s">
        <v>994</v>
      </c>
      <c r="D480" s="36" t="s">
        <v>25</v>
      </c>
      <c r="E480" s="41">
        <v>660093</v>
      </c>
      <c r="F480" s="44">
        <f>(E480/Summary!$C$9)*Summary!$C$5</f>
        <v>58015.218967506837</v>
      </c>
      <c r="G480" s="41">
        <f>IF(F480&gt;Summary!$D$6,F480,0)</f>
        <v>0</v>
      </c>
      <c r="H480" s="41">
        <f t="shared" si="7"/>
        <v>0</v>
      </c>
    </row>
    <row r="481" spans="1:8" x14ac:dyDescent="0.35">
      <c r="A481" s="36" t="s">
        <v>1028</v>
      </c>
      <c r="B481" s="36" t="s">
        <v>1029</v>
      </c>
      <c r="C481" s="36" t="s">
        <v>994</v>
      </c>
      <c r="D481" s="36" t="s">
        <v>25</v>
      </c>
      <c r="E481" s="41">
        <v>465175</v>
      </c>
      <c r="F481" s="44">
        <f>(E481/Summary!$C$9)*Summary!$C$5</f>
        <v>40883.980716671729</v>
      </c>
      <c r="G481" s="41">
        <f>IF(F481&gt;Summary!$D$6,F481,0)</f>
        <v>0</v>
      </c>
      <c r="H481" s="41">
        <f t="shared" si="7"/>
        <v>0</v>
      </c>
    </row>
    <row r="482" spans="1:8" x14ac:dyDescent="0.35">
      <c r="A482" s="36" t="s">
        <v>1030</v>
      </c>
      <c r="B482" s="36" t="s">
        <v>1031</v>
      </c>
      <c r="C482" s="36" t="s">
        <v>994</v>
      </c>
      <c r="D482" s="36" t="s">
        <v>25</v>
      </c>
      <c r="E482" s="41">
        <v>1239128</v>
      </c>
      <c r="F482" s="44">
        <f>(E482/Summary!$C$9)*Summary!$C$5</f>
        <v>108906.29388399636</v>
      </c>
      <c r="G482" s="41">
        <f>IF(F482&gt;Summary!$D$6,F482,0)</f>
        <v>0</v>
      </c>
      <c r="H482" s="41">
        <f t="shared" si="7"/>
        <v>0</v>
      </c>
    </row>
    <row r="483" spans="1:8" x14ac:dyDescent="0.35">
      <c r="A483" s="36" t="s">
        <v>1032</v>
      </c>
      <c r="B483" s="36" t="s">
        <v>1033</v>
      </c>
      <c r="C483" s="36" t="s">
        <v>994</v>
      </c>
      <c r="D483" s="36" t="s">
        <v>19</v>
      </c>
      <c r="E483" s="41">
        <v>671188</v>
      </c>
      <c r="F483" s="44">
        <f>(E483/Summary!$C$9)*Summary!$C$5</f>
        <v>58990.352553902216</v>
      </c>
      <c r="G483" s="41">
        <f>IF(F483&gt;Summary!$D$6,F483,0)</f>
        <v>0</v>
      </c>
      <c r="H483" s="41">
        <f t="shared" si="7"/>
        <v>0</v>
      </c>
    </row>
    <row r="484" spans="1:8" x14ac:dyDescent="0.35">
      <c r="A484" s="36" t="s">
        <v>1034</v>
      </c>
      <c r="B484" s="36" t="s">
        <v>1035</v>
      </c>
      <c r="C484" s="36" t="s">
        <v>994</v>
      </c>
      <c r="D484" s="36" t="s">
        <v>25</v>
      </c>
      <c r="E484" s="41">
        <v>2506977</v>
      </c>
      <c r="F484" s="44">
        <f>(E484/Summary!$C$9)*Summary!$C$5</f>
        <v>220336.8610203462</v>
      </c>
      <c r="G484" s="41">
        <f>IF(F484&gt;Summary!$D$6,F484,0)</f>
        <v>220336.8610203462</v>
      </c>
      <c r="H484" s="41">
        <f t="shared" si="7"/>
        <v>220337</v>
      </c>
    </row>
    <row r="485" spans="1:8" x14ac:dyDescent="0.35">
      <c r="A485" s="36" t="s">
        <v>1036</v>
      </c>
      <c r="B485" s="36" t="s">
        <v>1037</v>
      </c>
      <c r="C485" s="36" t="s">
        <v>994</v>
      </c>
      <c r="D485" s="36" t="s">
        <v>25</v>
      </c>
      <c r="E485" s="41">
        <v>1530107</v>
      </c>
      <c r="F485" s="44">
        <f>(E485/Summary!$C$9)*Summary!$C$5</f>
        <v>134480.28179167933</v>
      </c>
      <c r="G485" s="41">
        <f>IF(F485&gt;Summary!$D$6,F485,0)</f>
        <v>0</v>
      </c>
      <c r="H485" s="41">
        <f t="shared" si="7"/>
        <v>0</v>
      </c>
    </row>
    <row r="486" spans="1:8" x14ac:dyDescent="0.35">
      <c r="A486" s="36" t="s">
        <v>1038</v>
      </c>
      <c r="B486" s="36" t="s">
        <v>1039</v>
      </c>
      <c r="C486" s="36" t="s">
        <v>994</v>
      </c>
      <c r="D486" s="36" t="s">
        <v>25</v>
      </c>
      <c r="E486" s="41">
        <v>426194</v>
      </c>
      <c r="F486" s="44">
        <f>(E486/Summary!$C$9)*Summary!$C$5</f>
        <v>37457.961579107192</v>
      </c>
      <c r="G486" s="41">
        <f>IF(F486&gt;Summary!$D$6,F486,0)</f>
        <v>0</v>
      </c>
      <c r="H486" s="41">
        <f t="shared" si="7"/>
        <v>0</v>
      </c>
    </row>
    <row r="487" spans="1:8" x14ac:dyDescent="0.35">
      <c r="A487" s="36" t="s">
        <v>1040</v>
      </c>
      <c r="B487" s="36" t="s">
        <v>1041</v>
      </c>
      <c r="C487" s="36" t="s">
        <v>994</v>
      </c>
      <c r="D487" s="36" t="s">
        <v>75</v>
      </c>
      <c r="E487" s="41">
        <v>767149</v>
      </c>
      <c r="F487" s="44">
        <f>(E487/Summary!$C$9)*Summary!$C$5</f>
        <v>67424.313264500452</v>
      </c>
      <c r="G487" s="41">
        <f>IF(F487&gt;Summary!$D$6,F487,0)</f>
        <v>0</v>
      </c>
      <c r="H487" s="41">
        <f t="shared" si="7"/>
        <v>0</v>
      </c>
    </row>
    <row r="488" spans="1:8" x14ac:dyDescent="0.35">
      <c r="A488" s="36" t="s">
        <v>1042</v>
      </c>
      <c r="B488" s="36" t="s">
        <v>766</v>
      </c>
      <c r="C488" s="36" t="s">
        <v>994</v>
      </c>
      <c r="D488" s="36" t="s">
        <v>75</v>
      </c>
      <c r="E488" s="41">
        <v>1541574</v>
      </c>
      <c r="F488" s="44">
        <f>(E488/Summary!$C$9)*Summary!$C$5</f>
        <v>135488.11025812328</v>
      </c>
      <c r="G488" s="41">
        <f>IF(F488&gt;Summary!$D$6,F488,0)</f>
        <v>0</v>
      </c>
      <c r="H488" s="41">
        <f t="shared" si="7"/>
        <v>0</v>
      </c>
    </row>
    <row r="489" spans="1:8" x14ac:dyDescent="0.35">
      <c r="A489" s="36" t="s">
        <v>1046</v>
      </c>
      <c r="B489" s="36" t="s">
        <v>1047</v>
      </c>
      <c r="C489" s="36" t="s">
        <v>1045</v>
      </c>
      <c r="D489" s="36" t="s">
        <v>25</v>
      </c>
      <c r="E489" s="41">
        <v>2256524</v>
      </c>
      <c r="F489" s="44">
        <f>(E489/Summary!$C$9)*Summary!$C$5</f>
        <v>198324.68146978438</v>
      </c>
      <c r="G489" s="41">
        <f>IF(F489&gt;Summary!$D$6,F489,0)</f>
        <v>198324.68146978438</v>
      </c>
      <c r="H489" s="41">
        <f t="shared" si="7"/>
        <v>198325</v>
      </c>
    </row>
    <row r="490" spans="1:8" x14ac:dyDescent="0.35">
      <c r="A490" s="36" t="s">
        <v>1048</v>
      </c>
      <c r="B490" s="36" t="s">
        <v>1049</v>
      </c>
      <c r="C490" s="36" t="s">
        <v>1045</v>
      </c>
      <c r="D490" s="36" t="s">
        <v>25</v>
      </c>
      <c r="E490" s="41">
        <v>721711</v>
      </c>
      <c r="F490" s="44">
        <f>(E490/Summary!$C$9)*Summary!$C$5</f>
        <v>63430.791867597938</v>
      </c>
      <c r="G490" s="41">
        <f>IF(F490&gt;Summary!$D$6,F490,0)</f>
        <v>0</v>
      </c>
      <c r="H490" s="41">
        <f t="shared" si="7"/>
        <v>0</v>
      </c>
    </row>
    <row r="491" spans="1:8" x14ac:dyDescent="0.35">
      <c r="A491" s="36" t="s">
        <v>1050</v>
      </c>
      <c r="B491" s="36" t="s">
        <v>1051</v>
      </c>
      <c r="C491" s="36" t="s">
        <v>1045</v>
      </c>
      <c r="D491" s="36" t="s">
        <v>19</v>
      </c>
      <c r="E491" s="41">
        <v>319720</v>
      </c>
      <c r="F491" s="44">
        <f>(E491/Summary!$C$9)*Summary!$C$5</f>
        <v>28100.018949286365</v>
      </c>
      <c r="G491" s="41">
        <f>IF(F491&gt;Summary!$D$6,F491,0)</f>
        <v>0</v>
      </c>
      <c r="H491" s="41">
        <f t="shared" si="7"/>
        <v>0</v>
      </c>
    </row>
    <row r="492" spans="1:8" x14ac:dyDescent="0.35">
      <c r="A492" s="36" t="s">
        <v>1052</v>
      </c>
      <c r="B492" s="36" t="s">
        <v>1053</v>
      </c>
      <c r="C492" s="36" t="s">
        <v>1045</v>
      </c>
      <c r="D492" s="36" t="s">
        <v>19</v>
      </c>
      <c r="E492" s="41">
        <v>218657</v>
      </c>
      <c r="F492" s="44">
        <f>(E492/Summary!$C$9)*Summary!$C$5</f>
        <v>19217.646201032494</v>
      </c>
      <c r="G492" s="41">
        <f>IF(F492&gt;Summary!$D$6,F492,0)</f>
        <v>0</v>
      </c>
      <c r="H492" s="41">
        <f t="shared" si="7"/>
        <v>0</v>
      </c>
    </row>
    <row r="493" spans="1:8" x14ac:dyDescent="0.35">
      <c r="A493" s="36" t="s">
        <v>1054</v>
      </c>
      <c r="B493" s="36" t="s">
        <v>1055</v>
      </c>
      <c r="C493" s="36" t="s">
        <v>1045</v>
      </c>
      <c r="D493" s="36" t="s">
        <v>25</v>
      </c>
      <c r="E493" s="41">
        <v>556075</v>
      </c>
      <c r="F493" s="44">
        <f>(E493/Summary!$C$9)*Summary!$C$5</f>
        <v>48873.132857576682</v>
      </c>
      <c r="G493" s="41">
        <f>IF(F493&gt;Summary!$D$6,F493,0)</f>
        <v>0</v>
      </c>
      <c r="H493" s="41">
        <f t="shared" si="7"/>
        <v>0</v>
      </c>
    </row>
    <row r="494" spans="1:8" x14ac:dyDescent="0.35">
      <c r="A494" s="36" t="s">
        <v>1056</v>
      </c>
      <c r="B494" s="36" t="s">
        <v>1057</v>
      </c>
      <c r="C494" s="36" t="s">
        <v>1045</v>
      </c>
      <c r="D494" s="36" t="s">
        <v>25</v>
      </c>
      <c r="E494" s="41">
        <v>730355</v>
      </c>
      <c r="F494" s="44">
        <f>(E494/Summary!$C$9)*Summary!$C$5</f>
        <v>64190.508381415122</v>
      </c>
      <c r="G494" s="41">
        <f>IF(F494&gt;Summary!$D$6,F494,0)</f>
        <v>0</v>
      </c>
      <c r="H494" s="41">
        <f t="shared" si="7"/>
        <v>0</v>
      </c>
    </row>
    <row r="495" spans="1:8" x14ac:dyDescent="0.35">
      <c r="A495" s="36" t="s">
        <v>1058</v>
      </c>
      <c r="B495" s="36" t="s">
        <v>1059</v>
      </c>
      <c r="C495" s="36" t="s">
        <v>1045</v>
      </c>
      <c r="D495" s="36" t="s">
        <v>19</v>
      </c>
      <c r="E495" s="41">
        <v>279308</v>
      </c>
      <c r="F495" s="44">
        <f>(E495/Summary!$C$9)*Summary!$C$5</f>
        <v>24548.229990889766</v>
      </c>
      <c r="G495" s="41">
        <f>IF(F495&gt;Summary!$D$6,F495,0)</f>
        <v>0</v>
      </c>
      <c r="H495" s="41">
        <f t="shared" si="7"/>
        <v>0</v>
      </c>
    </row>
    <row r="496" spans="1:8" x14ac:dyDescent="0.35">
      <c r="A496" s="36" t="s">
        <v>1060</v>
      </c>
      <c r="B496" s="36" t="s">
        <v>1061</v>
      </c>
      <c r="C496" s="36" t="s">
        <v>1045</v>
      </c>
      <c r="D496" s="36" t="s">
        <v>25</v>
      </c>
      <c r="E496" s="41">
        <v>1846018</v>
      </c>
      <c r="F496" s="44">
        <f>(E496/Summary!$C$9)*Summary!$C$5</f>
        <v>162245.52977831764</v>
      </c>
      <c r="G496" s="41">
        <f>IF(F496&gt;Summary!$D$6,F496,0)</f>
        <v>162245.52977831764</v>
      </c>
      <c r="H496" s="41">
        <f t="shared" si="7"/>
        <v>162246</v>
      </c>
    </row>
    <row r="497" spans="1:8" x14ac:dyDescent="0.35">
      <c r="A497" s="36" t="s">
        <v>1062</v>
      </c>
      <c r="B497" s="36" t="s">
        <v>1063</v>
      </c>
      <c r="C497" s="36" t="s">
        <v>1045</v>
      </c>
      <c r="D497" s="36" t="s">
        <v>25</v>
      </c>
      <c r="E497" s="41">
        <v>2805898</v>
      </c>
      <c r="F497" s="44">
        <f>(E497/Summary!$C$9)*Summary!$C$5</f>
        <v>246608.86703917402</v>
      </c>
      <c r="G497" s="41">
        <f>IF(F497&gt;Summary!$D$6,F497,0)</f>
        <v>246608.86703917402</v>
      </c>
      <c r="H497" s="41">
        <f t="shared" si="7"/>
        <v>246609</v>
      </c>
    </row>
    <row r="498" spans="1:8" x14ac:dyDescent="0.35">
      <c r="A498" s="36" t="s">
        <v>1064</v>
      </c>
      <c r="B498" s="36" t="s">
        <v>1065</v>
      </c>
      <c r="C498" s="36" t="s">
        <v>1045</v>
      </c>
      <c r="D498" s="36" t="s">
        <v>75</v>
      </c>
      <c r="E498" s="41">
        <v>1042291</v>
      </c>
      <c r="F498" s="44">
        <f>(E498/Summary!$C$9)*Summary!$C$5</f>
        <v>91606.395754631041</v>
      </c>
      <c r="G498" s="41">
        <f>IF(F498&gt;Summary!$D$6,F498,0)</f>
        <v>0</v>
      </c>
      <c r="H498" s="41">
        <f t="shared" si="7"/>
        <v>0</v>
      </c>
    </row>
    <row r="499" spans="1:8" x14ac:dyDescent="0.35">
      <c r="A499" s="36" t="s">
        <v>1069</v>
      </c>
      <c r="B499" s="36" t="s">
        <v>1070</v>
      </c>
      <c r="C499" s="36" t="s">
        <v>1068</v>
      </c>
      <c r="D499" s="36" t="s">
        <v>25</v>
      </c>
      <c r="E499" s="41">
        <v>561342</v>
      </c>
      <c r="F499" s="44">
        <f>(E499/Summary!$C$9)*Summary!$C$5</f>
        <v>49336.046656544182</v>
      </c>
      <c r="G499" s="41">
        <f>IF(F499&gt;Summary!$D$6,F499,0)</f>
        <v>0</v>
      </c>
      <c r="H499" s="41">
        <f t="shared" si="7"/>
        <v>0</v>
      </c>
    </row>
    <row r="500" spans="1:8" x14ac:dyDescent="0.35">
      <c r="A500" s="36" t="s">
        <v>1071</v>
      </c>
      <c r="B500" s="36" t="s">
        <v>1072</v>
      </c>
      <c r="C500" s="36" t="s">
        <v>1068</v>
      </c>
      <c r="D500" s="36" t="s">
        <v>25</v>
      </c>
      <c r="E500" s="41">
        <v>661110</v>
      </c>
      <c r="F500" s="44">
        <f>(E500/Summary!$C$9)*Summary!$C$5</f>
        <v>58104.602550865471</v>
      </c>
      <c r="G500" s="41">
        <f>IF(F500&gt;Summary!$D$6,F500,0)</f>
        <v>0</v>
      </c>
      <c r="H500" s="41">
        <f t="shared" si="7"/>
        <v>0</v>
      </c>
    </row>
    <row r="501" spans="1:8" x14ac:dyDescent="0.35">
      <c r="A501" s="36" t="s">
        <v>1073</v>
      </c>
      <c r="B501" s="36" t="s">
        <v>1074</v>
      </c>
      <c r="C501" s="36" t="s">
        <v>1068</v>
      </c>
      <c r="D501" s="36" t="s">
        <v>19</v>
      </c>
      <c r="E501" s="41">
        <v>1459774</v>
      </c>
      <c r="F501" s="44">
        <f>(E501/Summary!$C$9)*Summary!$C$5</f>
        <v>128298.7522259338</v>
      </c>
      <c r="G501" s="41">
        <f>IF(F501&gt;Summary!$D$6,F501,0)</f>
        <v>0</v>
      </c>
      <c r="H501" s="41">
        <f t="shared" si="7"/>
        <v>0</v>
      </c>
    </row>
    <row r="502" spans="1:8" x14ac:dyDescent="0.35">
      <c r="A502" s="36" t="s">
        <v>1075</v>
      </c>
      <c r="B502" s="36" t="s">
        <v>1076</v>
      </c>
      <c r="C502" s="36" t="s">
        <v>1068</v>
      </c>
      <c r="D502" s="36" t="s">
        <v>25</v>
      </c>
      <c r="E502" s="41">
        <v>191428</v>
      </c>
      <c r="F502" s="44">
        <f>(E502/Summary!$C$9)*Summary!$C$5</f>
        <v>16824.504026723353</v>
      </c>
      <c r="G502" s="41">
        <f>IF(F502&gt;Summary!$D$6,F502,0)</f>
        <v>0</v>
      </c>
      <c r="H502" s="41">
        <f t="shared" si="7"/>
        <v>0</v>
      </c>
    </row>
    <row r="503" spans="1:8" x14ac:dyDescent="0.35">
      <c r="A503" s="36" t="s">
        <v>1077</v>
      </c>
      <c r="B503" s="36" t="s">
        <v>1078</v>
      </c>
      <c r="C503" s="36" t="s">
        <v>1068</v>
      </c>
      <c r="D503" s="36" t="s">
        <v>19</v>
      </c>
      <c r="E503" s="41">
        <v>248492</v>
      </c>
      <c r="F503" s="44">
        <f>(E503/Summary!$C$9)*Summary!$C$5</f>
        <v>21839.828314606741</v>
      </c>
      <c r="G503" s="41">
        <f>IF(F503&gt;Summary!$D$6,F503,0)</f>
        <v>0</v>
      </c>
      <c r="H503" s="41">
        <f t="shared" si="7"/>
        <v>0</v>
      </c>
    </row>
    <row r="504" spans="1:8" x14ac:dyDescent="0.35">
      <c r="A504" s="36" t="s">
        <v>1079</v>
      </c>
      <c r="B504" s="36" t="s">
        <v>1080</v>
      </c>
      <c r="C504" s="36" t="s">
        <v>1068</v>
      </c>
      <c r="D504" s="36" t="s">
        <v>19</v>
      </c>
      <c r="E504" s="41">
        <v>262531</v>
      </c>
      <c r="F504" s="44">
        <f>(E504/Summary!$C$9)*Summary!$C$5</f>
        <v>23073.70847859095</v>
      </c>
      <c r="G504" s="41">
        <f>IF(F504&gt;Summary!$D$6,F504,0)</f>
        <v>0</v>
      </c>
      <c r="H504" s="41">
        <f t="shared" si="7"/>
        <v>0</v>
      </c>
    </row>
    <row r="505" spans="1:8" x14ac:dyDescent="0.35">
      <c r="A505" s="36" t="s">
        <v>1081</v>
      </c>
      <c r="B505" s="36" t="s">
        <v>1082</v>
      </c>
      <c r="C505" s="36" t="s">
        <v>1068</v>
      </c>
      <c r="D505" s="36" t="s">
        <v>25</v>
      </c>
      <c r="E505" s="41">
        <v>2345968</v>
      </c>
      <c r="F505" s="44">
        <f>(E505/Summary!$C$9)*Summary!$C$5</f>
        <v>206185.86655329485</v>
      </c>
      <c r="G505" s="41">
        <f>IF(F505&gt;Summary!$D$6,F505,0)</f>
        <v>206185.86655329485</v>
      </c>
      <c r="H505" s="41">
        <f t="shared" si="7"/>
        <v>206186</v>
      </c>
    </row>
    <row r="506" spans="1:8" x14ac:dyDescent="0.35">
      <c r="A506" s="36" t="s">
        <v>1083</v>
      </c>
      <c r="B506" s="36" t="s">
        <v>1084</v>
      </c>
      <c r="C506" s="36" t="s">
        <v>1068</v>
      </c>
      <c r="D506" s="36" t="s">
        <v>25</v>
      </c>
      <c r="E506" s="41">
        <v>11187948</v>
      </c>
      <c r="F506" s="44">
        <f>(E506/Summary!$C$9)*Summary!$C$5</f>
        <v>983302.73615548131</v>
      </c>
      <c r="G506" s="41">
        <f>IF(F506&gt;Summary!$D$6,F506,0)</f>
        <v>983302.73615548131</v>
      </c>
      <c r="H506" s="41">
        <f t="shared" si="7"/>
        <v>983303</v>
      </c>
    </row>
    <row r="507" spans="1:8" x14ac:dyDescent="0.35">
      <c r="A507" s="36" t="s">
        <v>1085</v>
      </c>
      <c r="B507" s="36" t="s">
        <v>1086</v>
      </c>
      <c r="C507" s="36" t="s">
        <v>1068</v>
      </c>
      <c r="D507" s="36" t="s">
        <v>25</v>
      </c>
      <c r="E507" s="41">
        <v>494691</v>
      </c>
      <c r="F507" s="44">
        <f>(E507/Summary!$C$9)*Summary!$C$5</f>
        <v>43478.126091709688</v>
      </c>
      <c r="G507" s="41">
        <f>IF(F507&gt;Summary!$D$6,F507,0)</f>
        <v>0</v>
      </c>
      <c r="H507" s="41">
        <f t="shared" si="7"/>
        <v>0</v>
      </c>
    </row>
    <row r="508" spans="1:8" x14ac:dyDescent="0.35">
      <c r="A508" s="36" t="s">
        <v>1090</v>
      </c>
      <c r="B508" s="36" t="s">
        <v>1091</v>
      </c>
      <c r="C508" s="36" t="s">
        <v>1089</v>
      </c>
      <c r="D508" s="36" t="s">
        <v>25</v>
      </c>
      <c r="E508" s="41">
        <v>422414</v>
      </c>
      <c r="F508" s="44">
        <f>(E508/Summary!$C$9)*Summary!$C$5</f>
        <v>37125.739410871545</v>
      </c>
      <c r="G508" s="41">
        <f>IF(F508&gt;Summary!$D$6,F508,0)</f>
        <v>0</v>
      </c>
      <c r="H508" s="41">
        <f t="shared" si="7"/>
        <v>0</v>
      </c>
    </row>
    <row r="509" spans="1:8" x14ac:dyDescent="0.35">
      <c r="A509" s="36" t="s">
        <v>1092</v>
      </c>
      <c r="B509" s="36" t="s">
        <v>1093</v>
      </c>
      <c r="C509" s="36" t="s">
        <v>1089</v>
      </c>
      <c r="D509" s="36" t="s">
        <v>25</v>
      </c>
      <c r="E509" s="41">
        <v>3153955</v>
      </c>
      <c r="F509" s="44">
        <f>(E509/Summary!$C$9)*Summary!$C$5</f>
        <v>277199.40968721529</v>
      </c>
      <c r="G509" s="41">
        <f>IF(F509&gt;Summary!$D$6,F509,0)</f>
        <v>277199.40968721529</v>
      </c>
      <c r="H509" s="41">
        <f t="shared" si="7"/>
        <v>277199</v>
      </c>
    </row>
    <row r="510" spans="1:8" x14ac:dyDescent="0.35">
      <c r="A510" s="36" t="s">
        <v>1094</v>
      </c>
      <c r="B510" s="36" t="s">
        <v>1095</v>
      </c>
      <c r="C510" s="36" t="s">
        <v>1089</v>
      </c>
      <c r="D510" s="36" t="s">
        <v>25</v>
      </c>
      <c r="E510" s="41">
        <v>496652</v>
      </c>
      <c r="F510" s="44">
        <f>(E510/Summary!$C$9)*Summary!$C$5</f>
        <v>43650.477327664747</v>
      </c>
      <c r="G510" s="41">
        <f>IF(F510&gt;Summary!$D$6,F510,0)</f>
        <v>0</v>
      </c>
      <c r="H510" s="41">
        <f t="shared" si="7"/>
        <v>0</v>
      </c>
    </row>
    <row r="511" spans="1:8" x14ac:dyDescent="0.35">
      <c r="A511" s="36" t="s">
        <v>1096</v>
      </c>
      <c r="B511" s="36" t="s">
        <v>1097</v>
      </c>
      <c r="C511" s="36" t="s">
        <v>1089</v>
      </c>
      <c r="D511" s="36" t="s">
        <v>25</v>
      </c>
      <c r="E511" s="41">
        <v>961608</v>
      </c>
      <c r="F511" s="44">
        <f>(E511/Summary!$C$9)*Summary!$C$5</f>
        <v>84515.210252049801</v>
      </c>
      <c r="G511" s="41">
        <f>IF(F511&gt;Summary!$D$6,F511,0)</f>
        <v>0</v>
      </c>
      <c r="H511" s="41">
        <f t="shared" si="7"/>
        <v>0</v>
      </c>
    </row>
    <row r="512" spans="1:8" x14ac:dyDescent="0.35">
      <c r="A512" s="36" t="s">
        <v>1098</v>
      </c>
      <c r="B512" s="36" t="s">
        <v>1099</v>
      </c>
      <c r="C512" s="36" t="s">
        <v>1089</v>
      </c>
      <c r="D512" s="36" t="s">
        <v>19</v>
      </c>
      <c r="E512" s="41">
        <v>451959</v>
      </c>
      <c r="F512" s="44">
        <f>(E512/Summary!$C$9)*Summary!$C$5</f>
        <v>39722.433580321893</v>
      </c>
      <c r="G512" s="41">
        <f>IF(F512&gt;Summary!$D$6,F512,0)</f>
        <v>0</v>
      </c>
      <c r="H512" s="41">
        <f t="shared" si="7"/>
        <v>0</v>
      </c>
    </row>
    <row r="513" spans="1:8" x14ac:dyDescent="0.35">
      <c r="A513" s="36" t="s">
        <v>1100</v>
      </c>
      <c r="B513" s="36" t="s">
        <v>1023</v>
      </c>
      <c r="C513" s="36" t="s">
        <v>1089</v>
      </c>
      <c r="D513" s="36" t="s">
        <v>25</v>
      </c>
      <c r="E513" s="41">
        <v>1399399</v>
      </c>
      <c r="F513" s="44">
        <f>(E513/Summary!$C$9)*Summary!$C$5</f>
        <v>122992.42592772549</v>
      </c>
      <c r="G513" s="41">
        <f>IF(F513&gt;Summary!$D$6,F513,0)</f>
        <v>0</v>
      </c>
      <c r="H513" s="41">
        <f t="shared" si="7"/>
        <v>0</v>
      </c>
    </row>
    <row r="514" spans="1:8" x14ac:dyDescent="0.35">
      <c r="A514" s="36" t="s">
        <v>1101</v>
      </c>
      <c r="B514" s="36" t="s">
        <v>1102</v>
      </c>
      <c r="C514" s="36" t="s">
        <v>1089</v>
      </c>
      <c r="D514" s="36" t="s">
        <v>25</v>
      </c>
      <c r="E514" s="41">
        <v>651502</v>
      </c>
      <c r="F514" s="44">
        <f>(E514/Summary!$C$9)*Summary!$C$5</f>
        <v>57260.160595201945</v>
      </c>
      <c r="G514" s="41">
        <f>IF(F514&gt;Summary!$D$6,F514,0)</f>
        <v>0</v>
      </c>
      <c r="H514" s="41">
        <f t="shared" si="7"/>
        <v>0</v>
      </c>
    </row>
    <row r="515" spans="1:8" x14ac:dyDescent="0.35">
      <c r="A515" s="36" t="s">
        <v>1103</v>
      </c>
      <c r="B515" s="36" t="s">
        <v>1104</v>
      </c>
      <c r="C515" s="36" t="s">
        <v>1089</v>
      </c>
      <c r="D515" s="36" t="s">
        <v>25</v>
      </c>
      <c r="E515" s="41">
        <v>708609</v>
      </c>
      <c r="F515" s="44">
        <f>(E515/Summary!$C$9)*Summary!$C$5</f>
        <v>62279.264129972675</v>
      </c>
      <c r="G515" s="41">
        <f>IF(F515&gt;Summary!$D$6,F515,0)</f>
        <v>0</v>
      </c>
      <c r="H515" s="41">
        <f t="shared" ref="H515:H578" si="8">ROUND(G515,0)</f>
        <v>0</v>
      </c>
    </row>
    <row r="516" spans="1:8" x14ac:dyDescent="0.35">
      <c r="A516" s="36" t="s">
        <v>1105</v>
      </c>
      <c r="B516" s="36" t="s">
        <v>1106</v>
      </c>
      <c r="C516" s="36" t="s">
        <v>1089</v>
      </c>
      <c r="D516" s="36" t="s">
        <v>25</v>
      </c>
      <c r="E516" s="41">
        <v>12598939</v>
      </c>
      <c r="F516" s="44">
        <f>(E516/Summary!$C$9)*Summary!$C$5</f>
        <v>1107313.9767324629</v>
      </c>
      <c r="G516" s="41">
        <f>IF(F516&gt;Summary!$D$6,F516,0)</f>
        <v>1107313.9767324629</v>
      </c>
      <c r="H516" s="41">
        <f t="shared" si="8"/>
        <v>1107314</v>
      </c>
    </row>
    <row r="517" spans="1:8" x14ac:dyDescent="0.35">
      <c r="A517" s="36" t="s">
        <v>1107</v>
      </c>
      <c r="B517" s="36" t="s">
        <v>1108</v>
      </c>
      <c r="C517" s="36" t="s">
        <v>1089</v>
      </c>
      <c r="D517" s="36" t="s">
        <v>25</v>
      </c>
      <c r="E517" s="41">
        <v>1862543</v>
      </c>
      <c r="F517" s="44">
        <f>(E517/Summary!$C$9)*Summary!$C$5</f>
        <v>163697.90314606743</v>
      </c>
      <c r="G517" s="41">
        <f>IF(F517&gt;Summary!$D$6,F517,0)</f>
        <v>163697.90314606743</v>
      </c>
      <c r="H517" s="41">
        <f t="shared" si="8"/>
        <v>163698</v>
      </c>
    </row>
    <row r="518" spans="1:8" x14ac:dyDescent="0.35">
      <c r="A518" s="36" t="s">
        <v>1109</v>
      </c>
      <c r="B518" s="36" t="s">
        <v>1110</v>
      </c>
      <c r="C518" s="36" t="s">
        <v>1089</v>
      </c>
      <c r="D518" s="36" t="s">
        <v>19</v>
      </c>
      <c r="E518" s="41">
        <v>180688</v>
      </c>
      <c r="F518" s="44">
        <f>(E518/Summary!$C$9)*Summary!$C$5</f>
        <v>15880.571199514119</v>
      </c>
      <c r="G518" s="41">
        <f>IF(F518&gt;Summary!$D$6,F518,0)</f>
        <v>0</v>
      </c>
      <c r="H518" s="41">
        <f t="shared" si="8"/>
        <v>0</v>
      </c>
    </row>
    <row r="519" spans="1:8" x14ac:dyDescent="0.35">
      <c r="A519" s="36" t="s">
        <v>1111</v>
      </c>
      <c r="B519" s="36" t="s">
        <v>1112</v>
      </c>
      <c r="C519" s="36" t="s">
        <v>1089</v>
      </c>
      <c r="D519" s="36" t="s">
        <v>25</v>
      </c>
      <c r="E519" s="41">
        <v>153086</v>
      </c>
      <c r="F519" s="44">
        <f>(E519/Summary!$C$9)*Summary!$C$5</f>
        <v>13454.646255693895</v>
      </c>
      <c r="G519" s="41">
        <f>IF(F519&gt;Summary!$D$6,F519,0)</f>
        <v>0</v>
      </c>
      <c r="H519" s="41">
        <f t="shared" si="8"/>
        <v>0</v>
      </c>
    </row>
    <row r="520" spans="1:8" x14ac:dyDescent="0.35">
      <c r="A520" s="36" t="s">
        <v>1113</v>
      </c>
      <c r="B520" s="36" t="s">
        <v>1114</v>
      </c>
      <c r="C520" s="36" t="s">
        <v>1089</v>
      </c>
      <c r="D520" s="36" t="s">
        <v>75</v>
      </c>
      <c r="E520" s="41">
        <v>2494763</v>
      </c>
      <c r="F520" s="44">
        <f>(E520/Summary!$C$9)*Summary!$C$5</f>
        <v>219263.37912541756</v>
      </c>
      <c r="G520" s="41">
        <f>IF(F520&gt;Summary!$D$6,F520,0)</f>
        <v>219263.37912541756</v>
      </c>
      <c r="H520" s="41">
        <f t="shared" si="8"/>
        <v>219263</v>
      </c>
    </row>
    <row r="521" spans="1:8" x14ac:dyDescent="0.35">
      <c r="A521" s="36" t="s">
        <v>1115</v>
      </c>
      <c r="B521" s="36" t="s">
        <v>1116</v>
      </c>
      <c r="C521" s="36" t="s">
        <v>1089</v>
      </c>
      <c r="D521" s="36" t="s">
        <v>75</v>
      </c>
      <c r="E521" s="41">
        <v>1132941</v>
      </c>
      <c r="F521" s="44">
        <f>(E521/Summary!$C$9)*Summary!$C$5</f>
        <v>99573.575529911934</v>
      </c>
      <c r="G521" s="41">
        <f>IF(F521&gt;Summary!$D$6,F521,0)</f>
        <v>0</v>
      </c>
      <c r="H521" s="41">
        <f t="shared" si="8"/>
        <v>0</v>
      </c>
    </row>
    <row r="522" spans="1:8" x14ac:dyDescent="0.35">
      <c r="A522" s="36" t="s">
        <v>1120</v>
      </c>
      <c r="B522" s="36" t="s">
        <v>1121</v>
      </c>
      <c r="C522" s="36" t="s">
        <v>1119</v>
      </c>
      <c r="D522" s="36" t="s">
        <v>19</v>
      </c>
      <c r="E522" s="41">
        <v>1099085</v>
      </c>
      <c r="F522" s="44">
        <f>(E522/Summary!$C$9)*Summary!$C$5</f>
        <v>96597.989887640448</v>
      </c>
      <c r="G522" s="41">
        <f>IF(F522&gt;Summary!$D$6,F522,0)</f>
        <v>0</v>
      </c>
      <c r="H522" s="41">
        <f t="shared" si="8"/>
        <v>0</v>
      </c>
    </row>
    <row r="523" spans="1:8" x14ac:dyDescent="0.35">
      <c r="A523" s="36" t="s">
        <v>1122</v>
      </c>
      <c r="B523" s="36" t="s">
        <v>1123</v>
      </c>
      <c r="C523" s="36" t="s">
        <v>1119</v>
      </c>
      <c r="D523" s="36" t="s">
        <v>19</v>
      </c>
      <c r="E523" s="41">
        <v>422364</v>
      </c>
      <c r="F523" s="44">
        <f>(E523/Summary!$C$9)*Summary!$C$5</f>
        <v>37121.344937746733</v>
      </c>
      <c r="G523" s="41">
        <f>IF(F523&gt;Summary!$D$6,F523,0)</f>
        <v>0</v>
      </c>
      <c r="H523" s="41">
        <f t="shared" si="8"/>
        <v>0</v>
      </c>
    </row>
    <row r="524" spans="1:8" x14ac:dyDescent="0.35">
      <c r="A524" s="36" t="s">
        <v>1124</v>
      </c>
      <c r="B524" s="36" t="s">
        <v>1125</v>
      </c>
      <c r="C524" s="36" t="s">
        <v>1119</v>
      </c>
      <c r="D524" s="36" t="s">
        <v>25</v>
      </c>
      <c r="E524" s="41">
        <v>278033</v>
      </c>
      <c r="F524" s="44">
        <f>(E524/Summary!$C$9)*Summary!$C$5</f>
        <v>24436.170926207105</v>
      </c>
      <c r="G524" s="41">
        <f>IF(F524&gt;Summary!$D$6,F524,0)</f>
        <v>0</v>
      </c>
      <c r="H524" s="41">
        <f t="shared" si="8"/>
        <v>0</v>
      </c>
    </row>
    <row r="525" spans="1:8" x14ac:dyDescent="0.35">
      <c r="A525" s="36" t="s">
        <v>1126</v>
      </c>
      <c r="B525" s="36" t="s">
        <v>1127</v>
      </c>
      <c r="C525" s="36" t="s">
        <v>1119</v>
      </c>
      <c r="D525" s="36" t="s">
        <v>25</v>
      </c>
      <c r="E525" s="41">
        <v>17142110</v>
      </c>
      <c r="F525" s="44">
        <f>(E525/Summary!$C$9)*Summary!$C$5</f>
        <v>1506610.8339508048</v>
      </c>
      <c r="G525" s="41">
        <f>IF(F525&gt;Summary!$D$6,F525,0)</f>
        <v>1506610.8339508048</v>
      </c>
      <c r="H525" s="41">
        <f t="shared" si="8"/>
        <v>1506611</v>
      </c>
    </row>
    <row r="526" spans="1:8" x14ac:dyDescent="0.35">
      <c r="A526" s="36" t="s">
        <v>1128</v>
      </c>
      <c r="B526" s="36" t="s">
        <v>1129</v>
      </c>
      <c r="C526" s="36" t="s">
        <v>1119</v>
      </c>
      <c r="D526" s="36" t="s">
        <v>19</v>
      </c>
      <c r="E526" s="41">
        <v>1403528</v>
      </c>
      <c r="F526" s="44">
        <f>(E526/Summary!$C$9)*Summary!$C$5</f>
        <v>123355.32151837231</v>
      </c>
      <c r="G526" s="41">
        <f>IF(F526&gt;Summary!$D$6,F526,0)</f>
        <v>0</v>
      </c>
      <c r="H526" s="41">
        <f t="shared" si="8"/>
        <v>0</v>
      </c>
    </row>
    <row r="527" spans="1:8" x14ac:dyDescent="0.35">
      <c r="A527" s="36" t="s">
        <v>1130</v>
      </c>
      <c r="B527" s="36" t="s">
        <v>1131</v>
      </c>
      <c r="C527" s="36" t="s">
        <v>1119</v>
      </c>
      <c r="D527" s="36" t="s">
        <v>19</v>
      </c>
      <c r="E527" s="41">
        <v>1370930</v>
      </c>
      <c r="F527" s="44">
        <f>(E527/Summary!$C$9)*Summary!$C$5</f>
        <v>120490.30081992105</v>
      </c>
      <c r="G527" s="41">
        <f>IF(F527&gt;Summary!$D$6,F527,0)</f>
        <v>0</v>
      </c>
      <c r="H527" s="41">
        <f t="shared" si="8"/>
        <v>0</v>
      </c>
    </row>
    <row r="528" spans="1:8" x14ac:dyDescent="0.35">
      <c r="A528" s="36" t="s">
        <v>1132</v>
      </c>
      <c r="B528" s="36" t="s">
        <v>1133</v>
      </c>
      <c r="C528" s="36" t="s">
        <v>1119</v>
      </c>
      <c r="D528" s="36" t="s">
        <v>25</v>
      </c>
      <c r="E528" s="41">
        <v>2599912</v>
      </c>
      <c r="F528" s="44">
        <f>(E528/Summary!$C$9)*Summary!$C$5</f>
        <v>228504.86821743092</v>
      </c>
      <c r="G528" s="41">
        <f>IF(F528&gt;Summary!$D$6,F528,0)</f>
        <v>228504.86821743092</v>
      </c>
      <c r="H528" s="41">
        <f t="shared" si="8"/>
        <v>228505</v>
      </c>
    </row>
    <row r="529" spans="1:8" x14ac:dyDescent="0.35">
      <c r="A529" s="36" t="s">
        <v>1134</v>
      </c>
      <c r="B529" s="36" t="s">
        <v>1135</v>
      </c>
      <c r="C529" s="36" t="s">
        <v>1119</v>
      </c>
      <c r="D529" s="36" t="s">
        <v>19</v>
      </c>
      <c r="E529" s="41">
        <v>1146959</v>
      </c>
      <c r="F529" s="44">
        <f>(E529/Summary!$C$9)*Summary!$C$5</f>
        <v>100805.61001518373</v>
      </c>
      <c r="G529" s="41">
        <f>IF(F529&gt;Summary!$D$6,F529,0)</f>
        <v>0</v>
      </c>
      <c r="H529" s="41">
        <f t="shared" si="8"/>
        <v>0</v>
      </c>
    </row>
    <row r="530" spans="1:8" x14ac:dyDescent="0.35">
      <c r="A530" s="36" t="s">
        <v>1136</v>
      </c>
      <c r="B530" s="36" t="s">
        <v>1137</v>
      </c>
      <c r="C530" s="36" t="s">
        <v>1119</v>
      </c>
      <c r="D530" s="36" t="s">
        <v>19</v>
      </c>
      <c r="E530" s="41">
        <v>2857557</v>
      </c>
      <c r="F530" s="44">
        <f>(E530/Summary!$C$9)*Summary!$C$5</f>
        <v>251149.1487822654</v>
      </c>
      <c r="G530" s="41">
        <f>IF(F530&gt;Summary!$D$6,F530,0)</f>
        <v>251149.1487822654</v>
      </c>
      <c r="H530" s="41">
        <f t="shared" si="8"/>
        <v>251149</v>
      </c>
    </row>
    <row r="531" spans="1:8" x14ac:dyDescent="0.35">
      <c r="A531" s="36" t="s">
        <v>1138</v>
      </c>
      <c r="B531" s="36" t="s">
        <v>1139</v>
      </c>
      <c r="C531" s="36" t="s">
        <v>1119</v>
      </c>
      <c r="D531" s="36" t="s">
        <v>19</v>
      </c>
      <c r="E531" s="41">
        <v>974060</v>
      </c>
      <c r="F531" s="44">
        <f>(E531/Summary!$C$9)*Summary!$C$5</f>
        <v>85609.609839052544</v>
      </c>
      <c r="G531" s="41">
        <f>IF(F531&gt;Summary!$D$6,F531,0)</f>
        <v>0</v>
      </c>
      <c r="H531" s="41">
        <f t="shared" si="8"/>
        <v>0</v>
      </c>
    </row>
    <row r="532" spans="1:8" x14ac:dyDescent="0.35">
      <c r="A532" s="36" t="s">
        <v>1140</v>
      </c>
      <c r="B532" s="36" t="s">
        <v>1141</v>
      </c>
      <c r="C532" s="36" t="s">
        <v>1119</v>
      </c>
      <c r="D532" s="36" t="s">
        <v>19</v>
      </c>
      <c r="E532" s="41">
        <v>536154</v>
      </c>
      <c r="F532" s="44">
        <f>(E532/Summary!$C$9)*Summary!$C$5</f>
        <v>47122.286875189791</v>
      </c>
      <c r="G532" s="41">
        <f>IF(F532&gt;Summary!$D$6,F532,0)</f>
        <v>0</v>
      </c>
      <c r="H532" s="41">
        <f t="shared" si="8"/>
        <v>0</v>
      </c>
    </row>
    <row r="533" spans="1:8" x14ac:dyDescent="0.35">
      <c r="A533" s="36" t="s">
        <v>1142</v>
      </c>
      <c r="B533" s="36" t="s">
        <v>1143</v>
      </c>
      <c r="C533" s="36" t="s">
        <v>1119</v>
      </c>
      <c r="D533" s="36" t="s">
        <v>19</v>
      </c>
      <c r="E533" s="41">
        <v>662361</v>
      </c>
      <c r="F533" s="44">
        <f>(E533/Summary!$C$9)*Summary!$C$5</f>
        <v>58214.55226844822</v>
      </c>
      <c r="G533" s="41">
        <f>IF(F533&gt;Summary!$D$6,F533,0)</f>
        <v>0</v>
      </c>
      <c r="H533" s="41">
        <f t="shared" si="8"/>
        <v>0</v>
      </c>
    </row>
    <row r="534" spans="1:8" x14ac:dyDescent="0.35">
      <c r="A534" s="36" t="s">
        <v>1144</v>
      </c>
      <c r="B534" s="36" t="s">
        <v>1145</v>
      </c>
      <c r="C534" s="36" t="s">
        <v>1119</v>
      </c>
      <c r="D534" s="36" t="s">
        <v>19</v>
      </c>
      <c r="E534" s="41">
        <v>984910</v>
      </c>
      <c r="F534" s="44">
        <f>(E534/Summary!$C$9)*Summary!$C$5</f>
        <v>86563.210507136348</v>
      </c>
      <c r="G534" s="41">
        <f>IF(F534&gt;Summary!$D$6,F534,0)</f>
        <v>0</v>
      </c>
      <c r="H534" s="41">
        <f t="shared" si="8"/>
        <v>0</v>
      </c>
    </row>
    <row r="535" spans="1:8" x14ac:dyDescent="0.35">
      <c r="A535" s="36" t="s">
        <v>1146</v>
      </c>
      <c r="B535" s="36" t="s">
        <v>1147</v>
      </c>
      <c r="C535" s="36" t="s">
        <v>1119</v>
      </c>
      <c r="D535" s="36" t="s">
        <v>19</v>
      </c>
      <c r="E535" s="41">
        <v>1230037</v>
      </c>
      <c r="F535" s="44">
        <f>(E535/Summary!$C$9)*Summary!$C$5</f>
        <v>108107.29078044338</v>
      </c>
      <c r="G535" s="41">
        <f>IF(F535&gt;Summary!$D$6,F535,0)</f>
        <v>0</v>
      </c>
      <c r="H535" s="41">
        <f t="shared" si="8"/>
        <v>0</v>
      </c>
    </row>
    <row r="536" spans="1:8" x14ac:dyDescent="0.35">
      <c r="A536" s="36" t="s">
        <v>1148</v>
      </c>
      <c r="B536" s="36" t="s">
        <v>1049</v>
      </c>
      <c r="C536" s="36" t="s">
        <v>1119</v>
      </c>
      <c r="D536" s="36" t="s">
        <v>19</v>
      </c>
      <c r="E536" s="41">
        <v>1736744</v>
      </c>
      <c r="F536" s="44">
        <f>(E536/Summary!$C$9)*Summary!$C$5</f>
        <v>152641.49665350743</v>
      </c>
      <c r="G536" s="41">
        <f>IF(F536&gt;Summary!$D$6,F536,0)</f>
        <v>152641.49665350743</v>
      </c>
      <c r="H536" s="41">
        <f t="shared" si="8"/>
        <v>152641</v>
      </c>
    </row>
    <row r="537" spans="1:8" x14ac:dyDescent="0.35">
      <c r="A537" s="36" t="s">
        <v>1149</v>
      </c>
      <c r="B537" s="36" t="s">
        <v>1150</v>
      </c>
      <c r="C537" s="36" t="s">
        <v>1119</v>
      </c>
      <c r="D537" s="36" t="s">
        <v>19</v>
      </c>
      <c r="E537" s="41">
        <v>452791</v>
      </c>
      <c r="F537" s="44">
        <f>(E537/Summary!$C$9)*Summary!$C$5</f>
        <v>39795.557613118734</v>
      </c>
      <c r="G537" s="41">
        <f>IF(F537&gt;Summary!$D$6,F537,0)</f>
        <v>0</v>
      </c>
      <c r="H537" s="41">
        <f t="shared" si="8"/>
        <v>0</v>
      </c>
    </row>
    <row r="538" spans="1:8" x14ac:dyDescent="0.35">
      <c r="A538" s="36" t="s">
        <v>1151</v>
      </c>
      <c r="B538" s="36" t="s">
        <v>1152</v>
      </c>
      <c r="C538" s="36" t="s">
        <v>1119</v>
      </c>
      <c r="D538" s="36" t="s">
        <v>19</v>
      </c>
      <c r="E538" s="41">
        <v>2088242</v>
      </c>
      <c r="F538" s="44">
        <f>(E538/Summary!$C$9)*Summary!$C$5</f>
        <v>183534.46694199817</v>
      </c>
      <c r="G538" s="41">
        <f>IF(F538&gt;Summary!$D$6,F538,0)</f>
        <v>183534.46694199817</v>
      </c>
      <c r="H538" s="41">
        <f t="shared" si="8"/>
        <v>183534</v>
      </c>
    </row>
    <row r="539" spans="1:8" x14ac:dyDescent="0.35">
      <c r="A539" s="36" t="s">
        <v>1153</v>
      </c>
      <c r="B539" s="36" t="s">
        <v>1154</v>
      </c>
      <c r="C539" s="36" t="s">
        <v>1119</v>
      </c>
      <c r="D539" s="36" t="s">
        <v>19</v>
      </c>
      <c r="E539" s="41">
        <v>2478275</v>
      </c>
      <c r="F539" s="44">
        <f>(E539/Summary!$C$9)*Summary!$C$5</f>
        <v>217814.25766778013</v>
      </c>
      <c r="G539" s="41">
        <f>IF(F539&gt;Summary!$D$6,F539,0)</f>
        <v>217814.25766778013</v>
      </c>
      <c r="H539" s="41">
        <f t="shared" si="8"/>
        <v>217814</v>
      </c>
    </row>
    <row r="540" spans="1:8" x14ac:dyDescent="0.35">
      <c r="A540" s="36" t="s">
        <v>1155</v>
      </c>
      <c r="B540" s="36" t="s">
        <v>1156</v>
      </c>
      <c r="C540" s="36" t="s">
        <v>1119</v>
      </c>
      <c r="D540" s="36" t="s">
        <v>19</v>
      </c>
      <c r="E540" s="41">
        <v>1349581</v>
      </c>
      <c r="F540" s="44">
        <f>(E540/Summary!$C$9)*Summary!$C$5</f>
        <v>118613.94868508959</v>
      </c>
      <c r="G540" s="41">
        <f>IF(F540&gt;Summary!$D$6,F540,0)</f>
        <v>0</v>
      </c>
      <c r="H540" s="41">
        <f t="shared" si="8"/>
        <v>0</v>
      </c>
    </row>
    <row r="541" spans="1:8" x14ac:dyDescent="0.35">
      <c r="A541" s="36" t="s">
        <v>1157</v>
      </c>
      <c r="B541" s="36" t="s">
        <v>1158</v>
      </c>
      <c r="C541" s="36" t="s">
        <v>1119</v>
      </c>
      <c r="D541" s="36" t="s">
        <v>19</v>
      </c>
      <c r="E541" s="41">
        <v>1542731</v>
      </c>
      <c r="F541" s="44">
        <f>(E541/Summary!$C$9)*Summary!$C$5</f>
        <v>135589.79836623141</v>
      </c>
      <c r="G541" s="41">
        <f>IF(F541&gt;Summary!$D$6,F541,0)</f>
        <v>0</v>
      </c>
      <c r="H541" s="41">
        <f t="shared" si="8"/>
        <v>0</v>
      </c>
    </row>
    <row r="542" spans="1:8" x14ac:dyDescent="0.35">
      <c r="A542" s="36" t="s">
        <v>1159</v>
      </c>
      <c r="B542" s="36" t="s">
        <v>1160</v>
      </c>
      <c r="C542" s="36" t="s">
        <v>1119</v>
      </c>
      <c r="D542" s="36" t="s">
        <v>19</v>
      </c>
      <c r="E542" s="41">
        <v>2657579</v>
      </c>
      <c r="F542" s="44">
        <f>(E542/Summary!$C$9)*Summary!$C$5</f>
        <v>233573.18985119951</v>
      </c>
      <c r="G542" s="41">
        <f>IF(F542&gt;Summary!$D$6,F542,0)</f>
        <v>233573.18985119951</v>
      </c>
      <c r="H542" s="41">
        <f t="shared" si="8"/>
        <v>233573</v>
      </c>
    </row>
    <row r="543" spans="1:8" x14ac:dyDescent="0.35">
      <c r="A543" s="36" t="s">
        <v>1161</v>
      </c>
      <c r="B543" s="36" t="s">
        <v>1162</v>
      </c>
      <c r="C543" s="36" t="s">
        <v>1119</v>
      </c>
      <c r="D543" s="36" t="s">
        <v>25</v>
      </c>
      <c r="E543" s="41">
        <v>1908469</v>
      </c>
      <c r="F543" s="44">
        <f>(E543/Summary!$C$9)*Summary!$C$5</f>
        <v>167734.31460066809</v>
      </c>
      <c r="G543" s="41">
        <f>IF(F543&gt;Summary!$D$6,F543,0)</f>
        <v>167734.31460066809</v>
      </c>
      <c r="H543" s="41">
        <f t="shared" si="8"/>
        <v>167734</v>
      </c>
    </row>
    <row r="544" spans="1:8" x14ac:dyDescent="0.35">
      <c r="A544" s="36" t="s">
        <v>1163</v>
      </c>
      <c r="B544" s="36" t="s">
        <v>1164</v>
      </c>
      <c r="C544" s="36" t="s">
        <v>1119</v>
      </c>
      <c r="D544" s="36" t="s">
        <v>19</v>
      </c>
      <c r="E544" s="41">
        <v>670101</v>
      </c>
      <c r="F544" s="44">
        <f>(E544/Summary!$C$9)*Summary!$C$5</f>
        <v>58894.816708168844</v>
      </c>
      <c r="G544" s="41">
        <f>IF(F544&gt;Summary!$D$6,F544,0)</f>
        <v>0</v>
      </c>
      <c r="H544" s="41">
        <f t="shared" si="8"/>
        <v>0</v>
      </c>
    </row>
    <row r="545" spans="1:8" x14ac:dyDescent="0.35">
      <c r="A545" s="36" t="s">
        <v>1165</v>
      </c>
      <c r="B545" s="36" t="s">
        <v>1166</v>
      </c>
      <c r="C545" s="36" t="s">
        <v>1119</v>
      </c>
      <c r="D545" s="36" t="s">
        <v>19</v>
      </c>
      <c r="E545" s="41">
        <v>430956</v>
      </c>
      <c r="F545" s="44">
        <f>(E545/Summary!$C$9)*Summary!$C$5</f>
        <v>37876.491199514123</v>
      </c>
      <c r="G545" s="41">
        <f>IF(F545&gt;Summary!$D$6,F545,0)</f>
        <v>0</v>
      </c>
      <c r="H545" s="41">
        <f t="shared" si="8"/>
        <v>0</v>
      </c>
    </row>
    <row r="546" spans="1:8" x14ac:dyDescent="0.35">
      <c r="A546" s="36" t="s">
        <v>1167</v>
      </c>
      <c r="B546" s="36" t="s">
        <v>1168</v>
      </c>
      <c r="C546" s="36" t="s">
        <v>1119</v>
      </c>
      <c r="D546" s="36" t="s">
        <v>25</v>
      </c>
      <c r="E546" s="41">
        <v>1300563</v>
      </c>
      <c r="F546" s="44">
        <f>(E546/Summary!$C$9)*Summary!$C$5</f>
        <v>114305.78301245066</v>
      </c>
      <c r="G546" s="41">
        <f>IF(F546&gt;Summary!$D$6,F546,0)</f>
        <v>0</v>
      </c>
      <c r="H546" s="41">
        <f t="shared" si="8"/>
        <v>0</v>
      </c>
    </row>
    <row r="547" spans="1:8" x14ac:dyDescent="0.35">
      <c r="A547" s="36" t="s">
        <v>1169</v>
      </c>
      <c r="B547" s="36" t="s">
        <v>1170</v>
      </c>
      <c r="C547" s="36" t="s">
        <v>1119</v>
      </c>
      <c r="D547" s="36" t="s">
        <v>19</v>
      </c>
      <c r="E547" s="41">
        <v>356078</v>
      </c>
      <c r="F547" s="44">
        <f>(E547/Summary!$C$9)*Summary!$C$5</f>
        <v>31295.504026723353</v>
      </c>
      <c r="G547" s="41">
        <f>IF(F547&gt;Summary!$D$6,F547,0)</f>
        <v>0</v>
      </c>
      <c r="H547" s="41">
        <f t="shared" si="8"/>
        <v>0</v>
      </c>
    </row>
    <row r="548" spans="1:8" x14ac:dyDescent="0.35">
      <c r="A548" s="36" t="s">
        <v>1171</v>
      </c>
      <c r="B548" s="36" t="s">
        <v>1172</v>
      </c>
      <c r="C548" s="36" t="s">
        <v>1119</v>
      </c>
      <c r="D548" s="36" t="s">
        <v>19</v>
      </c>
      <c r="E548" s="41">
        <v>1817754</v>
      </c>
      <c r="F548" s="44">
        <f>(E548/Summary!$C$9)*Summary!$C$5</f>
        <v>159761.42201032495</v>
      </c>
      <c r="G548" s="41">
        <f>IF(F548&gt;Summary!$D$6,F548,0)</f>
        <v>159761.42201032495</v>
      </c>
      <c r="H548" s="41">
        <f t="shared" si="8"/>
        <v>159761</v>
      </c>
    </row>
    <row r="549" spans="1:8" x14ac:dyDescent="0.35">
      <c r="A549" s="36" t="s">
        <v>1173</v>
      </c>
      <c r="B549" s="36" t="s">
        <v>1174</v>
      </c>
      <c r="C549" s="36" t="s">
        <v>1119</v>
      </c>
      <c r="D549" s="36" t="s">
        <v>19</v>
      </c>
      <c r="E549" s="41">
        <v>784027</v>
      </c>
      <c r="F549" s="44">
        <f>(E549/Summary!$C$9)*Summary!$C$5</f>
        <v>68907.711612511383</v>
      </c>
      <c r="G549" s="41">
        <f>IF(F549&gt;Summary!$D$6,F549,0)</f>
        <v>0</v>
      </c>
      <c r="H549" s="41">
        <f t="shared" si="8"/>
        <v>0</v>
      </c>
    </row>
    <row r="550" spans="1:8" x14ac:dyDescent="0.35">
      <c r="A550" s="36" t="s">
        <v>1175</v>
      </c>
      <c r="B550" s="36" t="s">
        <v>1176</v>
      </c>
      <c r="C550" s="36" t="s">
        <v>1119</v>
      </c>
      <c r="D550" s="36" t="s">
        <v>19</v>
      </c>
      <c r="E550" s="41">
        <v>1065627</v>
      </c>
      <c r="F550" s="44">
        <f>(E550/Summary!$C$9)*Summary!$C$5</f>
        <v>93657.384251442447</v>
      </c>
      <c r="G550" s="41">
        <f>IF(F550&gt;Summary!$D$6,F550,0)</f>
        <v>0</v>
      </c>
      <c r="H550" s="41">
        <f t="shared" si="8"/>
        <v>0</v>
      </c>
    </row>
    <row r="551" spans="1:8" x14ac:dyDescent="0.35">
      <c r="A551" s="36" t="s">
        <v>1177</v>
      </c>
      <c r="B551" s="36" t="s">
        <v>1178</v>
      </c>
      <c r="C551" s="36" t="s">
        <v>1119</v>
      </c>
      <c r="D551" s="36" t="s">
        <v>19</v>
      </c>
      <c r="E551" s="41">
        <v>2477436</v>
      </c>
      <c r="F551" s="44">
        <f>(E551/Summary!$C$9)*Summary!$C$5</f>
        <v>217740.51840874582</v>
      </c>
      <c r="G551" s="41">
        <f>IF(F551&gt;Summary!$D$6,F551,0)</f>
        <v>217740.51840874582</v>
      </c>
      <c r="H551" s="41">
        <f t="shared" si="8"/>
        <v>217741</v>
      </c>
    </row>
    <row r="552" spans="1:8" x14ac:dyDescent="0.35">
      <c r="A552" s="36" t="s">
        <v>1179</v>
      </c>
      <c r="B552" s="36" t="s">
        <v>970</v>
      </c>
      <c r="C552" s="36" t="s">
        <v>1119</v>
      </c>
      <c r="D552" s="36" t="s">
        <v>25</v>
      </c>
      <c r="E552" s="41">
        <v>3828652</v>
      </c>
      <c r="F552" s="44">
        <f>(E552/Summary!$C$9)*Summary!$C$5</f>
        <v>336498.16636501672</v>
      </c>
      <c r="G552" s="41">
        <f>IF(F552&gt;Summary!$D$6,F552,0)</f>
        <v>336498.16636501672</v>
      </c>
      <c r="H552" s="41">
        <f t="shared" si="8"/>
        <v>336498</v>
      </c>
    </row>
    <row r="553" spans="1:8" x14ac:dyDescent="0.35">
      <c r="A553" s="36" t="s">
        <v>1180</v>
      </c>
      <c r="B553" s="36" t="s">
        <v>1181</v>
      </c>
      <c r="C553" s="36" t="s">
        <v>1119</v>
      </c>
      <c r="D553" s="36" t="s">
        <v>19</v>
      </c>
      <c r="E553" s="41">
        <v>820069</v>
      </c>
      <c r="F553" s="44">
        <f>(E553/Summary!$C$9)*Summary!$C$5</f>
        <v>72075.423619799578</v>
      </c>
      <c r="G553" s="41">
        <f>IF(F553&gt;Summary!$D$6,F553,0)</f>
        <v>0</v>
      </c>
      <c r="H553" s="41">
        <f t="shared" si="8"/>
        <v>0</v>
      </c>
    </row>
    <row r="554" spans="1:8" x14ac:dyDescent="0.35">
      <c r="A554" s="36" t="s">
        <v>1182</v>
      </c>
      <c r="B554" s="36" t="s">
        <v>1183</v>
      </c>
      <c r="C554" s="36" t="s">
        <v>1119</v>
      </c>
      <c r="D554" s="36" t="s">
        <v>25</v>
      </c>
      <c r="E554" s="41">
        <v>971251</v>
      </c>
      <c r="F554" s="44">
        <f>(E554/Summary!$C$9)*Summary!$C$5</f>
        <v>85362.728338900706</v>
      </c>
      <c r="G554" s="41">
        <f>IF(F554&gt;Summary!$D$6,F554,0)</f>
        <v>0</v>
      </c>
      <c r="H554" s="41">
        <f t="shared" si="8"/>
        <v>0</v>
      </c>
    </row>
    <row r="555" spans="1:8" x14ac:dyDescent="0.35">
      <c r="A555" s="36" t="s">
        <v>1184</v>
      </c>
      <c r="B555" s="36" t="s">
        <v>1185</v>
      </c>
      <c r="C555" s="36" t="s">
        <v>1119</v>
      </c>
      <c r="D555" s="36" t="s">
        <v>19</v>
      </c>
      <c r="E555" s="41">
        <v>360796</v>
      </c>
      <c r="F555" s="44">
        <f>(E555/Summary!$C$9)*Summary!$C$5</f>
        <v>31710.16651078044</v>
      </c>
      <c r="G555" s="41">
        <f>IF(F555&gt;Summary!$D$6,F555,0)</f>
        <v>0</v>
      </c>
      <c r="H555" s="41">
        <f t="shared" si="8"/>
        <v>0</v>
      </c>
    </row>
    <row r="556" spans="1:8" x14ac:dyDescent="0.35">
      <c r="A556" s="36" t="s">
        <v>1186</v>
      </c>
      <c r="B556" s="36" t="s">
        <v>1187</v>
      </c>
      <c r="C556" s="36" t="s">
        <v>1119</v>
      </c>
      <c r="D556" s="36" t="s">
        <v>19</v>
      </c>
      <c r="E556" s="41">
        <v>683694</v>
      </c>
      <c r="F556" s="44">
        <f>(E556/Summary!$C$9)*Summary!$C$5</f>
        <v>60089.498171879743</v>
      </c>
      <c r="G556" s="41">
        <f>IF(F556&gt;Summary!$D$6,F556,0)</f>
        <v>0</v>
      </c>
      <c r="H556" s="41">
        <f t="shared" si="8"/>
        <v>0</v>
      </c>
    </row>
    <row r="557" spans="1:8" x14ac:dyDescent="0.35">
      <c r="A557" s="36" t="s">
        <v>1188</v>
      </c>
      <c r="B557" s="36" t="s">
        <v>1189</v>
      </c>
      <c r="C557" s="36" t="s">
        <v>1119</v>
      </c>
      <c r="D557" s="36" t="s">
        <v>25</v>
      </c>
      <c r="E557" s="41">
        <v>4381273</v>
      </c>
      <c r="F557" s="44">
        <f>(E557/Summary!$C$9)*Summary!$C$5</f>
        <v>385067.72901913145</v>
      </c>
      <c r="G557" s="41">
        <f>IF(F557&gt;Summary!$D$6,F557,0)</f>
        <v>385067.72901913145</v>
      </c>
      <c r="H557" s="41">
        <f t="shared" si="8"/>
        <v>385068</v>
      </c>
    </row>
    <row r="558" spans="1:8" x14ac:dyDescent="0.35">
      <c r="A558" s="36" t="s">
        <v>1190</v>
      </c>
      <c r="B558" s="36" t="s">
        <v>1191</v>
      </c>
      <c r="C558" s="36" t="s">
        <v>1119</v>
      </c>
      <c r="D558" s="36" t="s">
        <v>19</v>
      </c>
      <c r="E558" s="41">
        <v>136223</v>
      </c>
      <c r="F558" s="44">
        <f>(E558/Summary!$C$9)*Summary!$C$5</f>
        <v>11972.566249620408</v>
      </c>
      <c r="G558" s="41">
        <f>IF(F558&gt;Summary!$D$6,F558,0)</f>
        <v>0</v>
      </c>
      <c r="H558" s="41">
        <f t="shared" si="8"/>
        <v>0</v>
      </c>
    </row>
    <row r="559" spans="1:8" x14ac:dyDescent="0.35">
      <c r="A559" s="36" t="s">
        <v>1195</v>
      </c>
      <c r="B559" s="36" t="s">
        <v>1196</v>
      </c>
      <c r="C559" s="36" t="s">
        <v>1194</v>
      </c>
      <c r="D559" s="36" t="s">
        <v>19</v>
      </c>
      <c r="E559" s="41">
        <v>284290</v>
      </c>
      <c r="F559" s="44">
        <f>(E559/Summary!$C$9)*Summary!$C$5</f>
        <v>24986.095293045855</v>
      </c>
      <c r="G559" s="41">
        <f>IF(F559&gt;Summary!$D$6,F559,0)</f>
        <v>0</v>
      </c>
      <c r="H559" s="41">
        <f t="shared" si="8"/>
        <v>0</v>
      </c>
    </row>
    <row r="560" spans="1:8" x14ac:dyDescent="0.35">
      <c r="A560" s="36" t="s">
        <v>1197</v>
      </c>
      <c r="B560" s="36" t="s">
        <v>1198</v>
      </c>
      <c r="C560" s="36" t="s">
        <v>1194</v>
      </c>
      <c r="D560" s="36" t="s">
        <v>25</v>
      </c>
      <c r="E560" s="41">
        <v>21684096</v>
      </c>
      <c r="F560" s="44">
        <f>(E560/Summary!$C$9)*Summary!$C$5</f>
        <v>1905803.5421560886</v>
      </c>
      <c r="G560" s="41">
        <f>IF(F560&gt;Summary!$D$6,F560,0)</f>
        <v>1905803.5421560886</v>
      </c>
      <c r="H560" s="41">
        <f t="shared" si="8"/>
        <v>1905804</v>
      </c>
    </row>
    <row r="561" spans="1:8" x14ac:dyDescent="0.35">
      <c r="A561" s="36" t="s">
        <v>1199</v>
      </c>
      <c r="B561" s="36" t="s">
        <v>1200</v>
      </c>
      <c r="C561" s="36" t="s">
        <v>1194</v>
      </c>
      <c r="D561" s="36" t="s">
        <v>19</v>
      </c>
      <c r="E561" s="41">
        <v>188458</v>
      </c>
      <c r="F561" s="44">
        <f>(E561/Summary!$C$9)*Summary!$C$5</f>
        <v>16563.472323109625</v>
      </c>
      <c r="G561" s="41">
        <f>IF(F561&gt;Summary!$D$6,F561,0)</f>
        <v>0</v>
      </c>
      <c r="H561" s="41">
        <f t="shared" si="8"/>
        <v>0</v>
      </c>
    </row>
    <row r="562" spans="1:8" x14ac:dyDescent="0.35">
      <c r="A562" s="36" t="s">
        <v>1201</v>
      </c>
      <c r="B562" s="36" t="s">
        <v>1202</v>
      </c>
      <c r="C562" s="36" t="s">
        <v>1194</v>
      </c>
      <c r="D562" s="36" t="s">
        <v>25</v>
      </c>
      <c r="E562" s="41">
        <v>789645</v>
      </c>
      <c r="F562" s="44">
        <f>(E562/Summary!$C$9)*Summary!$C$5</f>
        <v>69401.474612815058</v>
      </c>
      <c r="G562" s="41">
        <f>IF(F562&gt;Summary!$D$6,F562,0)</f>
        <v>0</v>
      </c>
      <c r="H562" s="41">
        <f t="shared" si="8"/>
        <v>0</v>
      </c>
    </row>
    <row r="563" spans="1:8" x14ac:dyDescent="0.35">
      <c r="A563" s="36" t="s">
        <v>1203</v>
      </c>
      <c r="B563" s="36" t="s">
        <v>1204</v>
      </c>
      <c r="C563" s="36" t="s">
        <v>1194</v>
      </c>
      <c r="D563" s="36" t="s">
        <v>25</v>
      </c>
      <c r="E563" s="41">
        <v>430002</v>
      </c>
      <c r="F563" s="44">
        <f>(E563/Summary!$C$9)*Summary!$C$5</f>
        <v>37792.644652292744</v>
      </c>
      <c r="G563" s="41">
        <f>IF(F563&gt;Summary!$D$6,F563,0)</f>
        <v>0</v>
      </c>
      <c r="H563" s="41">
        <f t="shared" si="8"/>
        <v>0</v>
      </c>
    </row>
    <row r="564" spans="1:8" x14ac:dyDescent="0.35">
      <c r="A564" s="36" t="s">
        <v>1205</v>
      </c>
      <c r="B564" s="36" t="s">
        <v>1206</v>
      </c>
      <c r="C564" s="36" t="s">
        <v>1194</v>
      </c>
      <c r="D564" s="36" t="s">
        <v>25</v>
      </c>
      <c r="E564" s="41">
        <v>403950</v>
      </c>
      <c r="F564" s="44">
        <f>(E564/Summary!$C$9)*Summary!$C$5</f>
        <v>35502.948375341635</v>
      </c>
      <c r="G564" s="41">
        <f>IF(F564&gt;Summary!$D$6,F564,0)</f>
        <v>0</v>
      </c>
      <c r="H564" s="41">
        <f t="shared" si="8"/>
        <v>0</v>
      </c>
    </row>
    <row r="565" spans="1:8" x14ac:dyDescent="0.35">
      <c r="A565" s="36" t="s">
        <v>1207</v>
      </c>
      <c r="B565" s="36" t="s">
        <v>1208</v>
      </c>
      <c r="C565" s="36" t="s">
        <v>1194</v>
      </c>
      <c r="D565" s="36" t="s">
        <v>25</v>
      </c>
      <c r="E565" s="41">
        <v>771030</v>
      </c>
      <c r="F565" s="44">
        <f>(E565/Summary!$C$9)*Summary!$C$5</f>
        <v>67765.412268448228</v>
      </c>
      <c r="G565" s="41">
        <f>IF(F565&gt;Summary!$D$6,F565,0)</f>
        <v>0</v>
      </c>
      <c r="H565" s="41">
        <f t="shared" si="8"/>
        <v>0</v>
      </c>
    </row>
    <row r="566" spans="1:8" x14ac:dyDescent="0.35">
      <c r="A566" s="36" t="s">
        <v>1209</v>
      </c>
      <c r="B566" s="36" t="s">
        <v>1210</v>
      </c>
      <c r="C566" s="36" t="s">
        <v>1194</v>
      </c>
      <c r="D566" s="36" t="s">
        <v>25</v>
      </c>
      <c r="E566" s="41">
        <v>349314</v>
      </c>
      <c r="F566" s="44">
        <f>(E566/Summary!$C$9)*Summary!$C$5</f>
        <v>30701.019702399029</v>
      </c>
      <c r="G566" s="41">
        <f>IF(F566&gt;Summary!$D$6,F566,0)</f>
        <v>0</v>
      </c>
      <c r="H566" s="41">
        <f t="shared" si="8"/>
        <v>0</v>
      </c>
    </row>
    <row r="567" spans="1:8" x14ac:dyDescent="0.35">
      <c r="A567" s="36" t="s">
        <v>1211</v>
      </c>
      <c r="B567" s="36" t="s">
        <v>1212</v>
      </c>
      <c r="C567" s="36" t="s">
        <v>1194</v>
      </c>
      <c r="D567" s="36" t="s">
        <v>75</v>
      </c>
      <c r="E567" s="41">
        <v>2016939</v>
      </c>
      <c r="F567" s="44">
        <f>(E567/Summary!$C$9)*Summary!$C$5</f>
        <v>177267.68459763133</v>
      </c>
      <c r="G567" s="41">
        <f>IF(F567&gt;Summary!$D$6,F567,0)</f>
        <v>177267.68459763133</v>
      </c>
      <c r="H567" s="41">
        <f t="shared" si="8"/>
        <v>177268</v>
      </c>
    </row>
    <row r="568" spans="1:8" x14ac:dyDescent="0.35">
      <c r="A568" s="36" t="s">
        <v>1213</v>
      </c>
      <c r="B568" s="36" t="s">
        <v>1214</v>
      </c>
      <c r="C568" s="36" t="s">
        <v>1194</v>
      </c>
      <c r="D568" s="36" t="s">
        <v>75</v>
      </c>
      <c r="E568" s="41">
        <v>4061378</v>
      </c>
      <c r="F568" s="44">
        <f>(E568/Summary!$C$9)*Summary!$C$5</f>
        <v>356952.32941390824</v>
      </c>
      <c r="G568" s="41">
        <f>IF(F568&gt;Summary!$D$6,F568,0)</f>
        <v>356952.32941390824</v>
      </c>
      <c r="H568" s="41">
        <f t="shared" si="8"/>
        <v>356952</v>
      </c>
    </row>
    <row r="569" spans="1:8" x14ac:dyDescent="0.35">
      <c r="A569" s="36" t="s">
        <v>1215</v>
      </c>
      <c r="B569" s="36" t="s">
        <v>1216</v>
      </c>
      <c r="C569" s="36" t="s">
        <v>1194</v>
      </c>
      <c r="D569" s="36" t="s">
        <v>75</v>
      </c>
      <c r="E569" s="41">
        <v>1058355</v>
      </c>
      <c r="F569" s="44">
        <f>(E569/Summary!$C$9)*Summary!$C$5</f>
        <v>93018.252080170059</v>
      </c>
      <c r="G569" s="41">
        <f>IF(F569&gt;Summary!$D$6,F569,0)</f>
        <v>0</v>
      </c>
      <c r="H569" s="41">
        <f t="shared" si="8"/>
        <v>0</v>
      </c>
    </row>
    <row r="570" spans="1:8" x14ac:dyDescent="0.35">
      <c r="A570" s="36" t="s">
        <v>1217</v>
      </c>
      <c r="B570" s="36" t="s">
        <v>1218</v>
      </c>
      <c r="C570" s="36" t="s">
        <v>1194</v>
      </c>
      <c r="D570" s="36" t="s">
        <v>75</v>
      </c>
      <c r="E570" s="41">
        <v>1246628</v>
      </c>
      <c r="F570" s="44">
        <f>(E570/Summary!$C$9)*Summary!$C$5</f>
        <v>109565.46485271788</v>
      </c>
      <c r="G570" s="41">
        <f>IF(F570&gt;Summary!$D$6,F570,0)</f>
        <v>0</v>
      </c>
      <c r="H570" s="41">
        <f t="shared" si="8"/>
        <v>0</v>
      </c>
    </row>
    <row r="571" spans="1:8" x14ac:dyDescent="0.35">
      <c r="A571" s="36" t="s">
        <v>1219</v>
      </c>
      <c r="B571" s="36" t="s">
        <v>1220</v>
      </c>
      <c r="C571" s="36" t="s">
        <v>1194</v>
      </c>
      <c r="D571" s="36" t="s">
        <v>75</v>
      </c>
      <c r="E571" s="41">
        <v>4747452</v>
      </c>
      <c r="F571" s="44">
        <f>(E571/Summary!$C$9)*Summary!$C$5</f>
        <v>417251.00450652902</v>
      </c>
      <c r="G571" s="41">
        <f>IF(F571&gt;Summary!$D$6,F571,0)</f>
        <v>417251.00450652902</v>
      </c>
      <c r="H571" s="41">
        <f t="shared" si="8"/>
        <v>417251</v>
      </c>
    </row>
    <row r="572" spans="1:8" x14ac:dyDescent="0.35">
      <c r="A572" s="36" t="s">
        <v>1221</v>
      </c>
      <c r="B572" s="36" t="s">
        <v>1222</v>
      </c>
      <c r="C572" s="36" t="s">
        <v>1194</v>
      </c>
      <c r="D572" s="36" t="s">
        <v>75</v>
      </c>
      <c r="E572" s="41">
        <v>5028267</v>
      </c>
      <c r="F572" s="44">
        <f>(E572/Summary!$C$9)*Summary!$C$5</f>
        <v>441931.68391740054</v>
      </c>
      <c r="G572" s="41">
        <f>IF(F572&gt;Summary!$D$6,F572,0)</f>
        <v>441931.68391740054</v>
      </c>
      <c r="H572" s="41">
        <f t="shared" si="8"/>
        <v>441932</v>
      </c>
    </row>
    <row r="573" spans="1:8" x14ac:dyDescent="0.35">
      <c r="A573" s="36" t="s">
        <v>1226</v>
      </c>
      <c r="B573" s="36" t="s">
        <v>48</v>
      </c>
      <c r="C573" s="36" t="s">
        <v>1225</v>
      </c>
      <c r="D573" s="36" t="s">
        <v>25</v>
      </c>
      <c r="E573" s="41">
        <v>543964</v>
      </c>
      <c r="F573" s="44">
        <f>(E573/Summary!$C$9)*Summary!$C$5</f>
        <v>47808.703577285152</v>
      </c>
      <c r="G573" s="41">
        <f>IF(F573&gt;Summary!$D$6,F573,0)</f>
        <v>0</v>
      </c>
      <c r="H573" s="41">
        <f t="shared" si="8"/>
        <v>0</v>
      </c>
    </row>
    <row r="574" spans="1:8" x14ac:dyDescent="0.35">
      <c r="A574" s="36" t="s">
        <v>1227</v>
      </c>
      <c r="B574" s="36" t="s">
        <v>1228</v>
      </c>
      <c r="C574" s="36" t="s">
        <v>1225</v>
      </c>
      <c r="D574" s="36" t="s">
        <v>25</v>
      </c>
      <c r="E574" s="41">
        <v>837472</v>
      </c>
      <c r="F574" s="44">
        <f>(E574/Summary!$C$9)*Summary!$C$5</f>
        <v>73604.96393562101</v>
      </c>
      <c r="G574" s="41">
        <f>IF(F574&gt;Summary!$D$6,F574,0)</f>
        <v>0</v>
      </c>
      <c r="H574" s="41">
        <f t="shared" si="8"/>
        <v>0</v>
      </c>
    </row>
    <row r="575" spans="1:8" x14ac:dyDescent="0.35">
      <c r="A575" s="36" t="s">
        <v>1229</v>
      </c>
      <c r="B575" s="36" t="s">
        <v>1230</v>
      </c>
      <c r="C575" s="36" t="s">
        <v>1225</v>
      </c>
      <c r="D575" s="36" t="s">
        <v>19</v>
      </c>
      <c r="E575" s="41">
        <v>467645</v>
      </c>
      <c r="F575" s="44">
        <f>(E575/Summary!$C$9)*Summary!$C$5</f>
        <v>41101.067689037351</v>
      </c>
      <c r="G575" s="41">
        <f>IF(F575&gt;Summary!$D$6,F575,0)</f>
        <v>0</v>
      </c>
      <c r="H575" s="41">
        <f t="shared" si="8"/>
        <v>0</v>
      </c>
    </row>
    <row r="576" spans="1:8" x14ac:dyDescent="0.35">
      <c r="A576" s="36" t="s">
        <v>1231</v>
      </c>
      <c r="B576" s="36" t="s">
        <v>885</v>
      </c>
      <c r="C576" s="36" t="s">
        <v>1225</v>
      </c>
      <c r="D576" s="36" t="s">
        <v>25</v>
      </c>
      <c r="E576" s="41">
        <v>887042</v>
      </c>
      <c r="F576" s="44">
        <f>(E576/Summary!$C$9)*Summary!$C$5</f>
        <v>77961.644591557852</v>
      </c>
      <c r="G576" s="41">
        <f>IF(F576&gt;Summary!$D$6,F576,0)</f>
        <v>0</v>
      </c>
      <c r="H576" s="41">
        <f t="shared" si="8"/>
        <v>0</v>
      </c>
    </row>
    <row r="577" spans="1:8" x14ac:dyDescent="0.35">
      <c r="A577" s="36" t="s">
        <v>1232</v>
      </c>
      <c r="B577" s="36" t="s">
        <v>1233</v>
      </c>
      <c r="C577" s="36" t="s">
        <v>1225</v>
      </c>
      <c r="D577" s="36" t="s">
        <v>25</v>
      </c>
      <c r="E577" s="41">
        <v>1893097</v>
      </c>
      <c r="F577" s="44">
        <f>(E577/Summary!$C$9)*Summary!$C$5</f>
        <v>166383.27778317643</v>
      </c>
      <c r="G577" s="41">
        <f>IF(F577&gt;Summary!$D$6,F577,0)</f>
        <v>166383.27778317643</v>
      </c>
      <c r="H577" s="41">
        <f t="shared" si="8"/>
        <v>166383</v>
      </c>
    </row>
    <row r="578" spans="1:8" x14ac:dyDescent="0.35">
      <c r="A578" s="36" t="s">
        <v>1234</v>
      </c>
      <c r="B578" s="36" t="s">
        <v>1235</v>
      </c>
      <c r="C578" s="36" t="s">
        <v>1225</v>
      </c>
      <c r="D578" s="36" t="s">
        <v>75</v>
      </c>
      <c r="E578" s="41">
        <v>1522953</v>
      </c>
      <c r="F578" s="44">
        <f>(E578/Summary!$C$9)*Summary!$C$5</f>
        <v>133851.52057698148</v>
      </c>
      <c r="G578" s="41">
        <f>IF(F578&gt;Summary!$D$6,F578,0)</f>
        <v>0</v>
      </c>
      <c r="H578" s="41">
        <f t="shared" si="8"/>
        <v>0</v>
      </c>
    </row>
    <row r="579" spans="1:8" x14ac:dyDescent="0.35">
      <c r="A579" s="36" t="s">
        <v>1239</v>
      </c>
      <c r="B579" s="36" t="s">
        <v>1240</v>
      </c>
      <c r="C579" s="36" t="s">
        <v>1238</v>
      </c>
      <c r="D579" s="36" t="s">
        <v>25</v>
      </c>
      <c r="E579" s="41">
        <v>1188577</v>
      </c>
      <c r="F579" s="44">
        <f>(E579/Summary!$C$9)*Summary!$C$5</f>
        <v>104463.39366535076</v>
      </c>
      <c r="G579" s="41">
        <f>IF(F579&gt;Summary!$D$6,F579,0)</f>
        <v>0</v>
      </c>
      <c r="H579" s="41">
        <f t="shared" ref="H579:H642" si="9">ROUND(G579,0)</f>
        <v>0</v>
      </c>
    </row>
    <row r="580" spans="1:8" x14ac:dyDescent="0.35">
      <c r="A580" s="36" t="s">
        <v>1241</v>
      </c>
      <c r="B580" s="36" t="s">
        <v>1242</v>
      </c>
      <c r="C580" s="36" t="s">
        <v>1238</v>
      </c>
      <c r="D580" s="36" t="s">
        <v>25</v>
      </c>
      <c r="E580" s="41">
        <v>1202341</v>
      </c>
      <c r="F580" s="44">
        <f>(E580/Summary!$C$9)*Summary!$C$5</f>
        <v>105673.10422714851</v>
      </c>
      <c r="G580" s="41">
        <f>IF(F580&gt;Summary!$D$6,F580,0)</f>
        <v>0</v>
      </c>
      <c r="H580" s="41">
        <f t="shared" si="9"/>
        <v>0</v>
      </c>
    </row>
    <row r="581" spans="1:8" x14ac:dyDescent="0.35">
      <c r="A581" s="36" t="s">
        <v>1243</v>
      </c>
      <c r="B581" s="36" t="s">
        <v>1244</v>
      </c>
      <c r="C581" s="36" t="s">
        <v>1238</v>
      </c>
      <c r="D581" s="36" t="s">
        <v>25</v>
      </c>
      <c r="E581" s="41">
        <v>421302</v>
      </c>
      <c r="F581" s="44">
        <f>(E581/Summary!$C$9)*Summary!$C$5</f>
        <v>37028.006328575771</v>
      </c>
      <c r="G581" s="41">
        <f>IF(F581&gt;Summary!$D$6,F581,0)</f>
        <v>0</v>
      </c>
      <c r="H581" s="41">
        <f t="shared" si="9"/>
        <v>0</v>
      </c>
    </row>
    <row r="582" spans="1:8" x14ac:dyDescent="0.35">
      <c r="A582" s="36" t="s">
        <v>1245</v>
      </c>
      <c r="B582" s="36" t="s">
        <v>1246</v>
      </c>
      <c r="C582" s="36" t="s">
        <v>1238</v>
      </c>
      <c r="D582" s="36" t="s">
        <v>19</v>
      </c>
      <c r="E582" s="41">
        <v>336289</v>
      </c>
      <c r="F582" s="44">
        <f>(E582/Summary!$C$9)*Summary!$C$5</f>
        <v>29556.25945338597</v>
      </c>
      <c r="G582" s="41">
        <f>IF(F582&gt;Summary!$D$6,F582,0)</f>
        <v>0</v>
      </c>
      <c r="H582" s="41">
        <f t="shared" si="9"/>
        <v>0</v>
      </c>
    </row>
    <row r="583" spans="1:8" x14ac:dyDescent="0.35">
      <c r="A583" s="36" t="s">
        <v>1247</v>
      </c>
      <c r="B583" s="36" t="s">
        <v>1248</v>
      </c>
      <c r="C583" s="36" t="s">
        <v>1238</v>
      </c>
      <c r="D583" s="36" t="s">
        <v>19</v>
      </c>
      <c r="E583" s="41">
        <v>589635</v>
      </c>
      <c r="F583" s="44">
        <f>(E583/Summary!$C$9)*Summary!$C$5</f>
        <v>51822.703218949282</v>
      </c>
      <c r="G583" s="41">
        <f>IF(F583&gt;Summary!$D$6,F583,0)</f>
        <v>0</v>
      </c>
      <c r="H583" s="41">
        <f t="shared" si="9"/>
        <v>0</v>
      </c>
    </row>
    <row r="584" spans="1:8" x14ac:dyDescent="0.35">
      <c r="A584" s="36" t="s">
        <v>1249</v>
      </c>
      <c r="B584" s="36" t="s">
        <v>1250</v>
      </c>
      <c r="C584" s="36" t="s">
        <v>1238</v>
      </c>
      <c r="D584" s="36" t="s">
        <v>25</v>
      </c>
      <c r="E584" s="41">
        <v>1904848</v>
      </c>
      <c r="F584" s="44">
        <f>(E584/Summary!$C$9)*Summary!$C$5</f>
        <v>167416.06685696932</v>
      </c>
      <c r="G584" s="41">
        <f>IF(F584&gt;Summary!$D$6,F584,0)</f>
        <v>167416.06685696932</v>
      </c>
      <c r="H584" s="41">
        <f t="shared" si="9"/>
        <v>167416</v>
      </c>
    </row>
    <row r="585" spans="1:8" x14ac:dyDescent="0.35">
      <c r="A585" s="36" t="s">
        <v>1251</v>
      </c>
      <c r="B585" s="36" t="s">
        <v>1252</v>
      </c>
      <c r="C585" s="36" t="s">
        <v>1238</v>
      </c>
      <c r="D585" s="36" t="s">
        <v>19</v>
      </c>
      <c r="E585" s="41">
        <v>1019498</v>
      </c>
      <c r="F585" s="44">
        <f>(E585/Summary!$C$9)*Summary!$C$5</f>
        <v>89603.13123595505</v>
      </c>
      <c r="G585" s="41">
        <f>IF(F585&gt;Summary!$D$6,F585,0)</f>
        <v>0</v>
      </c>
      <c r="H585" s="41">
        <f t="shared" si="9"/>
        <v>0</v>
      </c>
    </row>
    <row r="586" spans="1:8" x14ac:dyDescent="0.35">
      <c r="A586" s="36" t="s">
        <v>1253</v>
      </c>
      <c r="B586" s="36" t="s">
        <v>1254</v>
      </c>
      <c r="C586" s="36" t="s">
        <v>1238</v>
      </c>
      <c r="D586" s="36" t="s">
        <v>25</v>
      </c>
      <c r="E586" s="41">
        <v>34507775</v>
      </c>
      <c r="F586" s="44">
        <f>(E586/Summary!$C$9)*Summary!$C$5</f>
        <v>3032869.7966899481</v>
      </c>
      <c r="G586" s="41">
        <f>IF(F586&gt;Summary!$D$6,F586,0)</f>
        <v>3032869.7966899481</v>
      </c>
      <c r="H586" s="41">
        <f t="shared" si="9"/>
        <v>3032870</v>
      </c>
    </row>
    <row r="587" spans="1:8" x14ac:dyDescent="0.35">
      <c r="A587" s="36" t="s">
        <v>1255</v>
      </c>
      <c r="B587" s="36" t="s">
        <v>1256</v>
      </c>
      <c r="C587" s="36" t="s">
        <v>1238</v>
      </c>
      <c r="D587" s="36" t="s">
        <v>25</v>
      </c>
      <c r="E587" s="41">
        <v>488223</v>
      </c>
      <c r="F587" s="44">
        <f>(E587/Summary!$C$9)*Summary!$C$5</f>
        <v>42909.657048284244</v>
      </c>
      <c r="G587" s="41">
        <f>IF(F587&gt;Summary!$D$6,F587,0)</f>
        <v>0</v>
      </c>
      <c r="H587" s="41">
        <f t="shared" si="9"/>
        <v>0</v>
      </c>
    </row>
    <row r="588" spans="1:8" x14ac:dyDescent="0.35">
      <c r="A588" s="36" t="s">
        <v>1257</v>
      </c>
      <c r="B588" s="36" t="s">
        <v>1258</v>
      </c>
      <c r="C588" s="36" t="s">
        <v>1238</v>
      </c>
      <c r="D588" s="36" t="s">
        <v>25</v>
      </c>
      <c r="E588" s="41">
        <v>357207</v>
      </c>
      <c r="F588" s="44">
        <f>(E588/Summary!$C$9)*Summary!$C$5</f>
        <v>31394.73122988157</v>
      </c>
      <c r="G588" s="41">
        <f>IF(F588&gt;Summary!$D$6,F588,0)</f>
        <v>0</v>
      </c>
      <c r="H588" s="41">
        <f t="shared" si="9"/>
        <v>0</v>
      </c>
    </row>
    <row r="589" spans="1:8" x14ac:dyDescent="0.35">
      <c r="A589" s="36" t="s">
        <v>1259</v>
      </c>
      <c r="B589" s="36" t="s">
        <v>1260</v>
      </c>
      <c r="C589" s="36" t="s">
        <v>1238</v>
      </c>
      <c r="D589" s="36" t="s">
        <v>25</v>
      </c>
      <c r="E589" s="41">
        <v>3888578</v>
      </c>
      <c r="F589" s="44">
        <f>(E589/Summary!$C$9)*Summary!$C$5</f>
        <v>341765.03029456426</v>
      </c>
      <c r="G589" s="41">
        <f>IF(F589&gt;Summary!$D$6,F589,0)</f>
        <v>341765.03029456426</v>
      </c>
      <c r="H589" s="41">
        <f t="shared" si="9"/>
        <v>341765</v>
      </c>
    </row>
    <row r="590" spans="1:8" x14ac:dyDescent="0.35">
      <c r="A590" s="36" t="s">
        <v>1261</v>
      </c>
      <c r="B590" s="36" t="s">
        <v>1262</v>
      </c>
      <c r="C590" s="36" t="s">
        <v>1238</v>
      </c>
      <c r="D590" s="36" t="s">
        <v>25</v>
      </c>
      <c r="E590" s="41">
        <v>3697694</v>
      </c>
      <c r="F590" s="44">
        <f>(E590/Summary!$C$9)*Summary!$C$5</f>
        <v>324988.3381354388</v>
      </c>
      <c r="G590" s="41">
        <f>IF(F590&gt;Summary!$D$6,F590,0)</f>
        <v>324988.3381354388</v>
      </c>
      <c r="H590" s="41">
        <f t="shared" si="9"/>
        <v>324988</v>
      </c>
    </row>
    <row r="591" spans="1:8" x14ac:dyDescent="0.35">
      <c r="A591" s="36" t="s">
        <v>1263</v>
      </c>
      <c r="B591" s="36" t="s">
        <v>1264</v>
      </c>
      <c r="C591" s="36" t="s">
        <v>1238</v>
      </c>
      <c r="D591" s="36" t="s">
        <v>19</v>
      </c>
      <c r="E591" s="41">
        <v>330912</v>
      </c>
      <c r="F591" s="44">
        <f>(E591/Summary!$C$9)*Summary!$C$5</f>
        <v>29083.67781354388</v>
      </c>
      <c r="G591" s="41">
        <f>IF(F591&gt;Summary!$D$6,F591,0)</f>
        <v>0</v>
      </c>
      <c r="H591" s="41">
        <f t="shared" si="9"/>
        <v>0</v>
      </c>
    </row>
    <row r="592" spans="1:8" x14ac:dyDescent="0.35">
      <c r="A592" s="36" t="s">
        <v>1265</v>
      </c>
      <c r="B592" s="36" t="s">
        <v>1266</v>
      </c>
      <c r="C592" s="36" t="s">
        <v>1238</v>
      </c>
      <c r="D592" s="36" t="s">
        <v>25</v>
      </c>
      <c r="E592" s="41">
        <v>1227562</v>
      </c>
      <c r="F592" s="44">
        <f>(E592/Summary!$C$9)*Summary!$C$5</f>
        <v>107889.76436076527</v>
      </c>
      <c r="G592" s="41">
        <f>IF(F592&gt;Summary!$D$6,F592,0)</f>
        <v>0</v>
      </c>
      <c r="H592" s="41">
        <f t="shared" si="9"/>
        <v>0</v>
      </c>
    </row>
    <row r="593" spans="1:8" x14ac:dyDescent="0.35">
      <c r="A593" s="36" t="s">
        <v>1267</v>
      </c>
      <c r="B593" s="36" t="s">
        <v>1268</v>
      </c>
      <c r="C593" s="36" t="s">
        <v>1238</v>
      </c>
      <c r="D593" s="36" t="s">
        <v>25</v>
      </c>
      <c r="E593" s="41">
        <v>1614635</v>
      </c>
      <c r="F593" s="44">
        <f>(E593/Summary!$C$9)*Summary!$C$5</f>
        <v>141909.40227755846</v>
      </c>
      <c r="G593" s="41">
        <f>IF(F593&gt;Summary!$D$6,F593,0)</f>
        <v>0</v>
      </c>
      <c r="H593" s="41">
        <f t="shared" si="9"/>
        <v>0</v>
      </c>
    </row>
    <row r="594" spans="1:8" x14ac:dyDescent="0.35">
      <c r="A594" s="36" t="s">
        <v>1269</v>
      </c>
      <c r="B594" s="36" t="s">
        <v>1270</v>
      </c>
      <c r="C594" s="36" t="s">
        <v>1238</v>
      </c>
      <c r="D594" s="36" t="s">
        <v>25</v>
      </c>
      <c r="E594" s="41">
        <v>2007654</v>
      </c>
      <c r="F594" s="44">
        <f>(E594/Summary!$C$9)*Summary!$C$5</f>
        <v>176451.63093835409</v>
      </c>
      <c r="G594" s="41">
        <f>IF(F594&gt;Summary!$D$6,F594,0)</f>
        <v>176451.63093835409</v>
      </c>
      <c r="H594" s="41">
        <f t="shared" si="9"/>
        <v>176452</v>
      </c>
    </row>
    <row r="595" spans="1:8" x14ac:dyDescent="0.35">
      <c r="A595" s="36" t="s">
        <v>1271</v>
      </c>
      <c r="B595" s="36" t="s">
        <v>1272</v>
      </c>
      <c r="C595" s="36" t="s">
        <v>1238</v>
      </c>
      <c r="D595" s="36" t="s">
        <v>19</v>
      </c>
      <c r="E595" s="41">
        <v>787325</v>
      </c>
      <c r="F595" s="44">
        <f>(E595/Summary!$C$9)*Summary!$C$5</f>
        <v>69197.571059823866</v>
      </c>
      <c r="G595" s="41">
        <f>IF(F595&gt;Summary!$D$6,F595,0)</f>
        <v>0</v>
      </c>
      <c r="H595" s="41">
        <f t="shared" si="9"/>
        <v>0</v>
      </c>
    </row>
    <row r="596" spans="1:8" x14ac:dyDescent="0.35">
      <c r="A596" s="36" t="s">
        <v>1273</v>
      </c>
      <c r="B596" s="36" t="s">
        <v>1274</v>
      </c>
      <c r="C596" s="36" t="s">
        <v>1238</v>
      </c>
      <c r="D596" s="36" t="s">
        <v>25</v>
      </c>
      <c r="E596" s="41">
        <v>332048</v>
      </c>
      <c r="F596" s="44">
        <f>(E596/Summary!$C$9)*Summary!$C$5</f>
        <v>29183.520242939569</v>
      </c>
      <c r="G596" s="41">
        <f>IF(F596&gt;Summary!$D$6,F596,0)</f>
        <v>0</v>
      </c>
      <c r="H596" s="41">
        <f t="shared" si="9"/>
        <v>0</v>
      </c>
    </row>
    <row r="597" spans="1:8" x14ac:dyDescent="0.35">
      <c r="A597" s="36" t="s">
        <v>1275</v>
      </c>
      <c r="B597" s="36" t="s">
        <v>1276</v>
      </c>
      <c r="C597" s="36" t="s">
        <v>1238</v>
      </c>
      <c r="D597" s="36" t="s">
        <v>25</v>
      </c>
      <c r="E597" s="41">
        <v>255295</v>
      </c>
      <c r="F597" s="44">
        <f>(E597/Summary!$C$9)*Summary!$C$5</f>
        <v>22437.740327968419</v>
      </c>
      <c r="G597" s="41">
        <f>IF(F597&gt;Summary!$D$6,F597,0)</f>
        <v>0</v>
      </c>
      <c r="H597" s="41">
        <f t="shared" si="9"/>
        <v>0</v>
      </c>
    </row>
    <row r="598" spans="1:8" x14ac:dyDescent="0.35">
      <c r="A598" s="36" t="s">
        <v>1277</v>
      </c>
      <c r="B598" s="36" t="s">
        <v>1104</v>
      </c>
      <c r="C598" s="36" t="s">
        <v>1238</v>
      </c>
      <c r="D598" s="36" t="s">
        <v>25</v>
      </c>
      <c r="E598" s="41">
        <v>451011</v>
      </c>
      <c r="F598" s="44">
        <f>(E598/Summary!$C$9)*Summary!$C$5</f>
        <v>39639.11436987549</v>
      </c>
      <c r="G598" s="41">
        <f>IF(F598&gt;Summary!$D$6,F598,0)</f>
        <v>0</v>
      </c>
      <c r="H598" s="41">
        <f t="shared" si="9"/>
        <v>0</v>
      </c>
    </row>
    <row r="599" spans="1:8" x14ac:dyDescent="0.35">
      <c r="A599" s="36" t="s">
        <v>1278</v>
      </c>
      <c r="B599" s="36" t="s">
        <v>1279</v>
      </c>
      <c r="C599" s="36" t="s">
        <v>1238</v>
      </c>
      <c r="D599" s="36" t="s">
        <v>25</v>
      </c>
      <c r="E599" s="41">
        <v>973210</v>
      </c>
      <c r="F599" s="44">
        <f>(E599/Summary!$C$9)*Summary!$C$5</f>
        <v>85534.903795930761</v>
      </c>
      <c r="G599" s="41">
        <f>IF(F599&gt;Summary!$D$6,F599,0)</f>
        <v>0</v>
      </c>
      <c r="H599" s="41">
        <f t="shared" si="9"/>
        <v>0</v>
      </c>
    </row>
    <row r="600" spans="1:8" x14ac:dyDescent="0.35">
      <c r="A600" s="36" t="s">
        <v>1280</v>
      </c>
      <c r="B600" s="36" t="s">
        <v>1281</v>
      </c>
      <c r="C600" s="36" t="s">
        <v>1238</v>
      </c>
      <c r="D600" s="36" t="s">
        <v>19</v>
      </c>
      <c r="E600" s="41">
        <v>439211</v>
      </c>
      <c r="F600" s="44">
        <f>(E600/Summary!$C$9)*Summary!$C$5</f>
        <v>38602.018712420286</v>
      </c>
      <c r="G600" s="41">
        <f>IF(F600&gt;Summary!$D$6,F600,0)</f>
        <v>0</v>
      </c>
      <c r="H600" s="41">
        <f t="shared" si="9"/>
        <v>0</v>
      </c>
    </row>
    <row r="601" spans="1:8" x14ac:dyDescent="0.35">
      <c r="A601" s="36" t="s">
        <v>1282</v>
      </c>
      <c r="B601" s="36" t="s">
        <v>1283</v>
      </c>
      <c r="C601" s="36" t="s">
        <v>1238</v>
      </c>
      <c r="D601" s="36" t="s">
        <v>25</v>
      </c>
      <c r="E601" s="41">
        <v>278014</v>
      </c>
      <c r="F601" s="44">
        <f>(E601/Summary!$C$9)*Summary!$C$5</f>
        <v>24434.501026419679</v>
      </c>
      <c r="G601" s="41">
        <f>IF(F601&gt;Summary!$D$6,F601,0)</f>
        <v>0</v>
      </c>
      <c r="H601" s="41">
        <f t="shared" si="9"/>
        <v>0</v>
      </c>
    </row>
    <row r="602" spans="1:8" x14ac:dyDescent="0.35">
      <c r="A602" s="36" t="s">
        <v>1284</v>
      </c>
      <c r="B602" s="36" t="s">
        <v>1285</v>
      </c>
      <c r="C602" s="36" t="s">
        <v>1238</v>
      </c>
      <c r="D602" s="36" t="s">
        <v>19</v>
      </c>
      <c r="E602" s="41">
        <v>120347</v>
      </c>
      <c r="F602" s="44">
        <f>(E602/Summary!$C$9)*Summary!$C$5</f>
        <v>10577.233143030671</v>
      </c>
      <c r="G602" s="41">
        <f>IF(F602&gt;Summary!$D$6,F602,0)</f>
        <v>0</v>
      </c>
      <c r="H602" s="41">
        <f t="shared" si="9"/>
        <v>0</v>
      </c>
    </row>
    <row r="603" spans="1:8" x14ac:dyDescent="0.35">
      <c r="A603" s="36" t="s">
        <v>1286</v>
      </c>
      <c r="B603" s="36" t="s">
        <v>1287</v>
      </c>
      <c r="C603" s="36" t="s">
        <v>1238</v>
      </c>
      <c r="D603" s="36" t="s">
        <v>25</v>
      </c>
      <c r="E603" s="41">
        <v>1498232</v>
      </c>
      <c r="F603" s="44">
        <f>(E603/Summary!$C$9)*Summary!$C$5</f>
        <v>131678.80517461282</v>
      </c>
      <c r="G603" s="41">
        <f>IF(F603&gt;Summary!$D$6,F603,0)</f>
        <v>0</v>
      </c>
      <c r="H603" s="41">
        <f t="shared" si="9"/>
        <v>0</v>
      </c>
    </row>
    <row r="604" spans="1:8" x14ac:dyDescent="0.35">
      <c r="A604" s="36" t="s">
        <v>1288</v>
      </c>
      <c r="B604" s="36" t="s">
        <v>1289</v>
      </c>
      <c r="C604" s="36" t="s">
        <v>1238</v>
      </c>
      <c r="D604" s="36" t="s">
        <v>25</v>
      </c>
      <c r="E604" s="41">
        <v>223055</v>
      </c>
      <c r="F604" s="44">
        <f>(E604/Summary!$C$9)*Summary!$C$5</f>
        <v>19604.184057090799</v>
      </c>
      <c r="G604" s="41">
        <f>IF(F604&gt;Summary!$D$6,F604,0)</f>
        <v>0</v>
      </c>
      <c r="H604" s="41">
        <f t="shared" si="9"/>
        <v>0</v>
      </c>
    </row>
    <row r="605" spans="1:8" x14ac:dyDescent="0.35">
      <c r="A605" s="36" t="s">
        <v>1290</v>
      </c>
      <c r="B605" s="36" t="s">
        <v>1291</v>
      </c>
      <c r="C605" s="36" t="s">
        <v>1238</v>
      </c>
      <c r="D605" s="36" t="s">
        <v>19</v>
      </c>
      <c r="E605" s="41">
        <v>789193</v>
      </c>
      <c r="F605" s="44">
        <f>(E605/Summary!$C$9)*Summary!$C$5</f>
        <v>69361.748575766775</v>
      </c>
      <c r="G605" s="41">
        <f>IF(F605&gt;Summary!$D$6,F605,0)</f>
        <v>0</v>
      </c>
      <c r="H605" s="41">
        <f t="shared" si="9"/>
        <v>0</v>
      </c>
    </row>
    <row r="606" spans="1:8" x14ac:dyDescent="0.35">
      <c r="A606" s="36" t="s">
        <v>1292</v>
      </c>
      <c r="B606" s="36" t="s">
        <v>1293</v>
      </c>
      <c r="C606" s="36" t="s">
        <v>1238</v>
      </c>
      <c r="D606" s="36" t="s">
        <v>19</v>
      </c>
      <c r="E606" s="41">
        <v>909616</v>
      </c>
      <c r="F606" s="44">
        <f>(E606/Summary!$C$9)*Summary!$C$5</f>
        <v>79945.661317947161</v>
      </c>
      <c r="G606" s="41">
        <f>IF(F606&gt;Summary!$D$6,F606,0)</f>
        <v>0</v>
      </c>
      <c r="H606" s="41">
        <f t="shared" si="9"/>
        <v>0</v>
      </c>
    </row>
    <row r="607" spans="1:8" x14ac:dyDescent="0.35">
      <c r="A607" s="36" t="s">
        <v>1294</v>
      </c>
      <c r="B607" s="36" t="s">
        <v>392</v>
      </c>
      <c r="C607" s="36" t="s">
        <v>1238</v>
      </c>
      <c r="D607" s="36" t="s">
        <v>19</v>
      </c>
      <c r="E607" s="41">
        <v>594314</v>
      </c>
      <c r="F607" s="44">
        <f>(E607/Summary!$C$9)*Summary!$C$5</f>
        <v>52233.938013969026</v>
      </c>
      <c r="G607" s="41">
        <f>IF(F607&gt;Summary!$D$6,F607,0)</f>
        <v>0</v>
      </c>
      <c r="H607" s="41">
        <f t="shared" si="9"/>
        <v>0</v>
      </c>
    </row>
    <row r="608" spans="1:8" x14ac:dyDescent="0.35">
      <c r="A608" s="36" t="s">
        <v>1295</v>
      </c>
      <c r="B608" s="36" t="s">
        <v>1296</v>
      </c>
      <c r="C608" s="36" t="s">
        <v>1238</v>
      </c>
      <c r="D608" s="36" t="s">
        <v>19</v>
      </c>
      <c r="E608" s="41">
        <v>1178854</v>
      </c>
      <c r="F608" s="44">
        <f>(E608/Summary!$C$9)*Summary!$C$5</f>
        <v>103608.84442150015</v>
      </c>
      <c r="G608" s="41">
        <f>IF(F608&gt;Summary!$D$6,F608,0)</f>
        <v>0</v>
      </c>
      <c r="H608" s="41">
        <f t="shared" si="9"/>
        <v>0</v>
      </c>
    </row>
    <row r="609" spans="1:8" x14ac:dyDescent="0.35">
      <c r="A609" s="36" t="s">
        <v>1297</v>
      </c>
      <c r="B609" s="36" t="s">
        <v>1298</v>
      </c>
      <c r="C609" s="36" t="s">
        <v>1238</v>
      </c>
      <c r="D609" s="36" t="s">
        <v>25</v>
      </c>
      <c r="E609" s="41">
        <v>2125933</v>
      </c>
      <c r="F609" s="44">
        <f>(E609/Summary!$C$9)*Summary!$C$5</f>
        <v>186847.10867294259</v>
      </c>
      <c r="G609" s="41">
        <f>IF(F609&gt;Summary!$D$6,F609,0)</f>
        <v>186847.10867294259</v>
      </c>
      <c r="H609" s="41">
        <f t="shared" si="9"/>
        <v>186847</v>
      </c>
    </row>
    <row r="610" spans="1:8" x14ac:dyDescent="0.35">
      <c r="A610" s="36" t="s">
        <v>1299</v>
      </c>
      <c r="B610" s="36" t="s">
        <v>1300</v>
      </c>
      <c r="C610" s="36" t="s">
        <v>1238</v>
      </c>
      <c r="D610" s="36" t="s">
        <v>19</v>
      </c>
      <c r="E610" s="41">
        <v>854158</v>
      </c>
      <c r="F610" s="44">
        <f>(E610/Summary!$C$9)*Summary!$C$5</f>
        <v>75071.48750683268</v>
      </c>
      <c r="G610" s="41">
        <f>IF(F610&gt;Summary!$D$6,F610,0)</f>
        <v>0</v>
      </c>
      <c r="H610" s="41">
        <f t="shared" si="9"/>
        <v>0</v>
      </c>
    </row>
    <row r="611" spans="1:8" x14ac:dyDescent="0.35">
      <c r="A611" s="36" t="s">
        <v>1301</v>
      </c>
      <c r="B611" s="36" t="s">
        <v>1302</v>
      </c>
      <c r="C611" s="36" t="s">
        <v>1238</v>
      </c>
      <c r="D611" s="36" t="s">
        <v>25</v>
      </c>
      <c r="E611" s="41">
        <v>447533</v>
      </c>
      <c r="F611" s="44">
        <f>(E611/Summary!$C$9)*Summary!$C$5</f>
        <v>39333.434819313698</v>
      </c>
      <c r="G611" s="41">
        <f>IF(F611&gt;Summary!$D$6,F611,0)</f>
        <v>0</v>
      </c>
      <c r="H611" s="41">
        <f t="shared" si="9"/>
        <v>0</v>
      </c>
    </row>
    <row r="612" spans="1:8" x14ac:dyDescent="0.35">
      <c r="A612" s="36" t="s">
        <v>1303</v>
      </c>
      <c r="B612" s="36" t="s">
        <v>1304</v>
      </c>
      <c r="C612" s="36" t="s">
        <v>1238</v>
      </c>
      <c r="D612" s="36" t="s">
        <v>19</v>
      </c>
      <c r="E612" s="41">
        <v>790586</v>
      </c>
      <c r="F612" s="44">
        <f>(E612/Summary!$C$9)*Summary!$C$5</f>
        <v>69484.178597023987</v>
      </c>
      <c r="G612" s="41">
        <f>IF(F612&gt;Summary!$D$6,F612,0)</f>
        <v>0</v>
      </c>
      <c r="H612" s="41">
        <f t="shared" si="9"/>
        <v>0</v>
      </c>
    </row>
    <row r="613" spans="1:8" x14ac:dyDescent="0.35">
      <c r="A613" s="36" t="s">
        <v>1305</v>
      </c>
      <c r="B613" s="36" t="s">
        <v>1306</v>
      </c>
      <c r="C613" s="36" t="s">
        <v>1238</v>
      </c>
      <c r="D613" s="36" t="s">
        <v>25</v>
      </c>
      <c r="E613" s="41">
        <v>474722</v>
      </c>
      <c r="F613" s="44">
        <f>(E613/Summary!$C$9)*Summary!$C$5</f>
        <v>41723.061415122982</v>
      </c>
      <c r="G613" s="41">
        <f>IF(F613&gt;Summary!$D$6,F613,0)</f>
        <v>0</v>
      </c>
      <c r="H613" s="41">
        <f t="shared" si="9"/>
        <v>0</v>
      </c>
    </row>
    <row r="614" spans="1:8" x14ac:dyDescent="0.35">
      <c r="A614" s="36" t="s">
        <v>1307</v>
      </c>
      <c r="B614" s="36" t="s">
        <v>1308</v>
      </c>
      <c r="C614" s="36" t="s">
        <v>1238</v>
      </c>
      <c r="D614" s="36" t="s">
        <v>25</v>
      </c>
      <c r="E614" s="41">
        <v>1051816</v>
      </c>
      <c r="F614" s="44">
        <f>(E614/Summary!$C$9)*Summary!$C$5</f>
        <v>92443.54288490738</v>
      </c>
      <c r="G614" s="41">
        <f>IF(F614&gt;Summary!$D$6,F614,0)</f>
        <v>0</v>
      </c>
      <c r="H614" s="41">
        <f t="shared" si="9"/>
        <v>0</v>
      </c>
    </row>
    <row r="615" spans="1:8" x14ac:dyDescent="0.35">
      <c r="A615" s="36" t="s">
        <v>1309</v>
      </c>
      <c r="B615" s="36" t="s">
        <v>1310</v>
      </c>
      <c r="C615" s="36" t="s">
        <v>1238</v>
      </c>
      <c r="D615" s="36" t="s">
        <v>19</v>
      </c>
      <c r="E615" s="41">
        <v>368008</v>
      </c>
      <c r="F615" s="44">
        <f>(E615/Summary!$C$9)*Summary!$C$5</f>
        <v>32344.025314303068</v>
      </c>
      <c r="G615" s="41">
        <f>IF(F615&gt;Summary!$D$6,F615,0)</f>
        <v>0</v>
      </c>
      <c r="H615" s="41">
        <f t="shared" si="9"/>
        <v>0</v>
      </c>
    </row>
    <row r="616" spans="1:8" x14ac:dyDescent="0.35">
      <c r="A616" s="36" t="s">
        <v>1311</v>
      </c>
      <c r="B616" s="36" t="s">
        <v>1312</v>
      </c>
      <c r="C616" s="36" t="s">
        <v>1238</v>
      </c>
      <c r="D616" s="36" t="s">
        <v>19</v>
      </c>
      <c r="E616" s="41">
        <v>1090568</v>
      </c>
      <c r="F616" s="44">
        <f>(E616/Summary!$C$9)*Summary!$C$5</f>
        <v>95849.43533556028</v>
      </c>
      <c r="G616" s="41">
        <f>IF(F616&gt;Summary!$D$6,F616,0)</f>
        <v>0</v>
      </c>
      <c r="H616" s="41">
        <f t="shared" si="9"/>
        <v>0</v>
      </c>
    </row>
    <row r="617" spans="1:8" x14ac:dyDescent="0.35">
      <c r="A617" s="36" t="s">
        <v>1313</v>
      </c>
      <c r="B617" s="36" t="s">
        <v>1314</v>
      </c>
      <c r="C617" s="36" t="s">
        <v>1238</v>
      </c>
      <c r="D617" s="36" t="s">
        <v>25</v>
      </c>
      <c r="E617" s="41">
        <v>550798</v>
      </c>
      <c r="F617" s="44">
        <f>(E617/Summary!$C$9)*Summary!$C$5</f>
        <v>48409.340163984212</v>
      </c>
      <c r="G617" s="41">
        <f>IF(F617&gt;Summary!$D$6,F617,0)</f>
        <v>0</v>
      </c>
      <c r="H617" s="41">
        <f t="shared" si="9"/>
        <v>0</v>
      </c>
    </row>
    <row r="618" spans="1:8" x14ac:dyDescent="0.35">
      <c r="A618" s="36" t="s">
        <v>1315</v>
      </c>
      <c r="B618" s="36" t="s">
        <v>1316</v>
      </c>
      <c r="C618" s="36" t="s">
        <v>1238</v>
      </c>
      <c r="D618" s="36" t="s">
        <v>75</v>
      </c>
      <c r="E618" s="41">
        <v>1827371</v>
      </c>
      <c r="F618" s="44">
        <f>(E618/Summary!$C$9)*Summary!$C$5</f>
        <v>160606.65497115091</v>
      </c>
      <c r="G618" s="41">
        <f>IF(F618&gt;Summary!$D$6,F618,0)</f>
        <v>160606.65497115091</v>
      </c>
      <c r="H618" s="41">
        <f t="shared" si="9"/>
        <v>160607</v>
      </c>
    </row>
    <row r="619" spans="1:8" x14ac:dyDescent="0.35">
      <c r="A619" s="36" t="s">
        <v>1317</v>
      </c>
      <c r="B619" s="36" t="s">
        <v>1318</v>
      </c>
      <c r="C619" s="36" t="s">
        <v>1238</v>
      </c>
      <c r="D619" s="36" t="s">
        <v>75</v>
      </c>
      <c r="E619" s="41">
        <v>1756383</v>
      </c>
      <c r="F619" s="44">
        <f>(E619/Summary!$C$9)*Summary!$C$5</f>
        <v>154367.55780747038</v>
      </c>
      <c r="G619" s="41">
        <f>IF(F619&gt;Summary!$D$6,F619,0)</f>
        <v>154367.55780747038</v>
      </c>
      <c r="H619" s="41">
        <f t="shared" si="9"/>
        <v>154368</v>
      </c>
    </row>
    <row r="620" spans="1:8" x14ac:dyDescent="0.35">
      <c r="A620" s="36" t="s">
        <v>1319</v>
      </c>
      <c r="B620" s="36" t="s">
        <v>1320</v>
      </c>
      <c r="C620" s="36" t="s">
        <v>1238</v>
      </c>
      <c r="D620" s="36" t="s">
        <v>75</v>
      </c>
      <c r="E620" s="41">
        <v>1786690</v>
      </c>
      <c r="F620" s="44">
        <f>(E620/Summary!$C$9)*Summary!$C$5</f>
        <v>157031.22374734285</v>
      </c>
      <c r="G620" s="41">
        <f>IF(F620&gt;Summary!$D$6,F620,0)</f>
        <v>157031.22374734285</v>
      </c>
      <c r="H620" s="41">
        <f t="shared" si="9"/>
        <v>157031</v>
      </c>
    </row>
    <row r="621" spans="1:8" x14ac:dyDescent="0.35">
      <c r="A621" s="36" t="s">
        <v>1321</v>
      </c>
      <c r="B621" s="36" t="s">
        <v>1322</v>
      </c>
      <c r="C621" s="36" t="s">
        <v>1238</v>
      </c>
      <c r="D621" s="36" t="s">
        <v>75</v>
      </c>
      <c r="E621" s="41">
        <v>3812005</v>
      </c>
      <c r="F621" s="44">
        <f>(E621/Summary!$C$9)*Summary!$C$5</f>
        <v>335035.07048284239</v>
      </c>
      <c r="G621" s="41">
        <f>IF(F621&gt;Summary!$D$6,F621,0)</f>
        <v>335035.07048284239</v>
      </c>
      <c r="H621" s="41">
        <f t="shared" si="9"/>
        <v>335035</v>
      </c>
    </row>
    <row r="622" spans="1:8" x14ac:dyDescent="0.35">
      <c r="A622" s="36" t="s">
        <v>1323</v>
      </c>
      <c r="B622" s="36" t="s">
        <v>1324</v>
      </c>
      <c r="C622" s="36" t="s">
        <v>1238</v>
      </c>
      <c r="D622" s="36" t="s">
        <v>75</v>
      </c>
      <c r="E622" s="41">
        <v>2122975</v>
      </c>
      <c r="F622" s="44">
        <f>(E622/Summary!$C$9)*Summary!$C$5</f>
        <v>186587.13164287884</v>
      </c>
      <c r="G622" s="41">
        <f>IF(F622&gt;Summary!$D$6,F622,0)</f>
        <v>186587.13164287884</v>
      </c>
      <c r="H622" s="41">
        <f t="shared" si="9"/>
        <v>186587</v>
      </c>
    </row>
    <row r="623" spans="1:8" x14ac:dyDescent="0.35">
      <c r="A623" s="36" t="s">
        <v>1325</v>
      </c>
      <c r="B623" s="36" t="s">
        <v>1326</v>
      </c>
      <c r="C623" s="36" t="s">
        <v>1238</v>
      </c>
      <c r="D623" s="36" t="s">
        <v>75</v>
      </c>
      <c r="E623" s="41">
        <v>5448554</v>
      </c>
      <c r="F623" s="44">
        <f>(E623/Summary!$C$9)*Summary!$C$5</f>
        <v>478870.48244154267</v>
      </c>
      <c r="G623" s="41">
        <f>IF(F623&gt;Summary!$D$6,F623,0)</f>
        <v>478870.48244154267</v>
      </c>
      <c r="H623" s="41">
        <f t="shared" si="9"/>
        <v>478870</v>
      </c>
    </row>
    <row r="624" spans="1:8" x14ac:dyDescent="0.35">
      <c r="A624" s="36" t="s">
        <v>1330</v>
      </c>
      <c r="B624" s="36" t="s">
        <v>905</v>
      </c>
      <c r="C624" s="36" t="s">
        <v>1329</v>
      </c>
      <c r="D624" s="36" t="s">
        <v>25</v>
      </c>
      <c r="E624" s="41">
        <v>446115</v>
      </c>
      <c r="F624" s="44">
        <f>(E624/Summary!$C$9)*Summary!$C$5</f>
        <v>39208.807561494083</v>
      </c>
      <c r="G624" s="41">
        <f>IF(F624&gt;Summary!$D$6,F624,0)</f>
        <v>0</v>
      </c>
      <c r="H624" s="41">
        <f t="shared" si="9"/>
        <v>0</v>
      </c>
    </row>
    <row r="625" spans="1:8" x14ac:dyDescent="0.35">
      <c r="A625" s="36" t="s">
        <v>1331</v>
      </c>
      <c r="B625" s="36" t="s">
        <v>1332</v>
      </c>
      <c r="C625" s="36" t="s">
        <v>1329</v>
      </c>
      <c r="D625" s="36" t="s">
        <v>19</v>
      </c>
      <c r="E625" s="41">
        <v>311655</v>
      </c>
      <c r="F625" s="44">
        <f>(E625/Summary!$C$9)*Summary!$C$5</f>
        <v>27391.19043425448</v>
      </c>
      <c r="G625" s="41">
        <f>IF(F625&gt;Summary!$D$6,F625,0)</f>
        <v>0</v>
      </c>
      <c r="H625" s="41">
        <f t="shared" si="9"/>
        <v>0</v>
      </c>
    </row>
    <row r="626" spans="1:8" x14ac:dyDescent="0.35">
      <c r="A626" s="36" t="s">
        <v>1333</v>
      </c>
      <c r="B626" s="36" t="s">
        <v>1334</v>
      </c>
      <c r="C626" s="36" t="s">
        <v>1329</v>
      </c>
      <c r="D626" s="36" t="s">
        <v>25</v>
      </c>
      <c r="E626" s="41">
        <v>2374615</v>
      </c>
      <c r="F626" s="44">
        <f>(E626/Summary!$C$9)*Summary!$C$5</f>
        <v>208703.63598542364</v>
      </c>
      <c r="G626" s="41">
        <f>IF(F626&gt;Summary!$D$6,F626,0)</f>
        <v>208703.63598542364</v>
      </c>
      <c r="H626" s="41">
        <f t="shared" si="9"/>
        <v>208704</v>
      </c>
    </row>
    <row r="627" spans="1:8" x14ac:dyDescent="0.35">
      <c r="A627" s="36" t="s">
        <v>1335</v>
      </c>
      <c r="B627" s="36" t="s">
        <v>1336</v>
      </c>
      <c r="C627" s="36" t="s">
        <v>1329</v>
      </c>
      <c r="D627" s="36" t="s">
        <v>25</v>
      </c>
      <c r="E627" s="41">
        <v>251307</v>
      </c>
      <c r="F627" s="44">
        <f>(E627/Summary!$C$9)*Summary!$C$5</f>
        <v>22087.237151533554</v>
      </c>
      <c r="G627" s="41">
        <f>IF(F627&gt;Summary!$D$6,F627,0)</f>
        <v>0</v>
      </c>
      <c r="H627" s="41">
        <f t="shared" si="9"/>
        <v>0</v>
      </c>
    </row>
    <row r="628" spans="1:8" x14ac:dyDescent="0.35">
      <c r="A628" s="36" t="s">
        <v>1337</v>
      </c>
      <c r="B628" s="36" t="s">
        <v>1338</v>
      </c>
      <c r="C628" s="36" t="s">
        <v>1329</v>
      </c>
      <c r="D628" s="36" t="s">
        <v>25</v>
      </c>
      <c r="E628" s="41">
        <v>376324</v>
      </c>
      <c r="F628" s="44">
        <f>(E628/Summary!$C$9)*Summary!$C$5</f>
        <v>33074.9140844215</v>
      </c>
      <c r="G628" s="41">
        <f>IF(F628&gt;Summary!$D$6,F628,0)</f>
        <v>0</v>
      </c>
      <c r="H628" s="41">
        <f t="shared" si="9"/>
        <v>0</v>
      </c>
    </row>
    <row r="629" spans="1:8" x14ac:dyDescent="0.35">
      <c r="A629" s="36" t="s">
        <v>1339</v>
      </c>
      <c r="B629" s="36" t="s">
        <v>1340</v>
      </c>
      <c r="C629" s="36" t="s">
        <v>1329</v>
      </c>
      <c r="D629" s="36" t="s">
        <v>25</v>
      </c>
      <c r="E629" s="41">
        <v>11051981</v>
      </c>
      <c r="F629" s="44">
        <f>(E629/Summary!$C$9)*Summary!$C$5</f>
        <v>971352.66960825992</v>
      </c>
      <c r="G629" s="41">
        <f>IF(F629&gt;Summary!$D$6,F629,0)</f>
        <v>971352.66960825992</v>
      </c>
      <c r="H629" s="41">
        <f t="shared" si="9"/>
        <v>971353</v>
      </c>
    </row>
    <row r="630" spans="1:8" x14ac:dyDescent="0.35">
      <c r="A630" s="36" t="s">
        <v>1341</v>
      </c>
      <c r="B630" s="36" t="s">
        <v>1342</v>
      </c>
      <c r="C630" s="36" t="s">
        <v>1329</v>
      </c>
      <c r="D630" s="36" t="s">
        <v>19</v>
      </c>
      <c r="E630" s="41">
        <v>239615</v>
      </c>
      <c r="F630" s="44">
        <f>(E630/Summary!$C$9)*Summary!$C$5</f>
        <v>21059.633556027937</v>
      </c>
      <c r="G630" s="41">
        <f>IF(F630&gt;Summary!$D$6,F630,0)</f>
        <v>0</v>
      </c>
      <c r="H630" s="41">
        <f t="shared" si="9"/>
        <v>0</v>
      </c>
    </row>
    <row r="631" spans="1:8" x14ac:dyDescent="0.35">
      <c r="A631" s="36" t="s">
        <v>1343</v>
      </c>
      <c r="B631" s="36" t="s">
        <v>1344</v>
      </c>
      <c r="C631" s="36" t="s">
        <v>1329</v>
      </c>
      <c r="D631" s="36" t="s">
        <v>25</v>
      </c>
      <c r="E631" s="41">
        <v>270731</v>
      </c>
      <c r="F631" s="44">
        <f>(E631/Summary!$C$9)*Summary!$C$5</f>
        <v>23794.402071059823</v>
      </c>
      <c r="G631" s="41">
        <f>IF(F631&gt;Summary!$D$6,F631,0)</f>
        <v>0</v>
      </c>
      <c r="H631" s="41">
        <f t="shared" si="9"/>
        <v>0</v>
      </c>
    </row>
    <row r="632" spans="1:8" x14ac:dyDescent="0.35">
      <c r="A632" s="36" t="s">
        <v>1345</v>
      </c>
      <c r="B632" s="36" t="s">
        <v>1346</v>
      </c>
      <c r="C632" s="36" t="s">
        <v>1329</v>
      </c>
      <c r="D632" s="36" t="s">
        <v>25</v>
      </c>
      <c r="E632" s="41">
        <v>653106</v>
      </c>
      <c r="F632" s="44">
        <f>(E632/Summary!$C$9)*Summary!$C$5</f>
        <v>57401.13529304586</v>
      </c>
      <c r="G632" s="41">
        <f>IF(F632&gt;Summary!$D$6,F632,0)</f>
        <v>0</v>
      </c>
      <c r="H632" s="41">
        <f t="shared" si="9"/>
        <v>0</v>
      </c>
    </row>
    <row r="633" spans="1:8" x14ac:dyDescent="0.35">
      <c r="A633" s="36" t="s">
        <v>1347</v>
      </c>
      <c r="B633" s="36" t="s">
        <v>1348</v>
      </c>
      <c r="C633" s="36" t="s">
        <v>1329</v>
      </c>
      <c r="D633" s="36" t="s">
        <v>25</v>
      </c>
      <c r="E633" s="41">
        <v>584253</v>
      </c>
      <c r="F633" s="44">
        <f>(E633/Summary!$C$9)*Summary!$C$5</f>
        <v>51349.682131794718</v>
      </c>
      <c r="G633" s="41">
        <f>IF(F633&gt;Summary!$D$6,F633,0)</f>
        <v>0</v>
      </c>
      <c r="H633" s="41">
        <f t="shared" si="9"/>
        <v>0</v>
      </c>
    </row>
    <row r="634" spans="1:8" x14ac:dyDescent="0.35">
      <c r="A634" s="36" t="s">
        <v>1349</v>
      </c>
      <c r="B634" s="36" t="s">
        <v>1350</v>
      </c>
      <c r="C634" s="36" t="s">
        <v>1329</v>
      </c>
      <c r="D634" s="36" t="s">
        <v>25</v>
      </c>
      <c r="E634" s="41">
        <v>6762568</v>
      </c>
      <c r="F634" s="44">
        <f>(E634/Summary!$C$9)*Summary!$C$5</f>
        <v>594358.46661402984</v>
      </c>
      <c r="G634" s="41">
        <f>IF(F634&gt;Summary!$D$6,F634,0)</f>
        <v>594358.46661402984</v>
      </c>
      <c r="H634" s="41">
        <f t="shared" si="9"/>
        <v>594358</v>
      </c>
    </row>
    <row r="635" spans="1:8" x14ac:dyDescent="0.35">
      <c r="A635" s="36" t="s">
        <v>1351</v>
      </c>
      <c r="B635" s="36" t="s">
        <v>1352</v>
      </c>
      <c r="C635" s="36" t="s">
        <v>1329</v>
      </c>
      <c r="D635" s="36" t="s">
        <v>19</v>
      </c>
      <c r="E635" s="41">
        <v>213029</v>
      </c>
      <c r="F635" s="44">
        <f>(E635/Summary!$C$9)*Summary!$C$5</f>
        <v>18723.004306103856</v>
      </c>
      <c r="G635" s="41">
        <f>IF(F635&gt;Summary!$D$6,F635,0)</f>
        <v>0</v>
      </c>
      <c r="H635" s="41">
        <f t="shared" si="9"/>
        <v>0</v>
      </c>
    </row>
    <row r="636" spans="1:8" x14ac:dyDescent="0.35">
      <c r="A636" s="36" t="s">
        <v>1353</v>
      </c>
      <c r="B636" s="36" t="s">
        <v>1354</v>
      </c>
      <c r="C636" s="36" t="s">
        <v>1329</v>
      </c>
      <c r="D636" s="36" t="s">
        <v>75</v>
      </c>
      <c r="E636" s="41">
        <v>1282823</v>
      </c>
      <c r="F636" s="44">
        <f>(E636/Summary!$C$9)*Summary!$C$5</f>
        <v>112746.62394776799</v>
      </c>
      <c r="G636" s="41">
        <f>IF(F636&gt;Summary!$D$6,F636,0)</f>
        <v>0</v>
      </c>
      <c r="H636" s="41">
        <f t="shared" si="9"/>
        <v>0</v>
      </c>
    </row>
    <row r="637" spans="1:8" x14ac:dyDescent="0.35">
      <c r="A637" s="36" t="s">
        <v>1355</v>
      </c>
      <c r="B637" s="36" t="s">
        <v>1356</v>
      </c>
      <c r="C637" s="36" t="s">
        <v>1329</v>
      </c>
      <c r="D637" s="36" t="s">
        <v>75</v>
      </c>
      <c r="E637" s="41">
        <v>1887110</v>
      </c>
      <c r="F637" s="44">
        <f>(E637/Summary!$C$9)*Summary!$C$5</f>
        <v>165857.08357121167</v>
      </c>
      <c r="G637" s="41">
        <f>IF(F637&gt;Summary!$D$6,F637,0)</f>
        <v>165857.08357121167</v>
      </c>
      <c r="H637" s="41">
        <f t="shared" si="9"/>
        <v>165857</v>
      </c>
    </row>
    <row r="638" spans="1:8" x14ac:dyDescent="0.35">
      <c r="A638" s="36" t="s">
        <v>1357</v>
      </c>
      <c r="B638" s="36" t="s">
        <v>1358</v>
      </c>
      <c r="C638" s="36" t="s">
        <v>1329</v>
      </c>
      <c r="D638" s="36" t="s">
        <v>75</v>
      </c>
      <c r="E638" s="41">
        <v>2897160</v>
      </c>
      <c r="F638" s="44">
        <f>(E638/Summary!$C$9)*Summary!$C$5</f>
        <v>254629.83516550259</v>
      </c>
      <c r="G638" s="41">
        <f>IF(F638&gt;Summary!$D$6,F638,0)</f>
        <v>254629.83516550259</v>
      </c>
      <c r="H638" s="41">
        <f t="shared" si="9"/>
        <v>254630</v>
      </c>
    </row>
    <row r="639" spans="1:8" x14ac:dyDescent="0.35">
      <c r="A639" s="36" t="s">
        <v>1359</v>
      </c>
      <c r="B639" s="36" t="s">
        <v>1360</v>
      </c>
      <c r="C639" s="36" t="s">
        <v>1329</v>
      </c>
      <c r="D639" s="36" t="s">
        <v>75</v>
      </c>
      <c r="E639" s="41">
        <v>1194152</v>
      </c>
      <c r="F639" s="44">
        <f>(E639/Summary!$C$9)*Summary!$C$5</f>
        <v>104953.37741876708</v>
      </c>
      <c r="G639" s="41">
        <f>IF(F639&gt;Summary!$D$6,F639,0)</f>
        <v>0</v>
      </c>
      <c r="H639" s="41">
        <f t="shared" si="9"/>
        <v>0</v>
      </c>
    </row>
    <row r="640" spans="1:8" x14ac:dyDescent="0.35">
      <c r="A640" s="36" t="s">
        <v>1361</v>
      </c>
      <c r="B640" s="36" t="s">
        <v>1362</v>
      </c>
      <c r="C640" s="36" t="s">
        <v>1329</v>
      </c>
      <c r="D640" s="36" t="s">
        <v>75</v>
      </c>
      <c r="E640" s="41">
        <v>1909791</v>
      </c>
      <c r="F640" s="44">
        <f>(E640/Summary!$C$9)*Summary!$C$5</f>
        <v>167850.50447008805</v>
      </c>
      <c r="G640" s="41">
        <f>IF(F640&gt;Summary!$D$6,F640,0)</f>
        <v>167850.50447008805</v>
      </c>
      <c r="H640" s="41">
        <f t="shared" si="9"/>
        <v>167851</v>
      </c>
    </row>
    <row r="641" spans="1:8" x14ac:dyDescent="0.35">
      <c r="A641" s="36" t="s">
        <v>1363</v>
      </c>
      <c r="B641" s="36" t="s">
        <v>1364</v>
      </c>
      <c r="C641" s="36" t="s">
        <v>1329</v>
      </c>
      <c r="D641" s="36" t="s">
        <v>75</v>
      </c>
      <c r="E641" s="41">
        <v>720200</v>
      </c>
      <c r="F641" s="44">
        <f>(E641/Summary!$C$9)*Summary!$C$5</f>
        <v>63297.990889766166</v>
      </c>
      <c r="G641" s="41">
        <f>IF(F641&gt;Summary!$D$6,F641,0)</f>
        <v>0</v>
      </c>
      <c r="H641" s="41">
        <f t="shared" si="9"/>
        <v>0</v>
      </c>
    </row>
    <row r="642" spans="1:8" x14ac:dyDescent="0.35">
      <c r="A642" s="36" t="s">
        <v>1368</v>
      </c>
      <c r="B642" s="36" t="s">
        <v>1369</v>
      </c>
      <c r="C642" s="36" t="s">
        <v>1367</v>
      </c>
      <c r="D642" s="36" t="s">
        <v>19</v>
      </c>
      <c r="E642" s="41">
        <v>260613</v>
      </c>
      <c r="F642" s="44">
        <f>(E642/Summary!$C$9)*Summary!$C$5</f>
        <v>22905.136489523229</v>
      </c>
      <c r="G642" s="41">
        <f>IF(F642&gt;Summary!$D$6,F642,0)</f>
        <v>0</v>
      </c>
      <c r="H642" s="41">
        <f t="shared" si="9"/>
        <v>0</v>
      </c>
    </row>
    <row r="643" spans="1:8" x14ac:dyDescent="0.35">
      <c r="A643" s="36" t="s">
        <v>1370</v>
      </c>
      <c r="B643" s="36" t="s">
        <v>1371</v>
      </c>
      <c r="C643" s="36" t="s">
        <v>1367</v>
      </c>
      <c r="D643" s="36" t="s">
        <v>25</v>
      </c>
      <c r="E643" s="41">
        <v>922885</v>
      </c>
      <c r="F643" s="44">
        <f>(E643/Summary!$C$9)*Summary!$C$5</f>
        <v>81111.86659580929</v>
      </c>
      <c r="G643" s="41">
        <f>IF(F643&gt;Summary!$D$6,F643,0)</f>
        <v>0</v>
      </c>
      <c r="H643" s="41">
        <f t="shared" ref="H643:H706" si="10">ROUND(G643,0)</f>
        <v>0</v>
      </c>
    </row>
    <row r="644" spans="1:8" x14ac:dyDescent="0.35">
      <c r="A644" s="36" t="s">
        <v>1372</v>
      </c>
      <c r="B644" s="36" t="s">
        <v>1373</v>
      </c>
      <c r="C644" s="36" t="s">
        <v>1367</v>
      </c>
      <c r="D644" s="36" t="s">
        <v>19</v>
      </c>
      <c r="E644" s="41">
        <v>248453</v>
      </c>
      <c r="F644" s="44">
        <f>(E644/Summary!$C$9)*Summary!$C$5</f>
        <v>21836.400625569389</v>
      </c>
      <c r="G644" s="41">
        <f>IF(F644&gt;Summary!$D$6,F644,0)</f>
        <v>0</v>
      </c>
      <c r="H644" s="41">
        <f t="shared" si="10"/>
        <v>0</v>
      </c>
    </row>
    <row r="645" spans="1:8" x14ac:dyDescent="0.35">
      <c r="A645" s="36" t="s">
        <v>1374</v>
      </c>
      <c r="B645" s="36" t="s">
        <v>1375</v>
      </c>
      <c r="C645" s="36" t="s">
        <v>1367</v>
      </c>
      <c r="D645" s="36" t="s">
        <v>19</v>
      </c>
      <c r="E645" s="41">
        <v>831557</v>
      </c>
      <c r="F645" s="44">
        <f>(E645/Summary!$C$9)*Summary!$C$5</f>
        <v>73085.097764955979</v>
      </c>
      <c r="G645" s="41">
        <f>IF(F645&gt;Summary!$D$6,F645,0)</f>
        <v>0</v>
      </c>
      <c r="H645" s="41">
        <f t="shared" si="10"/>
        <v>0</v>
      </c>
    </row>
    <row r="646" spans="1:8" x14ac:dyDescent="0.35">
      <c r="A646" s="36" t="s">
        <v>1376</v>
      </c>
      <c r="B646" s="36" t="s">
        <v>1377</v>
      </c>
      <c r="C646" s="36" t="s">
        <v>1367</v>
      </c>
      <c r="D646" s="36" t="s">
        <v>25</v>
      </c>
      <c r="E646" s="41">
        <v>292660</v>
      </c>
      <c r="F646" s="44">
        <f>(E646/Summary!$C$9)*Summary!$C$5</f>
        <v>25721.730094139082</v>
      </c>
      <c r="G646" s="41">
        <f>IF(F646&gt;Summary!$D$6,F646,0)</f>
        <v>0</v>
      </c>
      <c r="H646" s="41">
        <f t="shared" si="10"/>
        <v>0</v>
      </c>
    </row>
    <row r="647" spans="1:8" x14ac:dyDescent="0.35">
      <c r="A647" s="36" t="s">
        <v>1378</v>
      </c>
      <c r="B647" s="36" t="s">
        <v>1379</v>
      </c>
      <c r="C647" s="36" t="s">
        <v>1367</v>
      </c>
      <c r="D647" s="36" t="s">
        <v>25</v>
      </c>
      <c r="E647" s="41">
        <v>547782</v>
      </c>
      <c r="F647" s="44">
        <f>(E647/Summary!$C$9)*Summary!$C$5</f>
        <v>48144.265545095659</v>
      </c>
      <c r="G647" s="41">
        <f>IF(F647&gt;Summary!$D$6,F647,0)</f>
        <v>0</v>
      </c>
      <c r="H647" s="41">
        <f t="shared" si="10"/>
        <v>0</v>
      </c>
    </row>
    <row r="648" spans="1:8" x14ac:dyDescent="0.35">
      <c r="A648" s="36" t="s">
        <v>1380</v>
      </c>
      <c r="B648" s="36" t="s">
        <v>1047</v>
      </c>
      <c r="C648" s="36" t="s">
        <v>1367</v>
      </c>
      <c r="D648" s="36" t="s">
        <v>25</v>
      </c>
      <c r="E648" s="41">
        <v>7577318</v>
      </c>
      <c r="F648" s="44">
        <f>(E648/Summary!$C$9)*Summary!$C$5</f>
        <v>665966.40618281206</v>
      </c>
      <c r="G648" s="41">
        <f>IF(F648&gt;Summary!$D$6,F648,0)</f>
        <v>665966.40618281206</v>
      </c>
      <c r="H648" s="41">
        <f t="shared" si="10"/>
        <v>665966</v>
      </c>
    </row>
    <row r="649" spans="1:8" x14ac:dyDescent="0.35">
      <c r="A649" s="36" t="s">
        <v>1381</v>
      </c>
      <c r="B649" s="36" t="s">
        <v>1382</v>
      </c>
      <c r="C649" s="36" t="s">
        <v>1367</v>
      </c>
      <c r="D649" s="36" t="s">
        <v>19</v>
      </c>
      <c r="E649" s="41">
        <v>373646</v>
      </c>
      <c r="F649" s="44">
        <f>(E649/Summary!$C$9)*Summary!$C$5</f>
        <v>32839.546103856665</v>
      </c>
      <c r="G649" s="41">
        <f>IF(F649&gt;Summary!$D$6,F649,0)</f>
        <v>0</v>
      </c>
      <c r="H649" s="41">
        <f t="shared" si="10"/>
        <v>0</v>
      </c>
    </row>
    <row r="650" spans="1:8" x14ac:dyDescent="0.35">
      <c r="A650" s="36" t="s">
        <v>1383</v>
      </c>
      <c r="B650" s="36" t="s">
        <v>1384</v>
      </c>
      <c r="C650" s="36" t="s">
        <v>1367</v>
      </c>
      <c r="D650" s="36" t="s">
        <v>19</v>
      </c>
      <c r="E650" s="41">
        <v>277997</v>
      </c>
      <c r="F650" s="44">
        <f>(E650/Summary!$C$9)*Summary!$C$5</f>
        <v>24433.006905557242</v>
      </c>
      <c r="G650" s="41">
        <f>IF(F650&gt;Summary!$D$6,F650,0)</f>
        <v>0</v>
      </c>
      <c r="H650" s="41">
        <f t="shared" si="10"/>
        <v>0</v>
      </c>
    </row>
    <row r="651" spans="1:8" x14ac:dyDescent="0.35">
      <c r="A651" s="36" t="s">
        <v>1385</v>
      </c>
      <c r="B651" s="36" t="s">
        <v>1386</v>
      </c>
      <c r="C651" s="36" t="s">
        <v>1367</v>
      </c>
      <c r="D651" s="36" t="s">
        <v>25</v>
      </c>
      <c r="E651" s="41">
        <v>1566679</v>
      </c>
      <c r="F651" s="44">
        <f>(E651/Summary!$C$9)*Summary!$C$5</f>
        <v>137694.5752140905</v>
      </c>
      <c r="G651" s="41">
        <f>IF(F651&gt;Summary!$D$6,F651,0)</f>
        <v>0</v>
      </c>
      <c r="H651" s="41">
        <f t="shared" si="10"/>
        <v>0</v>
      </c>
    </row>
    <row r="652" spans="1:8" x14ac:dyDescent="0.35">
      <c r="A652" s="36" t="s">
        <v>1387</v>
      </c>
      <c r="B652" s="36" t="s">
        <v>1388</v>
      </c>
      <c r="C652" s="36" t="s">
        <v>1367</v>
      </c>
      <c r="D652" s="36" t="s">
        <v>25</v>
      </c>
      <c r="E652" s="41">
        <v>17923900</v>
      </c>
      <c r="F652" s="44">
        <f>(E652/Summary!$C$9)*Summary!$C$5</f>
        <v>1575321.9368357123</v>
      </c>
      <c r="G652" s="41">
        <f>IF(F652&gt;Summary!$D$6,F652,0)</f>
        <v>1575321.9368357123</v>
      </c>
      <c r="H652" s="41">
        <f t="shared" si="10"/>
        <v>1575322</v>
      </c>
    </row>
    <row r="653" spans="1:8" x14ac:dyDescent="0.35">
      <c r="A653" s="36" t="s">
        <v>1389</v>
      </c>
      <c r="B653" s="36" t="s">
        <v>970</v>
      </c>
      <c r="C653" s="36" t="s">
        <v>1367</v>
      </c>
      <c r="D653" s="36" t="s">
        <v>25</v>
      </c>
      <c r="E653" s="41">
        <v>1446512</v>
      </c>
      <c r="F653" s="44">
        <f>(E653/Summary!$C$9)*Summary!$C$5</f>
        <v>127133.16217430914</v>
      </c>
      <c r="G653" s="41">
        <f>IF(F653&gt;Summary!$D$6,F653,0)</f>
        <v>0</v>
      </c>
      <c r="H653" s="41">
        <f t="shared" si="10"/>
        <v>0</v>
      </c>
    </row>
    <row r="654" spans="1:8" x14ac:dyDescent="0.35">
      <c r="A654" s="36" t="s">
        <v>1390</v>
      </c>
      <c r="B654" s="36" t="s">
        <v>74</v>
      </c>
      <c r="C654" s="36" t="s">
        <v>1367</v>
      </c>
      <c r="D654" s="36" t="s">
        <v>75</v>
      </c>
      <c r="E654" s="41">
        <v>1175558</v>
      </c>
      <c r="F654" s="44">
        <f>(E654/Summary!$C$9)*Summary!$C$5</f>
        <v>103319.16075311266</v>
      </c>
      <c r="G654" s="41">
        <f>IF(F654&gt;Summary!$D$6,F654,0)</f>
        <v>0</v>
      </c>
      <c r="H654" s="41">
        <f t="shared" si="10"/>
        <v>0</v>
      </c>
    </row>
    <row r="655" spans="1:8" x14ac:dyDescent="0.35">
      <c r="A655" s="36" t="s">
        <v>1391</v>
      </c>
      <c r="B655" s="36" t="s">
        <v>1392</v>
      </c>
      <c r="C655" s="36" t="s">
        <v>1367</v>
      </c>
      <c r="D655" s="36" t="s">
        <v>75</v>
      </c>
      <c r="E655" s="41">
        <v>1074685</v>
      </c>
      <c r="F655" s="44">
        <f>(E655/Summary!$C$9)*Summary!$C$5</f>
        <v>94453.487002733076</v>
      </c>
      <c r="G655" s="41">
        <f>IF(F655&gt;Summary!$D$6,F655,0)</f>
        <v>0</v>
      </c>
      <c r="H655" s="41">
        <f t="shared" si="10"/>
        <v>0</v>
      </c>
    </row>
    <row r="656" spans="1:8" x14ac:dyDescent="0.35">
      <c r="A656" s="36" t="s">
        <v>1393</v>
      </c>
      <c r="B656" s="36" t="s">
        <v>1362</v>
      </c>
      <c r="C656" s="36" t="s">
        <v>1367</v>
      </c>
      <c r="D656" s="36" t="s">
        <v>75</v>
      </c>
      <c r="E656" s="41">
        <v>5619929</v>
      </c>
      <c r="F656" s="44">
        <f>(E656/Summary!$C$9)*Summary!$C$5</f>
        <v>493932.53907682968</v>
      </c>
      <c r="G656" s="41">
        <f>IF(F656&gt;Summary!$D$6,F656,0)</f>
        <v>493932.53907682968</v>
      </c>
      <c r="H656" s="41">
        <f t="shared" si="10"/>
        <v>493933</v>
      </c>
    </row>
    <row r="657" spans="1:8" x14ac:dyDescent="0.35">
      <c r="A657" s="36" t="s">
        <v>1397</v>
      </c>
      <c r="B657" s="36" t="s">
        <v>1398</v>
      </c>
      <c r="C657" s="36" t="s">
        <v>1396</v>
      </c>
      <c r="D657" s="36" t="s">
        <v>25</v>
      </c>
      <c r="E657" s="41">
        <v>469917</v>
      </c>
      <c r="F657" s="44">
        <f>(E657/Summary!$C$9)*Summary!$C$5</f>
        <v>41300.752547828728</v>
      </c>
      <c r="G657" s="41">
        <f>IF(F657&gt;Summary!$D$6,F657,0)</f>
        <v>0</v>
      </c>
      <c r="H657" s="41">
        <f t="shared" si="10"/>
        <v>0</v>
      </c>
    </row>
    <row r="658" spans="1:8" x14ac:dyDescent="0.35">
      <c r="A658" s="36" t="s">
        <v>1399</v>
      </c>
      <c r="B658" s="36" t="s">
        <v>1400</v>
      </c>
      <c r="C658" s="36" t="s">
        <v>1396</v>
      </c>
      <c r="D658" s="36" t="s">
        <v>25</v>
      </c>
      <c r="E658" s="41">
        <v>699861</v>
      </c>
      <c r="F658" s="44">
        <f>(E658/Summary!$C$9)*Summary!$C$5</f>
        <v>61510.407112055873</v>
      </c>
      <c r="G658" s="41">
        <f>IF(F658&gt;Summary!$D$6,F658,0)</f>
        <v>0</v>
      </c>
      <c r="H658" s="41">
        <f t="shared" si="10"/>
        <v>0</v>
      </c>
    </row>
    <row r="659" spans="1:8" x14ac:dyDescent="0.35">
      <c r="A659" s="36" t="s">
        <v>1401</v>
      </c>
      <c r="B659" s="36" t="s">
        <v>1402</v>
      </c>
      <c r="C659" s="36" t="s">
        <v>1396</v>
      </c>
      <c r="D659" s="36" t="s">
        <v>25</v>
      </c>
      <c r="E659" s="41">
        <v>561278</v>
      </c>
      <c r="F659" s="44">
        <f>(E659/Summary!$C$9)*Summary!$C$5</f>
        <v>49330.421730944428</v>
      </c>
      <c r="G659" s="41">
        <f>IF(F659&gt;Summary!$D$6,F659,0)</f>
        <v>0</v>
      </c>
      <c r="H659" s="41">
        <f t="shared" si="10"/>
        <v>0</v>
      </c>
    </row>
    <row r="660" spans="1:8" x14ac:dyDescent="0.35">
      <c r="A660" s="36" t="s">
        <v>1403</v>
      </c>
      <c r="B660" s="36" t="s">
        <v>1266</v>
      </c>
      <c r="C660" s="36" t="s">
        <v>1396</v>
      </c>
      <c r="D660" s="36" t="s">
        <v>25</v>
      </c>
      <c r="E660" s="41">
        <v>1898015</v>
      </c>
      <c r="F660" s="44">
        <f>(E660/Summary!$C$9)*Summary!$C$5</f>
        <v>166815.51815973278</v>
      </c>
      <c r="G660" s="41">
        <f>IF(F660&gt;Summary!$D$6,F660,0)</f>
        <v>166815.51815973278</v>
      </c>
      <c r="H660" s="41">
        <f t="shared" si="10"/>
        <v>166816</v>
      </c>
    </row>
    <row r="661" spans="1:8" x14ac:dyDescent="0.35">
      <c r="A661" s="36" t="s">
        <v>1404</v>
      </c>
      <c r="B661" s="36" t="s">
        <v>1405</v>
      </c>
      <c r="C661" s="36" t="s">
        <v>1396</v>
      </c>
      <c r="D661" s="36" t="s">
        <v>19</v>
      </c>
      <c r="E661" s="41">
        <v>107661</v>
      </c>
      <c r="F661" s="44">
        <f>(E661/Summary!$C$9)*Summary!$C$5</f>
        <v>9462.2674218038264</v>
      </c>
      <c r="G661" s="41">
        <f>IF(F661&gt;Summary!$D$6,F661,0)</f>
        <v>0</v>
      </c>
      <c r="H661" s="41">
        <f t="shared" si="10"/>
        <v>0</v>
      </c>
    </row>
    <row r="662" spans="1:8" x14ac:dyDescent="0.35">
      <c r="A662" s="36" t="s">
        <v>1406</v>
      </c>
      <c r="B662" s="36" t="s">
        <v>1407</v>
      </c>
      <c r="C662" s="36" t="s">
        <v>1396</v>
      </c>
      <c r="D662" s="36" t="s">
        <v>25</v>
      </c>
      <c r="E662" s="41">
        <v>183663</v>
      </c>
      <c r="F662" s="44">
        <f>(E662/Summary!$C$9)*Summary!$C$5</f>
        <v>16142.042350440328</v>
      </c>
      <c r="G662" s="41">
        <f>IF(F662&gt;Summary!$D$6,F662,0)</f>
        <v>0</v>
      </c>
      <c r="H662" s="41">
        <f t="shared" si="10"/>
        <v>0</v>
      </c>
    </row>
    <row r="663" spans="1:8" x14ac:dyDescent="0.35">
      <c r="A663" s="36" t="s">
        <v>1411</v>
      </c>
      <c r="B663" s="36" t="s">
        <v>1412</v>
      </c>
      <c r="C663" s="36" t="s">
        <v>1410</v>
      </c>
      <c r="D663" s="36" t="s">
        <v>25</v>
      </c>
      <c r="E663" s="41">
        <v>649818</v>
      </c>
      <c r="F663" s="44">
        <f>(E663/Summary!$C$9)*Summary!$C$5</f>
        <v>57112.154740358339</v>
      </c>
      <c r="G663" s="41">
        <f>IF(F663&gt;Summary!$D$6,F663,0)</f>
        <v>0</v>
      </c>
      <c r="H663" s="41">
        <f t="shared" si="10"/>
        <v>0</v>
      </c>
    </row>
    <row r="664" spans="1:8" x14ac:dyDescent="0.35">
      <c r="A664" s="36" t="s">
        <v>1413</v>
      </c>
      <c r="B664" s="36" t="s">
        <v>1414</v>
      </c>
      <c r="C664" s="36" t="s">
        <v>1410</v>
      </c>
      <c r="D664" s="36" t="s">
        <v>25</v>
      </c>
      <c r="E664" s="41">
        <v>794469</v>
      </c>
      <c r="F664" s="44">
        <f>(E664/Summary!$C$9)*Summary!$C$5</f>
        <v>69825.453379896746</v>
      </c>
      <c r="G664" s="41">
        <f>IF(F664&gt;Summary!$D$6,F664,0)</f>
        <v>0</v>
      </c>
      <c r="H664" s="41">
        <f t="shared" si="10"/>
        <v>0</v>
      </c>
    </row>
    <row r="665" spans="1:8" x14ac:dyDescent="0.35">
      <c r="A665" s="36" t="s">
        <v>1415</v>
      </c>
      <c r="B665" s="36" t="s">
        <v>1416</v>
      </c>
      <c r="C665" s="36" t="s">
        <v>1410</v>
      </c>
      <c r="D665" s="36" t="s">
        <v>25</v>
      </c>
      <c r="E665" s="41">
        <v>529035</v>
      </c>
      <c r="F665" s="44">
        <f>(E665/Summary!$C$9)*Summary!$C$5</f>
        <v>46496.601791679321</v>
      </c>
      <c r="G665" s="41">
        <f>IF(F665&gt;Summary!$D$6,F665,0)</f>
        <v>0</v>
      </c>
      <c r="H665" s="41">
        <f t="shared" si="10"/>
        <v>0</v>
      </c>
    </row>
    <row r="666" spans="1:8" x14ac:dyDescent="0.35">
      <c r="A666" s="36" t="s">
        <v>1420</v>
      </c>
      <c r="B666" s="36" t="s">
        <v>1421</v>
      </c>
      <c r="C666" s="36" t="s">
        <v>1419</v>
      </c>
      <c r="D666" s="36" t="s">
        <v>25</v>
      </c>
      <c r="E666" s="41">
        <v>1008926</v>
      </c>
      <c r="F666" s="44">
        <f>(E666/Summary!$C$9)*Summary!$C$5</f>
        <v>88673.963838445183</v>
      </c>
      <c r="G666" s="41">
        <f>IF(F666&gt;Summary!$D$6,F666,0)</f>
        <v>0</v>
      </c>
      <c r="H666" s="41">
        <f t="shared" si="10"/>
        <v>0</v>
      </c>
    </row>
    <row r="667" spans="1:8" x14ac:dyDescent="0.35">
      <c r="A667" s="36" t="s">
        <v>1422</v>
      </c>
      <c r="B667" s="36" t="s">
        <v>1423</v>
      </c>
      <c r="C667" s="36" t="s">
        <v>1419</v>
      </c>
      <c r="D667" s="36" t="s">
        <v>25</v>
      </c>
      <c r="E667" s="41">
        <v>465847</v>
      </c>
      <c r="F667" s="44">
        <f>(E667/Summary!$C$9)*Summary!$C$5</f>
        <v>40943.042435469179</v>
      </c>
      <c r="G667" s="41">
        <f>IF(F667&gt;Summary!$D$6,F667,0)</f>
        <v>0</v>
      </c>
      <c r="H667" s="41">
        <f t="shared" si="10"/>
        <v>0</v>
      </c>
    </row>
    <row r="668" spans="1:8" x14ac:dyDescent="0.35">
      <c r="A668" s="36" t="s">
        <v>1424</v>
      </c>
      <c r="B668" s="36" t="s">
        <v>1425</v>
      </c>
      <c r="C668" s="36" t="s">
        <v>1419</v>
      </c>
      <c r="D668" s="36" t="s">
        <v>19</v>
      </c>
      <c r="E668" s="41">
        <v>649900</v>
      </c>
      <c r="F668" s="44">
        <f>(E668/Summary!$C$9)*Summary!$C$5</f>
        <v>57119.361676283028</v>
      </c>
      <c r="G668" s="41">
        <f>IF(F668&gt;Summary!$D$6,F668,0)</f>
        <v>0</v>
      </c>
      <c r="H668" s="41">
        <f t="shared" si="10"/>
        <v>0</v>
      </c>
    </row>
    <row r="669" spans="1:8" x14ac:dyDescent="0.35">
      <c r="A669" s="36" t="s">
        <v>1426</v>
      </c>
      <c r="B669" s="36" t="s">
        <v>1427</v>
      </c>
      <c r="C669" s="36" t="s">
        <v>1419</v>
      </c>
      <c r="D669" s="36" t="s">
        <v>25</v>
      </c>
      <c r="E669" s="41">
        <v>386488</v>
      </c>
      <c r="F669" s="44">
        <f>(E669/Summary!$C$9)*Summary!$C$5</f>
        <v>33968.22258123292</v>
      </c>
      <c r="G669" s="41">
        <f>IF(F669&gt;Summary!$D$6,F669,0)</f>
        <v>0</v>
      </c>
      <c r="H669" s="41">
        <f t="shared" si="10"/>
        <v>0</v>
      </c>
    </row>
    <row r="670" spans="1:8" x14ac:dyDescent="0.35">
      <c r="A670" s="36" t="s">
        <v>1428</v>
      </c>
      <c r="B670" s="36" t="s">
        <v>1429</v>
      </c>
      <c r="C670" s="36" t="s">
        <v>1419</v>
      </c>
      <c r="D670" s="36" t="s">
        <v>25</v>
      </c>
      <c r="E670" s="41">
        <v>5825683</v>
      </c>
      <c r="F670" s="44">
        <f>(E670/Summary!$C$9)*Summary!$C$5</f>
        <v>512016.14754327358</v>
      </c>
      <c r="G670" s="41">
        <f>IF(F670&gt;Summary!$D$6,F670,0)</f>
        <v>512016.14754327358</v>
      </c>
      <c r="H670" s="41">
        <f t="shared" si="10"/>
        <v>512016</v>
      </c>
    </row>
    <row r="671" spans="1:8" x14ac:dyDescent="0.35">
      <c r="A671" s="36" t="s">
        <v>1430</v>
      </c>
      <c r="B671" s="36" t="s">
        <v>203</v>
      </c>
      <c r="C671" s="36" t="s">
        <v>1419</v>
      </c>
      <c r="D671" s="36" t="s">
        <v>25</v>
      </c>
      <c r="E671" s="41">
        <v>633351</v>
      </c>
      <c r="F671" s="44">
        <f>(E671/Summary!$C$9)*Summary!$C$5</f>
        <v>55664.878961433336</v>
      </c>
      <c r="G671" s="41">
        <f>IF(F671&gt;Summary!$D$6,F671,0)</f>
        <v>0</v>
      </c>
      <c r="H671" s="41">
        <f t="shared" si="10"/>
        <v>0</v>
      </c>
    </row>
    <row r="672" spans="1:8" x14ac:dyDescent="0.35">
      <c r="A672" s="36" t="s">
        <v>1431</v>
      </c>
      <c r="B672" s="36" t="s">
        <v>1432</v>
      </c>
      <c r="C672" s="36" t="s">
        <v>1419</v>
      </c>
      <c r="D672" s="36" t="s">
        <v>25</v>
      </c>
      <c r="E672" s="41">
        <v>1987620</v>
      </c>
      <c r="F672" s="44">
        <f>(E672/Summary!$C$9)*Summary!$C$5</f>
        <v>174690.85344670515</v>
      </c>
      <c r="G672" s="41">
        <f>IF(F672&gt;Summary!$D$6,F672,0)</f>
        <v>174690.85344670515</v>
      </c>
      <c r="H672" s="41">
        <f t="shared" si="10"/>
        <v>174691</v>
      </c>
    </row>
    <row r="673" spans="1:8" x14ac:dyDescent="0.35">
      <c r="A673" s="36" t="s">
        <v>1433</v>
      </c>
      <c r="B673" s="36" t="s">
        <v>85</v>
      </c>
      <c r="C673" s="36" t="s">
        <v>1419</v>
      </c>
      <c r="D673" s="36" t="s">
        <v>25</v>
      </c>
      <c r="E673" s="41">
        <v>1443425</v>
      </c>
      <c r="F673" s="44">
        <f>(E673/Summary!$C$9)*Summary!$C$5</f>
        <v>126861.84740358336</v>
      </c>
      <c r="G673" s="41">
        <f>IF(F673&gt;Summary!$D$6,F673,0)</f>
        <v>0</v>
      </c>
      <c r="H673" s="41">
        <f t="shared" si="10"/>
        <v>0</v>
      </c>
    </row>
    <row r="674" spans="1:8" x14ac:dyDescent="0.35">
      <c r="A674" s="36" t="s">
        <v>1434</v>
      </c>
      <c r="B674" s="36" t="s">
        <v>1435</v>
      </c>
      <c r="C674" s="36" t="s">
        <v>1419</v>
      </c>
      <c r="D674" s="36" t="s">
        <v>25</v>
      </c>
      <c r="E674" s="41">
        <v>671674</v>
      </c>
      <c r="F674" s="44">
        <f>(E674/Summary!$C$9)*Summary!$C$5</f>
        <v>59033.066832675373</v>
      </c>
      <c r="G674" s="41">
        <f>IF(F674&gt;Summary!$D$6,F674,0)</f>
        <v>0</v>
      </c>
      <c r="H674" s="41">
        <f t="shared" si="10"/>
        <v>0</v>
      </c>
    </row>
    <row r="675" spans="1:8" x14ac:dyDescent="0.35">
      <c r="A675" s="36" t="s">
        <v>1436</v>
      </c>
      <c r="B675" s="36" t="s">
        <v>1437</v>
      </c>
      <c r="C675" s="36" t="s">
        <v>1419</v>
      </c>
      <c r="D675" s="36" t="s">
        <v>25</v>
      </c>
      <c r="E675" s="41">
        <v>328398</v>
      </c>
      <c r="F675" s="44">
        <f>(E675/Summary!$C$9)*Summary!$C$5</f>
        <v>28862.723704828422</v>
      </c>
      <c r="G675" s="41">
        <f>IF(F675&gt;Summary!$D$6,F675,0)</f>
        <v>0</v>
      </c>
      <c r="H675" s="41">
        <f t="shared" si="10"/>
        <v>0</v>
      </c>
    </row>
    <row r="676" spans="1:8" x14ac:dyDescent="0.35">
      <c r="A676" s="36" t="s">
        <v>1438</v>
      </c>
      <c r="B676" s="36" t="s">
        <v>1439</v>
      </c>
      <c r="C676" s="36" t="s">
        <v>1419</v>
      </c>
      <c r="D676" s="36" t="s">
        <v>25</v>
      </c>
      <c r="E676" s="41">
        <v>2229274</v>
      </c>
      <c r="F676" s="44">
        <f>(E676/Summary!$C$9)*Summary!$C$5</f>
        <v>195929.69361676282</v>
      </c>
      <c r="G676" s="41">
        <f>IF(F676&gt;Summary!$D$6,F676,0)</f>
        <v>195929.69361676282</v>
      </c>
      <c r="H676" s="41">
        <f t="shared" si="10"/>
        <v>195930</v>
      </c>
    </row>
    <row r="677" spans="1:8" x14ac:dyDescent="0.35">
      <c r="A677" s="36" t="s">
        <v>1440</v>
      </c>
      <c r="B677" s="36" t="s">
        <v>1441</v>
      </c>
      <c r="C677" s="36" t="s">
        <v>1419</v>
      </c>
      <c r="D677" s="36" t="s">
        <v>25</v>
      </c>
      <c r="E677" s="41">
        <v>918525</v>
      </c>
      <c r="F677" s="44">
        <f>(E677/Summary!$C$9)*Summary!$C$5</f>
        <v>80728.668539325852</v>
      </c>
      <c r="G677" s="41">
        <f>IF(F677&gt;Summary!$D$6,F677,0)</f>
        <v>0</v>
      </c>
      <c r="H677" s="41">
        <f t="shared" si="10"/>
        <v>0</v>
      </c>
    </row>
    <row r="678" spans="1:8" x14ac:dyDescent="0.35">
      <c r="A678" s="36" t="s">
        <v>1442</v>
      </c>
      <c r="B678" s="36" t="s">
        <v>1443</v>
      </c>
      <c r="C678" s="36" t="s">
        <v>1419</v>
      </c>
      <c r="D678" s="36" t="s">
        <v>25</v>
      </c>
      <c r="E678" s="41">
        <v>315945</v>
      </c>
      <c r="F678" s="44">
        <f>(E678/Summary!$C$9)*Summary!$C$5</f>
        <v>27768.236228363196</v>
      </c>
      <c r="G678" s="41">
        <f>IF(F678&gt;Summary!$D$6,F678,0)</f>
        <v>0</v>
      </c>
      <c r="H678" s="41">
        <f t="shared" si="10"/>
        <v>0</v>
      </c>
    </row>
    <row r="679" spans="1:8" x14ac:dyDescent="0.35">
      <c r="A679" s="36" t="s">
        <v>1444</v>
      </c>
      <c r="B679" s="36" t="s">
        <v>1445</v>
      </c>
      <c r="C679" s="36" t="s">
        <v>1419</v>
      </c>
      <c r="D679" s="36" t="s">
        <v>25</v>
      </c>
      <c r="E679" s="41">
        <v>947361</v>
      </c>
      <c r="F679" s="44">
        <f>(E679/Summary!$C$9)*Summary!$C$5</f>
        <v>83263.049079866381</v>
      </c>
      <c r="G679" s="41">
        <f>IF(F679&gt;Summary!$D$6,F679,0)</f>
        <v>0</v>
      </c>
      <c r="H679" s="41">
        <f t="shared" si="10"/>
        <v>0</v>
      </c>
    </row>
    <row r="680" spans="1:8" x14ac:dyDescent="0.35">
      <c r="A680" s="36" t="s">
        <v>1446</v>
      </c>
      <c r="B680" s="36" t="s">
        <v>91</v>
      </c>
      <c r="C680" s="36" t="s">
        <v>1419</v>
      </c>
      <c r="D680" s="36" t="s">
        <v>25</v>
      </c>
      <c r="E680" s="41">
        <v>352436</v>
      </c>
      <c r="F680" s="44">
        <f>(E680/Summary!$C$9)*Summary!$C$5</f>
        <v>30975.410604312176</v>
      </c>
      <c r="G680" s="41">
        <f>IF(F680&gt;Summary!$D$6,F680,0)</f>
        <v>0</v>
      </c>
      <c r="H680" s="41">
        <f t="shared" si="10"/>
        <v>0</v>
      </c>
    </row>
    <row r="681" spans="1:8" x14ac:dyDescent="0.35">
      <c r="A681" s="36" t="s">
        <v>1447</v>
      </c>
      <c r="B681" s="36" t="s">
        <v>1448</v>
      </c>
      <c r="C681" s="36" t="s">
        <v>1419</v>
      </c>
      <c r="D681" s="36" t="s">
        <v>19</v>
      </c>
      <c r="E681" s="41">
        <v>375265</v>
      </c>
      <c r="F681" s="44">
        <f>(E681/Summary!$C$9)*Summary!$C$5</f>
        <v>32981.839143638019</v>
      </c>
      <c r="G681" s="41">
        <f>IF(F681&gt;Summary!$D$6,F681,0)</f>
        <v>0</v>
      </c>
      <c r="H681" s="41">
        <f t="shared" si="10"/>
        <v>0</v>
      </c>
    </row>
    <row r="682" spans="1:8" x14ac:dyDescent="0.35">
      <c r="A682" s="36" t="s">
        <v>1449</v>
      </c>
      <c r="B682" s="36" t="s">
        <v>1450</v>
      </c>
      <c r="C682" s="36" t="s">
        <v>1419</v>
      </c>
      <c r="D682" s="36" t="s">
        <v>25</v>
      </c>
      <c r="E682" s="41">
        <v>135843</v>
      </c>
      <c r="F682" s="44">
        <f>(E682/Summary!$C$9)*Summary!$C$5</f>
        <v>11939.168253871851</v>
      </c>
      <c r="G682" s="41">
        <f>IF(F682&gt;Summary!$D$6,F682,0)</f>
        <v>0</v>
      </c>
      <c r="H682" s="41">
        <f t="shared" si="10"/>
        <v>0</v>
      </c>
    </row>
    <row r="683" spans="1:8" x14ac:dyDescent="0.35">
      <c r="A683" s="36" t="s">
        <v>1451</v>
      </c>
      <c r="B683" s="36" t="s">
        <v>1452</v>
      </c>
      <c r="C683" s="36" t="s">
        <v>1419</v>
      </c>
      <c r="D683" s="36" t="s">
        <v>25</v>
      </c>
      <c r="E683" s="41">
        <v>148200</v>
      </c>
      <c r="F683" s="44">
        <f>(E683/Summary!$C$9)*Summary!$C$5</f>
        <v>13025.218341937443</v>
      </c>
      <c r="G683" s="41">
        <f>IF(F683&gt;Summary!$D$6,F683,0)</f>
        <v>0</v>
      </c>
      <c r="H683" s="41">
        <f t="shared" si="10"/>
        <v>0</v>
      </c>
    </row>
    <row r="684" spans="1:8" x14ac:dyDescent="0.35">
      <c r="A684" s="36" t="s">
        <v>1453</v>
      </c>
      <c r="B684" s="36" t="s">
        <v>1454</v>
      </c>
      <c r="C684" s="36" t="s">
        <v>1419</v>
      </c>
      <c r="D684" s="36" t="s">
        <v>25</v>
      </c>
      <c r="E684" s="41">
        <v>234745</v>
      </c>
      <c r="F684" s="44">
        <f>(E684/Summary!$C$9)*Summary!$C$5</f>
        <v>20631.611873671427</v>
      </c>
      <c r="G684" s="41">
        <f>IF(F684&gt;Summary!$D$6,F684,0)</f>
        <v>0</v>
      </c>
      <c r="H684" s="41">
        <f t="shared" si="10"/>
        <v>0</v>
      </c>
    </row>
    <row r="685" spans="1:8" x14ac:dyDescent="0.35">
      <c r="A685" s="36" t="s">
        <v>1455</v>
      </c>
      <c r="B685" s="36" t="s">
        <v>1456</v>
      </c>
      <c r="C685" s="36" t="s">
        <v>1419</v>
      </c>
      <c r="D685" s="36" t="s">
        <v>25</v>
      </c>
      <c r="E685" s="41">
        <v>3135738</v>
      </c>
      <c r="F685" s="44">
        <f>(E685/Summary!$C$9)*Summary!$C$5</f>
        <v>275598.32734892197</v>
      </c>
      <c r="G685" s="41">
        <f>IF(F685&gt;Summary!$D$6,F685,0)</f>
        <v>275598.32734892197</v>
      </c>
      <c r="H685" s="41">
        <f t="shared" si="10"/>
        <v>275598</v>
      </c>
    </row>
    <row r="686" spans="1:8" x14ac:dyDescent="0.35">
      <c r="A686" s="36" t="s">
        <v>1457</v>
      </c>
      <c r="B686" s="36" t="s">
        <v>1458</v>
      </c>
      <c r="C686" s="36" t="s">
        <v>1419</v>
      </c>
      <c r="D686" s="36" t="s">
        <v>25</v>
      </c>
      <c r="E686" s="41">
        <v>560818</v>
      </c>
      <c r="F686" s="44">
        <f>(E686/Summary!$C$9)*Summary!$C$5</f>
        <v>49289.992578196172</v>
      </c>
      <c r="G686" s="41">
        <f>IF(F686&gt;Summary!$D$6,F686,0)</f>
        <v>0</v>
      </c>
      <c r="H686" s="41">
        <f t="shared" si="10"/>
        <v>0</v>
      </c>
    </row>
    <row r="687" spans="1:8" x14ac:dyDescent="0.35">
      <c r="A687" s="36" t="s">
        <v>1459</v>
      </c>
      <c r="B687" s="36" t="s">
        <v>1210</v>
      </c>
      <c r="C687" s="36" t="s">
        <v>1419</v>
      </c>
      <c r="D687" s="36" t="s">
        <v>19</v>
      </c>
      <c r="E687" s="41">
        <v>289945</v>
      </c>
      <c r="F687" s="44">
        <f>(E687/Summary!$C$9)*Summary!$C$5</f>
        <v>25483.110203461889</v>
      </c>
      <c r="G687" s="41">
        <f>IF(F687&gt;Summary!$D$6,F687,0)</f>
        <v>0</v>
      </c>
      <c r="H687" s="41">
        <f t="shared" si="10"/>
        <v>0</v>
      </c>
    </row>
    <row r="688" spans="1:8" x14ac:dyDescent="0.35">
      <c r="A688" s="36" t="s">
        <v>1460</v>
      </c>
      <c r="B688" s="36" t="s">
        <v>625</v>
      </c>
      <c r="C688" s="36" t="s">
        <v>1419</v>
      </c>
      <c r="D688" s="36" t="s">
        <v>25</v>
      </c>
      <c r="E688" s="41">
        <v>956817</v>
      </c>
      <c r="F688" s="44">
        <f>(E688/Summary!$C$9)*Summary!$C$5</f>
        <v>84094.131837230481</v>
      </c>
      <c r="G688" s="41">
        <f>IF(F688&gt;Summary!$D$6,F688,0)</f>
        <v>0</v>
      </c>
      <c r="H688" s="41">
        <f t="shared" si="10"/>
        <v>0</v>
      </c>
    </row>
    <row r="689" spans="1:8" x14ac:dyDescent="0.35">
      <c r="A689" s="36" t="s">
        <v>1461</v>
      </c>
      <c r="B689" s="36" t="s">
        <v>1462</v>
      </c>
      <c r="C689" s="36" t="s">
        <v>1419</v>
      </c>
      <c r="D689" s="36" t="s">
        <v>25</v>
      </c>
      <c r="E689" s="41">
        <v>2180205</v>
      </c>
      <c r="F689" s="44">
        <f>(E689/Summary!$C$9)*Summary!$C$5</f>
        <v>191617.04558153657</v>
      </c>
      <c r="G689" s="41">
        <f>IF(F689&gt;Summary!$D$6,F689,0)</f>
        <v>191617.04558153657</v>
      </c>
      <c r="H689" s="41">
        <f t="shared" si="10"/>
        <v>191617</v>
      </c>
    </row>
    <row r="690" spans="1:8" x14ac:dyDescent="0.35">
      <c r="A690" s="36" t="s">
        <v>1463</v>
      </c>
      <c r="B690" s="36" t="s">
        <v>1235</v>
      </c>
      <c r="C690" s="36" t="s">
        <v>1419</v>
      </c>
      <c r="D690" s="36" t="s">
        <v>75</v>
      </c>
      <c r="E690" s="41">
        <v>836450</v>
      </c>
      <c r="F690" s="44">
        <f>(E690/Summary!$C$9)*Summary!$C$5</f>
        <v>73515.140904949891</v>
      </c>
      <c r="G690" s="41">
        <f>IF(F690&gt;Summary!$D$6,F690,0)</f>
        <v>0</v>
      </c>
      <c r="H690" s="41">
        <f t="shared" si="10"/>
        <v>0</v>
      </c>
    </row>
    <row r="691" spans="1:8" x14ac:dyDescent="0.35">
      <c r="A691" s="36" t="s">
        <v>1464</v>
      </c>
      <c r="B691" s="36" t="s">
        <v>1465</v>
      </c>
      <c r="C691" s="36" t="s">
        <v>1419</v>
      </c>
      <c r="D691" s="36" t="s">
        <v>75</v>
      </c>
      <c r="E691" s="41">
        <v>764912</v>
      </c>
      <c r="F691" s="44">
        <f>(E691/Summary!$C$9)*Summary!$C$5</f>
        <v>67227.704536896446</v>
      </c>
      <c r="G691" s="41">
        <f>IF(F691&gt;Summary!$D$6,F691,0)</f>
        <v>0</v>
      </c>
      <c r="H691" s="41">
        <f t="shared" si="10"/>
        <v>0</v>
      </c>
    </row>
    <row r="692" spans="1:8" x14ac:dyDescent="0.35">
      <c r="A692" s="36" t="s">
        <v>1466</v>
      </c>
      <c r="B692" s="36" t="s">
        <v>1467</v>
      </c>
      <c r="C692" s="36" t="s">
        <v>1419</v>
      </c>
      <c r="D692" s="36" t="s">
        <v>75</v>
      </c>
      <c r="E692" s="41">
        <v>834458</v>
      </c>
      <c r="F692" s="44">
        <f>(E692/Summary!$C$9)*Summary!$C$5</f>
        <v>73340.065095657454</v>
      </c>
      <c r="G692" s="41">
        <f>IF(F692&gt;Summary!$D$6,F692,0)</f>
        <v>0</v>
      </c>
      <c r="H692" s="41">
        <f t="shared" si="10"/>
        <v>0</v>
      </c>
    </row>
    <row r="693" spans="1:8" x14ac:dyDescent="0.35">
      <c r="A693" s="36" t="s">
        <v>1468</v>
      </c>
      <c r="B693" s="36" t="s">
        <v>1469</v>
      </c>
      <c r="C693" s="36" t="s">
        <v>1419</v>
      </c>
      <c r="D693" s="36" t="s">
        <v>75</v>
      </c>
      <c r="E693" s="41">
        <v>2068187</v>
      </c>
      <c r="F693" s="44">
        <f>(E693/Summary!$C$9)*Summary!$C$5</f>
        <v>181771.84377163678</v>
      </c>
      <c r="G693" s="41">
        <f>IF(F693&gt;Summary!$D$6,F693,0)</f>
        <v>181771.84377163678</v>
      </c>
      <c r="H693" s="41">
        <f t="shared" si="10"/>
        <v>181772</v>
      </c>
    </row>
    <row r="694" spans="1:8" x14ac:dyDescent="0.35">
      <c r="A694" s="36" t="s">
        <v>1473</v>
      </c>
      <c r="B694" s="36" t="s">
        <v>1474</v>
      </c>
      <c r="C694" s="36" t="s">
        <v>1472</v>
      </c>
      <c r="D694" s="36" t="s">
        <v>25</v>
      </c>
      <c r="E694" s="41">
        <v>376899</v>
      </c>
      <c r="F694" s="44">
        <f>(E694/Summary!$C$9)*Summary!$C$5</f>
        <v>33125.45052535682</v>
      </c>
      <c r="G694" s="41">
        <f>IF(F694&gt;Summary!$D$6,F694,0)</f>
        <v>0</v>
      </c>
      <c r="H694" s="41">
        <f t="shared" si="10"/>
        <v>0</v>
      </c>
    </row>
    <row r="695" spans="1:8" x14ac:dyDescent="0.35">
      <c r="A695" s="36" t="s">
        <v>1475</v>
      </c>
      <c r="B695" s="36" t="s">
        <v>1476</v>
      </c>
      <c r="C695" s="36" t="s">
        <v>1472</v>
      </c>
      <c r="D695" s="36" t="s">
        <v>25</v>
      </c>
      <c r="E695" s="41">
        <v>760434</v>
      </c>
      <c r="F695" s="44">
        <f>(E695/Summary!$C$9)*Summary!$C$5</f>
        <v>66834.135523838442</v>
      </c>
      <c r="G695" s="41">
        <f>IF(F695&gt;Summary!$D$6,F695,0)</f>
        <v>0</v>
      </c>
      <c r="H695" s="41">
        <f t="shared" si="10"/>
        <v>0</v>
      </c>
    </row>
    <row r="696" spans="1:8" x14ac:dyDescent="0.35">
      <c r="A696" s="36" t="s">
        <v>1477</v>
      </c>
      <c r="B696" s="36" t="s">
        <v>1478</v>
      </c>
      <c r="C696" s="36" t="s">
        <v>1472</v>
      </c>
      <c r="D696" s="36" t="s">
        <v>25</v>
      </c>
      <c r="E696" s="41">
        <v>430315</v>
      </c>
      <c r="F696" s="44">
        <f>(E696/Summary!$C$9)*Summary!$C$5</f>
        <v>37820.154054054052</v>
      </c>
      <c r="G696" s="41">
        <f>IF(F696&gt;Summary!$D$6,F696,0)</f>
        <v>0</v>
      </c>
      <c r="H696" s="41">
        <f t="shared" si="10"/>
        <v>0</v>
      </c>
    </row>
    <row r="697" spans="1:8" x14ac:dyDescent="0.35">
      <c r="A697" s="36" t="s">
        <v>1482</v>
      </c>
      <c r="B697" s="36" t="s">
        <v>1483</v>
      </c>
      <c r="C697" s="36" t="s">
        <v>1481</v>
      </c>
      <c r="D697" s="36" t="s">
        <v>19</v>
      </c>
      <c r="E697" s="41">
        <v>355443</v>
      </c>
      <c r="F697" s="44">
        <f>(E697/Summary!$C$9)*Summary!$C$5</f>
        <v>31239.694218038265</v>
      </c>
      <c r="G697" s="41">
        <f>IF(F697&gt;Summary!$D$6,F697,0)</f>
        <v>0</v>
      </c>
      <c r="H697" s="41">
        <f t="shared" si="10"/>
        <v>0</v>
      </c>
    </row>
    <row r="698" spans="1:8" x14ac:dyDescent="0.35">
      <c r="A698" s="36" t="s">
        <v>1484</v>
      </c>
      <c r="B698" s="36" t="s">
        <v>1485</v>
      </c>
      <c r="C698" s="36" t="s">
        <v>1481</v>
      </c>
      <c r="D698" s="36" t="s">
        <v>25</v>
      </c>
      <c r="E698" s="41">
        <v>413454</v>
      </c>
      <c r="F698" s="44">
        <f>(E698/Summary!$C$9)*Summary!$C$5</f>
        <v>36338.249826905558</v>
      </c>
      <c r="G698" s="41">
        <f>IF(F698&gt;Summary!$D$6,F698,0)</f>
        <v>0</v>
      </c>
      <c r="H698" s="41">
        <f t="shared" si="10"/>
        <v>0</v>
      </c>
    </row>
    <row r="699" spans="1:8" x14ac:dyDescent="0.35">
      <c r="A699" s="36" t="s">
        <v>1486</v>
      </c>
      <c r="B699" s="36" t="s">
        <v>1487</v>
      </c>
      <c r="C699" s="36" t="s">
        <v>1481</v>
      </c>
      <c r="D699" s="36" t="s">
        <v>25</v>
      </c>
      <c r="E699" s="41">
        <v>1837958</v>
      </c>
      <c r="F699" s="44">
        <f>(E699/Summary!$C$9)*Summary!$C$5</f>
        <v>161537.14071059824</v>
      </c>
      <c r="G699" s="41">
        <f>IF(F699&gt;Summary!$D$6,F699,0)</f>
        <v>161537.14071059824</v>
      </c>
      <c r="H699" s="41">
        <f t="shared" si="10"/>
        <v>161537</v>
      </c>
    </row>
    <row r="700" spans="1:8" x14ac:dyDescent="0.35">
      <c r="A700" s="36" t="s">
        <v>1488</v>
      </c>
      <c r="B700" s="36" t="s">
        <v>1489</v>
      </c>
      <c r="C700" s="36" t="s">
        <v>1481</v>
      </c>
      <c r="D700" s="36" t="s">
        <v>25</v>
      </c>
      <c r="E700" s="41">
        <v>4595530</v>
      </c>
      <c r="F700" s="44">
        <f>(E700/Summary!$C$9)*Summary!$C$5</f>
        <v>403898.66158518067</v>
      </c>
      <c r="G700" s="41">
        <f>IF(F700&gt;Summary!$D$6,F700,0)</f>
        <v>403898.66158518067</v>
      </c>
      <c r="H700" s="41">
        <f t="shared" si="10"/>
        <v>403899</v>
      </c>
    </row>
    <row r="701" spans="1:8" x14ac:dyDescent="0.35">
      <c r="A701" s="36" t="s">
        <v>1493</v>
      </c>
      <c r="B701" s="36" t="s">
        <v>623</v>
      </c>
      <c r="C701" s="36" t="s">
        <v>1492</v>
      </c>
      <c r="D701" s="36" t="s">
        <v>19</v>
      </c>
      <c r="E701" s="41">
        <v>293458</v>
      </c>
      <c r="F701" s="44">
        <f>(E701/Summary!$C$9)*Summary!$C$5</f>
        <v>25791.865885211053</v>
      </c>
      <c r="G701" s="41">
        <f>IF(F701&gt;Summary!$D$6,F701,0)</f>
        <v>0</v>
      </c>
      <c r="H701" s="41">
        <f t="shared" si="10"/>
        <v>0</v>
      </c>
    </row>
    <row r="702" spans="1:8" x14ac:dyDescent="0.35">
      <c r="A702" s="36" t="s">
        <v>1494</v>
      </c>
      <c r="B702" s="36" t="s">
        <v>590</v>
      </c>
      <c r="C702" s="36" t="s">
        <v>1492</v>
      </c>
      <c r="D702" s="36" t="s">
        <v>25</v>
      </c>
      <c r="E702" s="41">
        <v>1781897</v>
      </c>
      <c r="F702" s="44">
        <f>(E702/Summary!$C$9)*Summary!$C$5</f>
        <v>156609.96955359855</v>
      </c>
      <c r="G702" s="41">
        <f>IF(F702&gt;Summary!$D$6,F702,0)</f>
        <v>156609.96955359855</v>
      </c>
      <c r="H702" s="41">
        <f t="shared" si="10"/>
        <v>156610</v>
      </c>
    </row>
    <row r="703" spans="1:8" x14ac:dyDescent="0.35">
      <c r="A703" s="36" t="s">
        <v>1495</v>
      </c>
      <c r="B703" s="36" t="s">
        <v>1496</v>
      </c>
      <c r="C703" s="36" t="s">
        <v>1492</v>
      </c>
      <c r="D703" s="36" t="s">
        <v>25</v>
      </c>
      <c r="E703" s="41">
        <v>646590</v>
      </c>
      <c r="F703" s="44">
        <f>(E703/Summary!$C$9)*Summary!$C$5</f>
        <v>56828.447555420593</v>
      </c>
      <c r="G703" s="41">
        <f>IF(F703&gt;Summary!$D$6,F703,0)</f>
        <v>0</v>
      </c>
      <c r="H703" s="41">
        <f t="shared" si="10"/>
        <v>0</v>
      </c>
    </row>
    <row r="704" spans="1:8" x14ac:dyDescent="0.35">
      <c r="A704" s="36" t="s">
        <v>1497</v>
      </c>
      <c r="B704" s="36" t="s">
        <v>1498</v>
      </c>
      <c r="C704" s="36" t="s">
        <v>1492</v>
      </c>
      <c r="D704" s="36" t="s">
        <v>19</v>
      </c>
      <c r="E704" s="41">
        <v>526803</v>
      </c>
      <c r="F704" s="44">
        <f>(E704/Summary!$C$9)*Summary!$C$5</f>
        <v>46300.432511387793</v>
      </c>
      <c r="G704" s="41">
        <f>IF(F704&gt;Summary!$D$6,F704,0)</f>
        <v>0</v>
      </c>
      <c r="H704" s="41">
        <f t="shared" si="10"/>
        <v>0</v>
      </c>
    </row>
    <row r="705" spans="1:8" x14ac:dyDescent="0.35">
      <c r="A705" s="36" t="s">
        <v>1499</v>
      </c>
      <c r="B705" s="36" t="s">
        <v>1346</v>
      </c>
      <c r="C705" s="36" t="s">
        <v>1492</v>
      </c>
      <c r="D705" s="36" t="s">
        <v>19</v>
      </c>
      <c r="E705" s="41">
        <v>259879</v>
      </c>
      <c r="F705" s="44">
        <f>(E705/Summary!$C$9)*Summary!$C$5</f>
        <v>22840.625624051016</v>
      </c>
      <c r="G705" s="41">
        <f>IF(F705&gt;Summary!$D$6,F705,0)</f>
        <v>0</v>
      </c>
      <c r="H705" s="41">
        <f t="shared" si="10"/>
        <v>0</v>
      </c>
    </row>
    <row r="706" spans="1:8" x14ac:dyDescent="0.35">
      <c r="A706" s="36" t="s">
        <v>1503</v>
      </c>
      <c r="B706" s="36" t="s">
        <v>1504</v>
      </c>
      <c r="C706" s="36" t="s">
        <v>1502</v>
      </c>
      <c r="D706" s="36" t="s">
        <v>19</v>
      </c>
      <c r="E706" s="41">
        <v>386747</v>
      </c>
      <c r="F706" s="44">
        <f>(E706/Summary!$C$9)*Summary!$C$5</f>
        <v>33990.985952019437</v>
      </c>
      <c r="G706" s="41">
        <f>IF(F706&gt;Summary!$D$6,F706,0)</f>
        <v>0</v>
      </c>
      <c r="H706" s="41">
        <f t="shared" si="10"/>
        <v>0</v>
      </c>
    </row>
    <row r="707" spans="1:8" x14ac:dyDescent="0.35">
      <c r="A707" s="36" t="s">
        <v>1505</v>
      </c>
      <c r="B707" s="36" t="s">
        <v>1506</v>
      </c>
      <c r="C707" s="36" t="s">
        <v>1502</v>
      </c>
      <c r="D707" s="36" t="s">
        <v>25</v>
      </c>
      <c r="E707" s="41">
        <v>1213959</v>
      </c>
      <c r="F707" s="44">
        <f>(E707/Summary!$C$9)*Summary!$C$5</f>
        <v>106694.2040024294</v>
      </c>
      <c r="G707" s="41">
        <f>IF(F707&gt;Summary!$D$6,F707,0)</f>
        <v>0</v>
      </c>
      <c r="H707" s="41">
        <f t="shared" ref="H707:H770" si="11">ROUND(G707,0)</f>
        <v>0</v>
      </c>
    </row>
    <row r="708" spans="1:8" x14ac:dyDescent="0.35">
      <c r="A708" s="36" t="s">
        <v>1507</v>
      </c>
      <c r="B708" s="36" t="s">
        <v>1508</v>
      </c>
      <c r="C708" s="36" t="s">
        <v>1502</v>
      </c>
      <c r="D708" s="36" t="s">
        <v>19</v>
      </c>
      <c r="E708" s="41">
        <v>1531700</v>
      </c>
      <c r="F708" s="44">
        <f>(E708/Summary!$C$9)*Summary!$C$5</f>
        <v>134620.28970543577</v>
      </c>
      <c r="G708" s="41">
        <f>IF(F708&gt;Summary!$D$6,F708,0)</f>
        <v>0</v>
      </c>
      <c r="H708" s="41">
        <f t="shared" si="11"/>
        <v>0</v>
      </c>
    </row>
    <row r="709" spans="1:8" x14ac:dyDescent="0.35">
      <c r="A709" s="36" t="s">
        <v>1509</v>
      </c>
      <c r="B709" s="36" t="s">
        <v>1510</v>
      </c>
      <c r="C709" s="36" t="s">
        <v>1502</v>
      </c>
      <c r="D709" s="36" t="s">
        <v>19</v>
      </c>
      <c r="E709" s="41">
        <v>1007443</v>
      </c>
      <c r="F709" s="44">
        <f>(E709/Summary!$C$9)*Summary!$C$5</f>
        <v>88543.623765563316</v>
      </c>
      <c r="G709" s="41">
        <f>IF(F709&gt;Summary!$D$6,F709,0)</f>
        <v>0</v>
      </c>
      <c r="H709" s="41">
        <f t="shared" si="11"/>
        <v>0</v>
      </c>
    </row>
    <row r="710" spans="1:8" x14ac:dyDescent="0.35">
      <c r="A710" s="36" t="s">
        <v>1511</v>
      </c>
      <c r="B710" s="36" t="s">
        <v>1512</v>
      </c>
      <c r="C710" s="36" t="s">
        <v>1502</v>
      </c>
      <c r="D710" s="36" t="s">
        <v>19</v>
      </c>
      <c r="E710" s="41">
        <v>299133</v>
      </c>
      <c r="F710" s="44">
        <f>(E710/Summary!$C$9)*Summary!$C$5</f>
        <v>26290.638584877011</v>
      </c>
      <c r="G710" s="41">
        <f>IF(F710&gt;Summary!$D$6,F710,0)</f>
        <v>0</v>
      </c>
      <c r="H710" s="41">
        <f t="shared" si="11"/>
        <v>0</v>
      </c>
    </row>
    <row r="711" spans="1:8" x14ac:dyDescent="0.35">
      <c r="A711" s="36" t="s">
        <v>1513</v>
      </c>
      <c r="B711" s="36" t="s">
        <v>1514</v>
      </c>
      <c r="C711" s="36" t="s">
        <v>1502</v>
      </c>
      <c r="D711" s="36" t="s">
        <v>25</v>
      </c>
      <c r="E711" s="41">
        <v>318172</v>
      </c>
      <c r="F711" s="44">
        <f>(E711/Summary!$C$9)*Summary!$C$5</f>
        <v>27963.966061342242</v>
      </c>
      <c r="G711" s="41">
        <f>IF(F711&gt;Summary!$D$6,F711,0)</f>
        <v>0</v>
      </c>
      <c r="H711" s="41">
        <f t="shared" si="11"/>
        <v>0</v>
      </c>
    </row>
    <row r="712" spans="1:8" x14ac:dyDescent="0.35">
      <c r="A712" s="36" t="s">
        <v>1515</v>
      </c>
      <c r="B712" s="36" t="s">
        <v>1516</v>
      </c>
      <c r="C712" s="36" t="s">
        <v>1502</v>
      </c>
      <c r="D712" s="36" t="s">
        <v>25</v>
      </c>
      <c r="E712" s="41">
        <v>2385972</v>
      </c>
      <c r="F712" s="44">
        <f>(E712/Summary!$C$9)*Summary!$C$5</f>
        <v>209701.79661099301</v>
      </c>
      <c r="G712" s="41">
        <f>IF(F712&gt;Summary!$D$6,F712,0)</f>
        <v>209701.79661099301</v>
      </c>
      <c r="H712" s="41">
        <f t="shared" si="11"/>
        <v>209702</v>
      </c>
    </row>
    <row r="713" spans="1:8" x14ac:dyDescent="0.35">
      <c r="A713" s="36" t="s">
        <v>1517</v>
      </c>
      <c r="B713" s="36" t="s">
        <v>1518</v>
      </c>
      <c r="C713" s="36" t="s">
        <v>1502</v>
      </c>
      <c r="D713" s="36" t="s">
        <v>19</v>
      </c>
      <c r="E713" s="41">
        <v>444968</v>
      </c>
      <c r="F713" s="44">
        <f>(E713/Summary!$C$9)*Summary!$C$5</f>
        <v>39107.998348010937</v>
      </c>
      <c r="G713" s="41">
        <f>IF(F713&gt;Summary!$D$6,F713,0)</f>
        <v>0</v>
      </c>
      <c r="H713" s="41">
        <f t="shared" si="11"/>
        <v>0</v>
      </c>
    </row>
    <row r="714" spans="1:8" x14ac:dyDescent="0.35">
      <c r="A714" s="36" t="s">
        <v>1519</v>
      </c>
      <c r="B714" s="36" t="s">
        <v>1520</v>
      </c>
      <c r="C714" s="36" t="s">
        <v>1502</v>
      </c>
      <c r="D714" s="36" t="s">
        <v>19</v>
      </c>
      <c r="E714" s="41">
        <v>1075266</v>
      </c>
      <c r="F714" s="44">
        <f>(E714/Summary!$C$9)*Summary!$C$5</f>
        <v>94504.550780443373</v>
      </c>
      <c r="G714" s="41">
        <f>IF(F714&gt;Summary!$D$6,F714,0)</f>
        <v>0</v>
      </c>
      <c r="H714" s="41">
        <f t="shared" si="11"/>
        <v>0</v>
      </c>
    </row>
    <row r="715" spans="1:8" x14ac:dyDescent="0.35">
      <c r="A715" s="36" t="s">
        <v>1521</v>
      </c>
      <c r="B715" s="36" t="s">
        <v>1522</v>
      </c>
      <c r="C715" s="36" t="s">
        <v>1502</v>
      </c>
      <c r="D715" s="36" t="s">
        <v>19</v>
      </c>
      <c r="E715" s="41">
        <v>373058</v>
      </c>
      <c r="F715" s="44">
        <f>(E715/Summary!$C$9)*Summary!$C$5</f>
        <v>32787.867099908901</v>
      </c>
      <c r="G715" s="41">
        <f>IF(F715&gt;Summary!$D$6,F715,0)</f>
        <v>0</v>
      </c>
      <c r="H715" s="41">
        <f t="shared" si="11"/>
        <v>0</v>
      </c>
    </row>
    <row r="716" spans="1:8" x14ac:dyDescent="0.35">
      <c r="A716" s="36" t="s">
        <v>1523</v>
      </c>
      <c r="B716" s="36" t="s">
        <v>1524</v>
      </c>
      <c r="C716" s="36" t="s">
        <v>1502</v>
      </c>
      <c r="D716" s="36" t="s">
        <v>19</v>
      </c>
      <c r="E716" s="41">
        <v>1439679</v>
      </c>
      <c r="F716" s="44">
        <f>(E716/Summary!$C$9)*Summary!$C$5</f>
        <v>126532.61347707258</v>
      </c>
      <c r="G716" s="41">
        <f>IF(F716&gt;Summary!$D$6,F716,0)</f>
        <v>0</v>
      </c>
      <c r="H716" s="41">
        <f t="shared" si="11"/>
        <v>0</v>
      </c>
    </row>
    <row r="717" spans="1:8" x14ac:dyDescent="0.35">
      <c r="A717" s="36" t="s">
        <v>1525</v>
      </c>
      <c r="B717" s="36" t="s">
        <v>1526</v>
      </c>
      <c r="C717" s="36" t="s">
        <v>1502</v>
      </c>
      <c r="D717" s="36" t="s">
        <v>19</v>
      </c>
      <c r="E717" s="41">
        <v>543723</v>
      </c>
      <c r="F717" s="44">
        <f>(E717/Summary!$C$9)*Summary!$C$5</f>
        <v>47787.522216823563</v>
      </c>
      <c r="G717" s="41">
        <f>IF(F717&gt;Summary!$D$6,F717,0)</f>
        <v>0</v>
      </c>
      <c r="H717" s="41">
        <f t="shared" si="11"/>
        <v>0</v>
      </c>
    </row>
    <row r="718" spans="1:8" x14ac:dyDescent="0.35">
      <c r="A718" s="36" t="s">
        <v>1527</v>
      </c>
      <c r="B718" s="36" t="s">
        <v>1528</v>
      </c>
      <c r="C718" s="36" t="s">
        <v>1502</v>
      </c>
      <c r="D718" s="36" t="s">
        <v>19</v>
      </c>
      <c r="E718" s="41">
        <v>1573975</v>
      </c>
      <c r="F718" s="44">
        <f>(E718/Summary!$C$9)*Summary!$C$5</f>
        <v>138335.81673246282</v>
      </c>
      <c r="G718" s="41">
        <f>IF(F718&gt;Summary!$D$6,F718,0)</f>
        <v>0</v>
      </c>
      <c r="H718" s="41">
        <f t="shared" si="11"/>
        <v>0</v>
      </c>
    </row>
    <row r="719" spans="1:8" x14ac:dyDescent="0.35">
      <c r="A719" s="36" t="s">
        <v>1529</v>
      </c>
      <c r="B719" s="36" t="s">
        <v>1530</v>
      </c>
      <c r="C719" s="36" t="s">
        <v>1502</v>
      </c>
      <c r="D719" s="36" t="s">
        <v>19</v>
      </c>
      <c r="E719" s="41">
        <v>228962</v>
      </c>
      <c r="F719" s="44">
        <f>(E719/Summary!$C$9)*Summary!$C$5</f>
        <v>20123.347112055875</v>
      </c>
      <c r="G719" s="41">
        <f>IF(F719&gt;Summary!$D$6,F719,0)</f>
        <v>0</v>
      </c>
      <c r="H719" s="41">
        <f t="shared" si="11"/>
        <v>0</v>
      </c>
    </row>
    <row r="720" spans="1:8" x14ac:dyDescent="0.35">
      <c r="A720" s="36" t="s">
        <v>1531</v>
      </c>
      <c r="B720" s="36" t="s">
        <v>1532</v>
      </c>
      <c r="C720" s="36" t="s">
        <v>1502</v>
      </c>
      <c r="D720" s="36" t="s">
        <v>19</v>
      </c>
      <c r="E720" s="41">
        <v>264992</v>
      </c>
      <c r="F720" s="44">
        <f>(E720/Summary!$C$9)*Summary!$C$5</f>
        <v>23290.004445794108</v>
      </c>
      <c r="G720" s="41">
        <f>IF(F720&gt;Summary!$D$6,F720,0)</f>
        <v>0</v>
      </c>
      <c r="H720" s="41">
        <f t="shared" si="11"/>
        <v>0</v>
      </c>
    </row>
    <row r="721" spans="1:8" x14ac:dyDescent="0.35">
      <c r="A721" s="36" t="s">
        <v>1533</v>
      </c>
      <c r="B721" s="36" t="s">
        <v>1534</v>
      </c>
      <c r="C721" s="36" t="s">
        <v>1502</v>
      </c>
      <c r="D721" s="36" t="s">
        <v>19</v>
      </c>
      <c r="E721" s="41">
        <v>294412</v>
      </c>
      <c r="F721" s="44">
        <f>(E721/Summary!$C$9)*Summary!$C$5</f>
        <v>25875.712432432432</v>
      </c>
      <c r="G721" s="41">
        <f>IF(F721&gt;Summary!$D$6,F721,0)</f>
        <v>0</v>
      </c>
      <c r="H721" s="41">
        <f t="shared" si="11"/>
        <v>0</v>
      </c>
    </row>
    <row r="722" spans="1:8" x14ac:dyDescent="0.35">
      <c r="A722" s="36" t="s">
        <v>1535</v>
      </c>
      <c r="B722" s="36" t="s">
        <v>1536</v>
      </c>
      <c r="C722" s="36" t="s">
        <v>1502</v>
      </c>
      <c r="D722" s="36" t="s">
        <v>19</v>
      </c>
      <c r="E722" s="41">
        <v>614665</v>
      </c>
      <c r="F722" s="44">
        <f>(E722/Summary!$C$9)*Summary!$C$5</f>
        <v>54022.576465229271</v>
      </c>
      <c r="G722" s="41">
        <f>IF(F722&gt;Summary!$D$6,F722,0)</f>
        <v>0</v>
      </c>
      <c r="H722" s="41">
        <f t="shared" si="11"/>
        <v>0</v>
      </c>
    </row>
    <row r="723" spans="1:8" x14ac:dyDescent="0.35">
      <c r="A723" s="36" t="s">
        <v>1537</v>
      </c>
      <c r="B723" s="36" t="s">
        <v>1538</v>
      </c>
      <c r="C723" s="36" t="s">
        <v>1502</v>
      </c>
      <c r="D723" s="36" t="s">
        <v>19</v>
      </c>
      <c r="E723" s="41">
        <v>1060974</v>
      </c>
      <c r="F723" s="44">
        <f>(E723/Summary!$C$9)*Summary!$C$5</f>
        <v>93248.434582447619</v>
      </c>
      <c r="G723" s="41">
        <f>IF(F723&gt;Summary!$D$6,F723,0)</f>
        <v>0</v>
      </c>
      <c r="H723" s="41">
        <f t="shared" si="11"/>
        <v>0</v>
      </c>
    </row>
    <row r="724" spans="1:8" x14ac:dyDescent="0.35">
      <c r="A724" s="36" t="s">
        <v>1539</v>
      </c>
      <c r="B724" s="36" t="s">
        <v>1540</v>
      </c>
      <c r="C724" s="36" t="s">
        <v>1502</v>
      </c>
      <c r="D724" s="36" t="s">
        <v>19</v>
      </c>
      <c r="E724" s="41">
        <v>182878</v>
      </c>
      <c r="F724" s="44">
        <f>(E724/Summary!$C$9)*Summary!$C$5</f>
        <v>16073.049122380808</v>
      </c>
      <c r="G724" s="41">
        <f>IF(F724&gt;Summary!$D$6,F724,0)</f>
        <v>0</v>
      </c>
      <c r="H724" s="41">
        <f t="shared" si="11"/>
        <v>0</v>
      </c>
    </row>
    <row r="725" spans="1:8" x14ac:dyDescent="0.35">
      <c r="A725" s="36" t="s">
        <v>1541</v>
      </c>
      <c r="B725" s="36" t="s">
        <v>1542</v>
      </c>
      <c r="C725" s="36" t="s">
        <v>1502</v>
      </c>
      <c r="D725" s="36" t="s">
        <v>19</v>
      </c>
      <c r="E725" s="41">
        <v>1104829</v>
      </c>
      <c r="F725" s="44">
        <f>(E725/Summary!$C$9)*Summary!$C$5</f>
        <v>97102.826960218648</v>
      </c>
      <c r="G725" s="41">
        <f>IF(F725&gt;Summary!$D$6,F725,0)</f>
        <v>0</v>
      </c>
      <c r="H725" s="41">
        <f t="shared" si="11"/>
        <v>0</v>
      </c>
    </row>
    <row r="726" spans="1:8" x14ac:dyDescent="0.35">
      <c r="A726" s="36" t="s">
        <v>1543</v>
      </c>
      <c r="B726" s="36" t="s">
        <v>1544</v>
      </c>
      <c r="C726" s="36" t="s">
        <v>1502</v>
      </c>
      <c r="D726" s="36" t="s">
        <v>19</v>
      </c>
      <c r="E726" s="41">
        <v>177340</v>
      </c>
      <c r="F726" s="44">
        <f>(E726/Summary!$C$9)*Summary!$C$5</f>
        <v>15586.317279076829</v>
      </c>
      <c r="G726" s="41">
        <f>IF(F726&gt;Summary!$D$6,F726,0)</f>
        <v>0</v>
      </c>
      <c r="H726" s="41">
        <f t="shared" si="11"/>
        <v>0</v>
      </c>
    </row>
    <row r="727" spans="1:8" x14ac:dyDescent="0.35">
      <c r="A727" s="36" t="s">
        <v>1545</v>
      </c>
      <c r="B727" s="36" t="s">
        <v>1546</v>
      </c>
      <c r="C727" s="36" t="s">
        <v>1502</v>
      </c>
      <c r="D727" s="36" t="s">
        <v>25</v>
      </c>
      <c r="E727" s="41">
        <v>5552340</v>
      </c>
      <c r="F727" s="44">
        <f>(E727/Summary!$C$9)*Summary!$C$5</f>
        <v>487992.17819617369</v>
      </c>
      <c r="G727" s="41">
        <f>IF(F727&gt;Summary!$D$6,F727,0)</f>
        <v>487992.17819617369</v>
      </c>
      <c r="H727" s="41">
        <f t="shared" si="11"/>
        <v>487992</v>
      </c>
    </row>
    <row r="728" spans="1:8" x14ac:dyDescent="0.35">
      <c r="A728" s="36" t="s">
        <v>1547</v>
      </c>
      <c r="B728" s="36" t="s">
        <v>1548</v>
      </c>
      <c r="C728" s="36" t="s">
        <v>1502</v>
      </c>
      <c r="D728" s="36" t="s">
        <v>19</v>
      </c>
      <c r="E728" s="41">
        <v>1371698</v>
      </c>
      <c r="F728" s="44">
        <f>(E728/Summary!$C$9)*Summary!$C$5</f>
        <v>120557.79992711813</v>
      </c>
      <c r="G728" s="41">
        <f>IF(F728&gt;Summary!$D$6,F728,0)</f>
        <v>0</v>
      </c>
      <c r="H728" s="41">
        <f t="shared" si="11"/>
        <v>0</v>
      </c>
    </row>
    <row r="729" spans="1:8" x14ac:dyDescent="0.35">
      <c r="A729" s="36" t="s">
        <v>1549</v>
      </c>
      <c r="B729" s="36" t="s">
        <v>1550</v>
      </c>
      <c r="C729" s="36" t="s">
        <v>1502</v>
      </c>
      <c r="D729" s="36" t="s">
        <v>19</v>
      </c>
      <c r="E729" s="41">
        <v>456855</v>
      </c>
      <c r="F729" s="44">
        <f>(E729/Summary!$C$9)*Summary!$C$5</f>
        <v>40152.740388703307</v>
      </c>
      <c r="G729" s="41">
        <f>IF(F729&gt;Summary!$D$6,F729,0)</f>
        <v>0</v>
      </c>
      <c r="H729" s="41">
        <f t="shared" si="11"/>
        <v>0</v>
      </c>
    </row>
    <row r="730" spans="1:8" x14ac:dyDescent="0.35">
      <c r="A730" s="36" t="s">
        <v>1551</v>
      </c>
      <c r="B730" s="36" t="s">
        <v>594</v>
      </c>
      <c r="C730" s="36" t="s">
        <v>1502</v>
      </c>
      <c r="D730" s="36" t="s">
        <v>19</v>
      </c>
      <c r="E730" s="41">
        <v>266357</v>
      </c>
      <c r="F730" s="44">
        <f>(E730/Summary!$C$9)*Summary!$C$5</f>
        <v>23409.97356210143</v>
      </c>
      <c r="G730" s="41">
        <f>IF(F730&gt;Summary!$D$6,F730,0)</f>
        <v>0</v>
      </c>
      <c r="H730" s="41">
        <f t="shared" si="11"/>
        <v>0</v>
      </c>
    </row>
    <row r="731" spans="1:8" x14ac:dyDescent="0.35">
      <c r="A731" s="36" t="s">
        <v>1552</v>
      </c>
      <c r="B731" s="36" t="s">
        <v>1553</v>
      </c>
      <c r="C731" s="36" t="s">
        <v>1502</v>
      </c>
      <c r="D731" s="36" t="s">
        <v>19</v>
      </c>
      <c r="E731" s="41">
        <v>274492</v>
      </c>
      <c r="F731" s="44">
        <f>(E731/Summary!$C$9)*Summary!$C$5</f>
        <v>24124.954339508047</v>
      </c>
      <c r="G731" s="41">
        <f>IF(F731&gt;Summary!$D$6,F731,0)</f>
        <v>0</v>
      </c>
      <c r="H731" s="41">
        <f t="shared" si="11"/>
        <v>0</v>
      </c>
    </row>
    <row r="732" spans="1:8" x14ac:dyDescent="0.35">
      <c r="A732" s="36" t="s">
        <v>1554</v>
      </c>
      <c r="B732" s="36" t="s">
        <v>1555</v>
      </c>
      <c r="C732" s="36" t="s">
        <v>1502</v>
      </c>
      <c r="D732" s="36" t="s">
        <v>25</v>
      </c>
      <c r="E732" s="41">
        <v>7135149</v>
      </c>
      <c r="F732" s="44">
        <f>(E732/Summary!$C$9)*Summary!$C$5</f>
        <v>627104.41044032795</v>
      </c>
      <c r="G732" s="41">
        <f>IF(F732&gt;Summary!$D$6,F732,0)</f>
        <v>627104.41044032795</v>
      </c>
      <c r="H732" s="41">
        <f t="shared" si="11"/>
        <v>627104</v>
      </c>
    </row>
    <row r="733" spans="1:8" x14ac:dyDescent="0.35">
      <c r="A733" s="36" t="s">
        <v>1556</v>
      </c>
      <c r="B733" s="36" t="s">
        <v>1557</v>
      </c>
      <c r="C733" s="36" t="s">
        <v>1502</v>
      </c>
      <c r="D733" s="36" t="s">
        <v>25</v>
      </c>
      <c r="E733" s="41">
        <v>875353</v>
      </c>
      <c r="F733" s="44">
        <f>(E733/Summary!$C$9)*Summary!$C$5</f>
        <v>76934.304664439725</v>
      </c>
      <c r="G733" s="41">
        <f>IF(F733&gt;Summary!$D$6,F733,0)</f>
        <v>0</v>
      </c>
      <c r="H733" s="41">
        <f t="shared" si="11"/>
        <v>0</v>
      </c>
    </row>
    <row r="734" spans="1:8" x14ac:dyDescent="0.35">
      <c r="A734" s="36" t="s">
        <v>1558</v>
      </c>
      <c r="B734" s="36" t="s">
        <v>1559</v>
      </c>
      <c r="C734" s="36" t="s">
        <v>1502</v>
      </c>
      <c r="D734" s="36" t="s">
        <v>19</v>
      </c>
      <c r="E734" s="41">
        <v>617908</v>
      </c>
      <c r="F734" s="44">
        <f>(E734/Summary!$C$9)*Summary!$C$5</f>
        <v>54307.601992104464</v>
      </c>
      <c r="G734" s="41">
        <f>IF(F734&gt;Summary!$D$6,F734,0)</f>
        <v>0</v>
      </c>
      <c r="H734" s="41">
        <f t="shared" si="11"/>
        <v>0</v>
      </c>
    </row>
    <row r="735" spans="1:8" x14ac:dyDescent="0.35">
      <c r="A735" s="36" t="s">
        <v>1560</v>
      </c>
      <c r="B735" s="36" t="s">
        <v>1561</v>
      </c>
      <c r="C735" s="36" t="s">
        <v>1502</v>
      </c>
      <c r="D735" s="36" t="s">
        <v>25</v>
      </c>
      <c r="E735" s="41">
        <v>278354</v>
      </c>
      <c r="F735" s="44">
        <f>(E735/Summary!$C$9)*Summary!$C$5</f>
        <v>24464.38344366839</v>
      </c>
      <c r="G735" s="41">
        <f>IF(F735&gt;Summary!$D$6,F735,0)</f>
        <v>0</v>
      </c>
      <c r="H735" s="41">
        <f t="shared" si="11"/>
        <v>0</v>
      </c>
    </row>
    <row r="736" spans="1:8" x14ac:dyDescent="0.35">
      <c r="A736" s="36" t="s">
        <v>1562</v>
      </c>
      <c r="B736" s="36" t="s">
        <v>1563</v>
      </c>
      <c r="C736" s="36" t="s">
        <v>1502</v>
      </c>
      <c r="D736" s="36" t="s">
        <v>19</v>
      </c>
      <c r="E736" s="41">
        <v>268542</v>
      </c>
      <c r="F736" s="44">
        <f>(E736/Summary!$C$9)*Summary!$C$5</f>
        <v>23602.012037655633</v>
      </c>
      <c r="G736" s="41">
        <f>IF(F736&gt;Summary!$D$6,F736,0)</f>
        <v>0</v>
      </c>
      <c r="H736" s="41">
        <f t="shared" si="11"/>
        <v>0</v>
      </c>
    </row>
    <row r="737" spans="1:8" x14ac:dyDescent="0.35">
      <c r="A737" s="36" t="s">
        <v>1564</v>
      </c>
      <c r="B737" s="36" t="s">
        <v>1565</v>
      </c>
      <c r="C737" s="36" t="s">
        <v>1502</v>
      </c>
      <c r="D737" s="36" t="s">
        <v>19</v>
      </c>
      <c r="E737" s="41">
        <v>223545</v>
      </c>
      <c r="F737" s="44">
        <f>(E737/Summary!$C$9)*Summary!$C$5</f>
        <v>19647.249893713939</v>
      </c>
      <c r="G737" s="41">
        <f>IF(F737&gt;Summary!$D$6,F737,0)</f>
        <v>0</v>
      </c>
      <c r="H737" s="41">
        <f t="shared" si="11"/>
        <v>0</v>
      </c>
    </row>
    <row r="738" spans="1:8" x14ac:dyDescent="0.35">
      <c r="A738" s="36" t="s">
        <v>1566</v>
      </c>
      <c r="B738" s="36" t="s">
        <v>1567</v>
      </c>
      <c r="C738" s="36" t="s">
        <v>1502</v>
      </c>
      <c r="D738" s="36" t="s">
        <v>19</v>
      </c>
      <c r="E738" s="41">
        <v>1292488</v>
      </c>
      <c r="F738" s="44">
        <f>(E738/Summary!$C$9)*Summary!$C$5</f>
        <v>113596.0756027938</v>
      </c>
      <c r="G738" s="41">
        <f>IF(F738&gt;Summary!$D$6,F738,0)</f>
        <v>0</v>
      </c>
      <c r="H738" s="41">
        <f t="shared" si="11"/>
        <v>0</v>
      </c>
    </row>
    <row r="739" spans="1:8" x14ac:dyDescent="0.35">
      <c r="A739" s="36" t="s">
        <v>1568</v>
      </c>
      <c r="B739" s="36" t="s">
        <v>1569</v>
      </c>
      <c r="C739" s="36" t="s">
        <v>1502</v>
      </c>
      <c r="D739" s="36" t="s">
        <v>19</v>
      </c>
      <c r="E739" s="41">
        <v>2275190</v>
      </c>
      <c r="F739" s="44">
        <f>(E739/Summary!$C$9)*Summary!$C$5</f>
        <v>199965.22617673854</v>
      </c>
      <c r="G739" s="41">
        <f>IF(F739&gt;Summary!$D$6,F739,0)</f>
        <v>199965.22617673854</v>
      </c>
      <c r="H739" s="41">
        <f t="shared" si="11"/>
        <v>199965</v>
      </c>
    </row>
    <row r="740" spans="1:8" x14ac:dyDescent="0.35">
      <c r="A740" s="36" t="s">
        <v>1570</v>
      </c>
      <c r="B740" s="36" t="s">
        <v>1571</v>
      </c>
      <c r="C740" s="36" t="s">
        <v>1502</v>
      </c>
      <c r="D740" s="36" t="s">
        <v>19</v>
      </c>
      <c r="E740" s="41">
        <v>574218</v>
      </c>
      <c r="F740" s="44">
        <f>(E740/Summary!$C$9)*Summary!$C$5</f>
        <v>50467.711375645311</v>
      </c>
      <c r="G740" s="41">
        <f>IF(F740&gt;Summary!$D$6,F740,0)</f>
        <v>0</v>
      </c>
      <c r="H740" s="41">
        <f t="shared" si="11"/>
        <v>0</v>
      </c>
    </row>
    <row r="741" spans="1:8" x14ac:dyDescent="0.35">
      <c r="A741" s="36" t="s">
        <v>1572</v>
      </c>
      <c r="B741" s="36" t="s">
        <v>1573</v>
      </c>
      <c r="C741" s="36" t="s">
        <v>1502</v>
      </c>
      <c r="D741" s="36" t="s">
        <v>19</v>
      </c>
      <c r="E741" s="41">
        <v>225127</v>
      </c>
      <c r="F741" s="44">
        <f>(E741/Summary!$C$9)*Summary!$C$5</f>
        <v>19786.291023382932</v>
      </c>
      <c r="G741" s="41">
        <f>IF(F741&gt;Summary!$D$6,F741,0)</f>
        <v>0</v>
      </c>
      <c r="H741" s="41">
        <f t="shared" si="11"/>
        <v>0</v>
      </c>
    </row>
    <row r="742" spans="1:8" x14ac:dyDescent="0.35">
      <c r="A742" s="36" t="s">
        <v>1574</v>
      </c>
      <c r="B742" s="36" t="s">
        <v>1575</v>
      </c>
      <c r="C742" s="36" t="s">
        <v>1502</v>
      </c>
      <c r="D742" s="36" t="s">
        <v>25</v>
      </c>
      <c r="E742" s="41">
        <v>2745139</v>
      </c>
      <c r="F742" s="44">
        <f>(E742/Summary!$C$9)*Summary!$C$5</f>
        <v>241268.79118736714</v>
      </c>
      <c r="G742" s="41">
        <f>IF(F742&gt;Summary!$D$6,F742,0)</f>
        <v>241268.79118736714</v>
      </c>
      <c r="H742" s="41">
        <f t="shared" si="11"/>
        <v>241269</v>
      </c>
    </row>
    <row r="743" spans="1:8" x14ac:dyDescent="0.35">
      <c r="A743" s="36" t="s">
        <v>1576</v>
      </c>
      <c r="B743" s="36" t="s">
        <v>456</v>
      </c>
      <c r="C743" s="36" t="s">
        <v>1502</v>
      </c>
      <c r="D743" s="36" t="s">
        <v>19</v>
      </c>
      <c r="E743" s="41">
        <v>1018440</v>
      </c>
      <c r="F743" s="44">
        <f>(E743/Summary!$C$9)*Summary!$C$5</f>
        <v>89510.14418463406</v>
      </c>
      <c r="G743" s="41">
        <f>IF(F743&gt;Summary!$D$6,F743,0)</f>
        <v>0</v>
      </c>
      <c r="H743" s="41">
        <f t="shared" si="11"/>
        <v>0</v>
      </c>
    </row>
    <row r="744" spans="1:8" x14ac:dyDescent="0.35">
      <c r="A744" s="36" t="s">
        <v>1577</v>
      </c>
      <c r="B744" s="36" t="s">
        <v>1578</v>
      </c>
      <c r="C744" s="36" t="s">
        <v>1502</v>
      </c>
      <c r="D744" s="36" t="s">
        <v>19</v>
      </c>
      <c r="E744" s="41">
        <v>614562</v>
      </c>
      <c r="F744" s="44">
        <f>(E744/Summary!$C$9)*Summary!$C$5</f>
        <v>54013.523850592166</v>
      </c>
      <c r="G744" s="41">
        <f>IF(F744&gt;Summary!$D$6,F744,0)</f>
        <v>0</v>
      </c>
      <c r="H744" s="41">
        <f t="shared" si="11"/>
        <v>0</v>
      </c>
    </row>
    <row r="745" spans="1:8" x14ac:dyDescent="0.35">
      <c r="A745" s="36" t="s">
        <v>1579</v>
      </c>
      <c r="B745" s="36" t="s">
        <v>1580</v>
      </c>
      <c r="C745" s="36" t="s">
        <v>1502</v>
      </c>
      <c r="D745" s="36" t="s">
        <v>25</v>
      </c>
      <c r="E745" s="41">
        <v>485667</v>
      </c>
      <c r="F745" s="44">
        <f>(E745/Summary!$C$9)*Summary!$C$5</f>
        <v>42685.011582143939</v>
      </c>
      <c r="G745" s="41">
        <f>IF(F745&gt;Summary!$D$6,F745,0)</f>
        <v>0</v>
      </c>
      <c r="H745" s="41">
        <f t="shared" si="11"/>
        <v>0</v>
      </c>
    </row>
    <row r="746" spans="1:8" x14ac:dyDescent="0.35">
      <c r="A746" s="36" t="s">
        <v>1581</v>
      </c>
      <c r="B746" s="36" t="s">
        <v>1582</v>
      </c>
      <c r="C746" s="36" t="s">
        <v>1502</v>
      </c>
      <c r="D746" s="36" t="s">
        <v>19</v>
      </c>
      <c r="E746" s="41">
        <v>154180</v>
      </c>
      <c r="F746" s="44">
        <f>(E746/Summary!$C$9)*Summary!$C$5</f>
        <v>13550.797327664744</v>
      </c>
      <c r="G746" s="41">
        <f>IF(F746&gt;Summary!$D$6,F746,0)</f>
        <v>0</v>
      </c>
      <c r="H746" s="41">
        <f t="shared" si="11"/>
        <v>0</v>
      </c>
    </row>
    <row r="747" spans="1:8" x14ac:dyDescent="0.35">
      <c r="A747" s="36" t="s">
        <v>1583</v>
      </c>
      <c r="B747" s="36" t="s">
        <v>1584</v>
      </c>
      <c r="C747" s="36" t="s">
        <v>1502</v>
      </c>
      <c r="D747" s="36" t="s">
        <v>19</v>
      </c>
      <c r="E747" s="41">
        <v>194374</v>
      </c>
      <c r="F747" s="44">
        <f>(E747/Summary!$C$9)*Summary!$C$5</f>
        <v>17083.426383237169</v>
      </c>
      <c r="G747" s="41">
        <f>IF(F747&gt;Summary!$D$6,F747,0)</f>
        <v>0</v>
      </c>
      <c r="H747" s="41">
        <f t="shared" si="11"/>
        <v>0</v>
      </c>
    </row>
    <row r="748" spans="1:8" x14ac:dyDescent="0.35">
      <c r="A748" s="36" t="s">
        <v>1585</v>
      </c>
      <c r="B748" s="36" t="s">
        <v>1586</v>
      </c>
      <c r="C748" s="36" t="s">
        <v>1502</v>
      </c>
      <c r="D748" s="36" t="s">
        <v>19</v>
      </c>
      <c r="E748" s="41">
        <v>635694</v>
      </c>
      <c r="F748" s="44">
        <f>(E748/Summary!$C$9)*Summary!$C$5</f>
        <v>55870.803972061949</v>
      </c>
      <c r="G748" s="41">
        <f>IF(F748&gt;Summary!$D$6,F748,0)</f>
        <v>0</v>
      </c>
      <c r="H748" s="41">
        <f t="shared" si="11"/>
        <v>0</v>
      </c>
    </row>
    <row r="749" spans="1:8" x14ac:dyDescent="0.35">
      <c r="A749" s="36" t="s">
        <v>1587</v>
      </c>
      <c r="B749" s="36" t="s">
        <v>1588</v>
      </c>
      <c r="C749" s="36" t="s">
        <v>1502</v>
      </c>
      <c r="D749" s="36" t="s">
        <v>75</v>
      </c>
      <c r="E749" s="41">
        <v>1217343</v>
      </c>
      <c r="F749" s="44">
        <f>(E749/Summary!$C$9)*Summary!$C$5</f>
        <v>106991.62194351655</v>
      </c>
      <c r="G749" s="41">
        <f>IF(F749&gt;Summary!$D$6,F749,0)</f>
        <v>0</v>
      </c>
      <c r="H749" s="41">
        <f t="shared" si="11"/>
        <v>0</v>
      </c>
    </row>
    <row r="750" spans="1:8" x14ac:dyDescent="0.35">
      <c r="A750" s="36" t="s">
        <v>1589</v>
      </c>
      <c r="B750" s="36" t="s">
        <v>1590</v>
      </c>
      <c r="C750" s="36" t="s">
        <v>1502</v>
      </c>
      <c r="D750" s="36" t="s">
        <v>75</v>
      </c>
      <c r="E750" s="41">
        <v>9067705</v>
      </c>
      <c r="F750" s="44">
        <f>(E750/Summary!$C$9)*Summary!$C$5</f>
        <v>796955.71852414205</v>
      </c>
      <c r="G750" s="41">
        <f>IF(F750&gt;Summary!$D$6,F750,0)</f>
        <v>796955.71852414205</v>
      </c>
      <c r="H750" s="41">
        <f t="shared" si="11"/>
        <v>796956</v>
      </c>
    </row>
    <row r="751" spans="1:8" x14ac:dyDescent="0.35">
      <c r="A751" s="36" t="s">
        <v>1591</v>
      </c>
      <c r="B751" s="36" t="s">
        <v>1592</v>
      </c>
      <c r="C751" s="36" t="s">
        <v>1502</v>
      </c>
      <c r="D751" s="36" t="s">
        <v>75</v>
      </c>
      <c r="E751" s="41">
        <v>1455310</v>
      </c>
      <c r="F751" s="44">
        <f>(E751/Summary!$C$9)*Summary!$C$5</f>
        <v>127906.41366535074</v>
      </c>
      <c r="G751" s="41">
        <f>IF(F751&gt;Summary!$D$6,F751,0)</f>
        <v>0</v>
      </c>
      <c r="H751" s="41">
        <f t="shared" si="11"/>
        <v>0</v>
      </c>
    </row>
    <row r="752" spans="1:8" x14ac:dyDescent="0.35">
      <c r="A752" s="36" t="s">
        <v>1593</v>
      </c>
      <c r="B752" s="36" t="s">
        <v>1594</v>
      </c>
      <c r="C752" s="36" t="s">
        <v>1502</v>
      </c>
      <c r="D752" s="36" t="s">
        <v>75</v>
      </c>
      <c r="E752" s="41">
        <v>2418365</v>
      </c>
      <c r="F752" s="44">
        <f>(E752/Summary!$C$9)*Summary!$C$5</f>
        <v>212548.79996963256</v>
      </c>
      <c r="G752" s="41">
        <f>IF(F752&gt;Summary!$D$6,F752,0)</f>
        <v>212548.79996963256</v>
      </c>
      <c r="H752" s="41">
        <f t="shared" si="11"/>
        <v>212549</v>
      </c>
    </row>
    <row r="753" spans="1:8" x14ac:dyDescent="0.35">
      <c r="A753" s="36" t="s">
        <v>1595</v>
      </c>
      <c r="B753" s="36" t="s">
        <v>1596</v>
      </c>
      <c r="C753" s="36" t="s">
        <v>1502</v>
      </c>
      <c r="D753" s="36" t="s">
        <v>75</v>
      </c>
      <c r="E753" s="41">
        <v>5195027</v>
      </c>
      <c r="F753" s="44">
        <f>(E753/Summary!$C$9)*Summary!$C$5</f>
        <v>456588.13068326755</v>
      </c>
      <c r="G753" s="41">
        <f>IF(F753&gt;Summary!$D$6,F753,0)</f>
        <v>456588.13068326755</v>
      </c>
      <c r="H753" s="41">
        <f t="shared" si="11"/>
        <v>456588</v>
      </c>
    </row>
    <row r="754" spans="1:8" x14ac:dyDescent="0.35">
      <c r="A754" s="36" t="s">
        <v>1597</v>
      </c>
      <c r="B754" s="36" t="s">
        <v>1598</v>
      </c>
      <c r="C754" s="36" t="s">
        <v>1502</v>
      </c>
      <c r="D754" s="36" t="s">
        <v>75</v>
      </c>
      <c r="E754" s="41">
        <v>1192901</v>
      </c>
      <c r="F754" s="44">
        <f>(E754/Summary!$C$9)*Summary!$C$5</f>
        <v>104843.42770118434</v>
      </c>
      <c r="G754" s="41">
        <f>IF(F754&gt;Summary!$D$6,F754,0)</f>
        <v>0</v>
      </c>
      <c r="H754" s="41">
        <f t="shared" si="11"/>
        <v>0</v>
      </c>
    </row>
    <row r="755" spans="1:8" x14ac:dyDescent="0.35">
      <c r="A755" s="36" t="s">
        <v>1599</v>
      </c>
      <c r="B755" s="36" t="s">
        <v>1600</v>
      </c>
      <c r="C755" s="36" t="s">
        <v>1502</v>
      </c>
      <c r="D755" s="36" t="s">
        <v>75</v>
      </c>
      <c r="E755" s="41">
        <v>1989055</v>
      </c>
      <c r="F755" s="44">
        <f>(E755/Summary!$C$9)*Summary!$C$5</f>
        <v>174816.97482538718</v>
      </c>
      <c r="G755" s="41">
        <f>IF(F755&gt;Summary!$D$6,F755,0)</f>
        <v>174816.97482538718</v>
      </c>
      <c r="H755" s="41">
        <f t="shared" si="11"/>
        <v>174817</v>
      </c>
    </row>
    <row r="756" spans="1:8" x14ac:dyDescent="0.35">
      <c r="A756" s="36" t="s">
        <v>1601</v>
      </c>
      <c r="B756" s="36" t="s">
        <v>1602</v>
      </c>
      <c r="C756" s="36" t="s">
        <v>1502</v>
      </c>
      <c r="D756" s="36" t="s">
        <v>75</v>
      </c>
      <c r="E756" s="41">
        <v>1945595</v>
      </c>
      <c r="F756" s="44">
        <f>(E756/Summary!$C$9)*Summary!$C$5</f>
        <v>170997.29878530218</v>
      </c>
      <c r="G756" s="41">
        <f>IF(F756&gt;Summary!$D$6,F756,0)</f>
        <v>170997.29878530218</v>
      </c>
      <c r="H756" s="41">
        <f t="shared" si="11"/>
        <v>170997</v>
      </c>
    </row>
    <row r="757" spans="1:8" x14ac:dyDescent="0.35">
      <c r="A757" s="36" t="s">
        <v>1603</v>
      </c>
      <c r="B757" s="36" t="s">
        <v>1604</v>
      </c>
      <c r="C757" s="36" t="s">
        <v>1502</v>
      </c>
      <c r="D757" s="36" t="s">
        <v>75</v>
      </c>
      <c r="E757" s="41">
        <v>2484294</v>
      </c>
      <c r="F757" s="44">
        <f>(E757/Summary!$C$9)*Summary!$C$5</f>
        <v>218343.26434254477</v>
      </c>
      <c r="G757" s="41">
        <f>IF(F757&gt;Summary!$D$6,F757,0)</f>
        <v>218343.26434254477</v>
      </c>
      <c r="H757" s="41">
        <f t="shared" si="11"/>
        <v>218343</v>
      </c>
    </row>
    <row r="758" spans="1:8" x14ac:dyDescent="0.35">
      <c r="A758" s="36" t="s">
        <v>1605</v>
      </c>
      <c r="B758" s="36" t="s">
        <v>1606</v>
      </c>
      <c r="C758" s="36" t="s">
        <v>1502</v>
      </c>
      <c r="D758" s="36" t="s">
        <v>75</v>
      </c>
      <c r="E758" s="41">
        <v>1937790</v>
      </c>
      <c r="F758" s="44">
        <f>(E758/Summary!$C$9)*Summary!$C$5</f>
        <v>170311.32153051929</v>
      </c>
      <c r="G758" s="41">
        <f>IF(F758&gt;Summary!$D$6,F758,0)</f>
        <v>170311.32153051929</v>
      </c>
      <c r="H758" s="41">
        <f t="shared" si="11"/>
        <v>170311</v>
      </c>
    </row>
    <row r="759" spans="1:8" x14ac:dyDescent="0.35">
      <c r="A759" s="36" t="s">
        <v>1607</v>
      </c>
      <c r="B759" s="36" t="s">
        <v>1608</v>
      </c>
      <c r="C759" s="36" t="s">
        <v>1502</v>
      </c>
      <c r="D759" s="36" t="s">
        <v>75</v>
      </c>
      <c r="E759" s="41">
        <v>1174793</v>
      </c>
      <c r="F759" s="44">
        <f>(E759/Summary!$C$9)*Summary!$C$5</f>
        <v>103251.92531430307</v>
      </c>
      <c r="G759" s="41">
        <f>IF(F759&gt;Summary!$D$6,F759,0)</f>
        <v>0</v>
      </c>
      <c r="H759" s="41">
        <f t="shared" si="11"/>
        <v>0</v>
      </c>
    </row>
    <row r="760" spans="1:8" x14ac:dyDescent="0.35">
      <c r="A760" s="36" t="s">
        <v>1609</v>
      </c>
      <c r="B760" s="36" t="s">
        <v>1610</v>
      </c>
      <c r="C760" s="36" t="s">
        <v>1502</v>
      </c>
      <c r="D760" s="36" t="s">
        <v>75</v>
      </c>
      <c r="E760" s="41">
        <v>859250</v>
      </c>
      <c r="F760" s="44">
        <f>(E760/Summary!$C$9)*Summary!$C$5</f>
        <v>75519.020649863349</v>
      </c>
      <c r="G760" s="41">
        <f>IF(F760&gt;Summary!$D$6,F760,0)</f>
        <v>0</v>
      </c>
      <c r="H760" s="41">
        <f t="shared" si="11"/>
        <v>0</v>
      </c>
    </row>
    <row r="761" spans="1:8" x14ac:dyDescent="0.35">
      <c r="A761" s="36" t="s">
        <v>1611</v>
      </c>
      <c r="B761" s="36" t="s">
        <v>1612</v>
      </c>
      <c r="C761" s="36" t="s">
        <v>1502</v>
      </c>
      <c r="D761" s="36" t="s">
        <v>75</v>
      </c>
      <c r="E761" s="41">
        <v>1084542</v>
      </c>
      <c r="F761" s="44">
        <f>(E761/Summary!$C$9)*Summary!$C$5</f>
        <v>95319.813434558149</v>
      </c>
      <c r="G761" s="41">
        <f>IF(F761&gt;Summary!$D$6,F761,0)</f>
        <v>0</v>
      </c>
      <c r="H761" s="41">
        <f t="shared" si="11"/>
        <v>0</v>
      </c>
    </row>
    <row r="762" spans="1:8" x14ac:dyDescent="0.35">
      <c r="A762" s="36" t="s">
        <v>1613</v>
      </c>
      <c r="B762" s="36" t="s">
        <v>1467</v>
      </c>
      <c r="C762" s="36" t="s">
        <v>1502</v>
      </c>
      <c r="D762" s="36" t="s">
        <v>75</v>
      </c>
      <c r="E762" s="41">
        <v>4517761</v>
      </c>
      <c r="F762" s="44">
        <f>(E762/Summary!$C$9)*Summary!$C$5</f>
        <v>397063.58597631339</v>
      </c>
      <c r="G762" s="41">
        <f>IF(F762&gt;Summary!$D$6,F762,0)</f>
        <v>397063.58597631339</v>
      </c>
      <c r="H762" s="41">
        <f t="shared" si="11"/>
        <v>397064</v>
      </c>
    </row>
    <row r="763" spans="1:8" x14ac:dyDescent="0.35">
      <c r="A763" s="36" t="s">
        <v>1617</v>
      </c>
      <c r="B763" s="36" t="s">
        <v>1618</v>
      </c>
      <c r="C763" s="36" t="s">
        <v>1616</v>
      </c>
      <c r="D763" s="36" t="s">
        <v>25</v>
      </c>
      <c r="E763" s="41">
        <v>4501363</v>
      </c>
      <c r="F763" s="44">
        <f>(E763/Summary!$C$9)*Summary!$C$5</f>
        <v>395622.37457030063</v>
      </c>
      <c r="G763" s="41">
        <f>IF(F763&gt;Summary!$D$6,F763,0)</f>
        <v>395622.37457030063</v>
      </c>
      <c r="H763" s="41">
        <f t="shared" si="11"/>
        <v>395622</v>
      </c>
    </row>
    <row r="764" spans="1:8" x14ac:dyDescent="0.35">
      <c r="A764" s="36" t="s">
        <v>1619</v>
      </c>
      <c r="B764" s="36" t="s">
        <v>1620</v>
      </c>
      <c r="C764" s="36" t="s">
        <v>1616</v>
      </c>
      <c r="D764" s="36" t="s">
        <v>25</v>
      </c>
      <c r="E764" s="41">
        <v>363165</v>
      </c>
      <c r="F764" s="44">
        <f>(E764/Summary!$C$9)*Summary!$C$5</f>
        <v>31918.37664743395</v>
      </c>
      <c r="G764" s="41">
        <f>IF(F764&gt;Summary!$D$6,F764,0)</f>
        <v>0</v>
      </c>
      <c r="H764" s="41">
        <f t="shared" si="11"/>
        <v>0</v>
      </c>
    </row>
    <row r="765" spans="1:8" x14ac:dyDescent="0.35">
      <c r="A765" s="36" t="s">
        <v>1621</v>
      </c>
      <c r="B765" s="36" t="s">
        <v>1622</v>
      </c>
      <c r="C765" s="36" t="s">
        <v>1616</v>
      </c>
      <c r="D765" s="36" t="s">
        <v>25</v>
      </c>
      <c r="E765" s="41">
        <v>908220</v>
      </c>
      <c r="F765" s="44">
        <f>(E765/Summary!$C$9)*Summary!$C$5</f>
        <v>79822.96762830246</v>
      </c>
      <c r="G765" s="41">
        <f>IF(F765&gt;Summary!$D$6,F765,0)</f>
        <v>0</v>
      </c>
      <c r="H765" s="41">
        <f t="shared" si="11"/>
        <v>0</v>
      </c>
    </row>
    <row r="766" spans="1:8" x14ac:dyDescent="0.35">
      <c r="A766" s="36" t="s">
        <v>1623</v>
      </c>
      <c r="B766" s="36" t="s">
        <v>1624</v>
      </c>
      <c r="C766" s="36" t="s">
        <v>1616</v>
      </c>
      <c r="D766" s="36" t="s">
        <v>19</v>
      </c>
      <c r="E766" s="41">
        <v>572506</v>
      </c>
      <c r="F766" s="44">
        <f>(E766/Summary!$C$9)*Summary!$C$5</f>
        <v>50317.244615851807</v>
      </c>
      <c r="G766" s="41">
        <f>IF(F766&gt;Summary!$D$6,F766,0)</f>
        <v>0</v>
      </c>
      <c r="H766" s="41">
        <f t="shared" si="11"/>
        <v>0</v>
      </c>
    </row>
    <row r="767" spans="1:8" x14ac:dyDescent="0.35">
      <c r="A767" s="36" t="s">
        <v>1625</v>
      </c>
      <c r="B767" s="36" t="s">
        <v>1626</v>
      </c>
      <c r="C767" s="36" t="s">
        <v>1616</v>
      </c>
      <c r="D767" s="36" t="s">
        <v>25</v>
      </c>
      <c r="E767" s="41">
        <v>658888</v>
      </c>
      <c r="F767" s="44">
        <f>(E767/Summary!$C$9)*Summary!$C$5</f>
        <v>57909.312165198906</v>
      </c>
      <c r="G767" s="41">
        <f>IF(F767&gt;Summary!$D$6,F767,0)</f>
        <v>0</v>
      </c>
      <c r="H767" s="41">
        <f t="shared" si="11"/>
        <v>0</v>
      </c>
    </row>
    <row r="768" spans="1:8" x14ac:dyDescent="0.35">
      <c r="A768" s="36" t="s">
        <v>1630</v>
      </c>
      <c r="B768" s="36" t="s">
        <v>1078</v>
      </c>
      <c r="C768" s="36" t="s">
        <v>1629</v>
      </c>
      <c r="D768" s="36" t="s">
        <v>25</v>
      </c>
      <c r="E768" s="41">
        <v>1412132</v>
      </c>
      <c r="F768" s="44">
        <f>(E768/Summary!$C$9)*Summary!$C$5</f>
        <v>124111.52245368964</v>
      </c>
      <c r="G768" s="41">
        <f>IF(F768&gt;Summary!$D$6,F768,0)</f>
        <v>0</v>
      </c>
      <c r="H768" s="41">
        <f t="shared" si="11"/>
        <v>0</v>
      </c>
    </row>
    <row r="769" spans="1:8" x14ac:dyDescent="0.35">
      <c r="A769" s="36" t="s">
        <v>1631</v>
      </c>
      <c r="B769" s="36" t="s">
        <v>1632</v>
      </c>
      <c r="C769" s="36" t="s">
        <v>1629</v>
      </c>
      <c r="D769" s="36" t="s">
        <v>25</v>
      </c>
      <c r="E769" s="41">
        <v>5073392</v>
      </c>
      <c r="F769" s="44">
        <f>(E769/Summary!$C$9)*Summary!$C$5</f>
        <v>445897.69591254176</v>
      </c>
      <c r="G769" s="41">
        <f>IF(F769&gt;Summary!$D$6,F769,0)</f>
        <v>445897.69591254176</v>
      </c>
      <c r="H769" s="41">
        <f t="shared" si="11"/>
        <v>445898</v>
      </c>
    </row>
    <row r="770" spans="1:8" x14ac:dyDescent="0.35">
      <c r="A770" s="36" t="s">
        <v>1633</v>
      </c>
      <c r="B770" s="36" t="s">
        <v>1634</v>
      </c>
      <c r="C770" s="36" t="s">
        <v>1629</v>
      </c>
      <c r="D770" s="36" t="s">
        <v>19</v>
      </c>
      <c r="E770" s="41">
        <v>1916106</v>
      </c>
      <c r="F770" s="44">
        <f>(E770/Summary!$C$9)*Summary!$C$5</f>
        <v>168405.5264257516</v>
      </c>
      <c r="G770" s="41">
        <f>IF(F770&gt;Summary!$D$6,F770,0)</f>
        <v>168405.5264257516</v>
      </c>
      <c r="H770" s="41">
        <f t="shared" si="11"/>
        <v>168406</v>
      </c>
    </row>
    <row r="771" spans="1:8" x14ac:dyDescent="0.35">
      <c r="A771" s="36" t="s">
        <v>1635</v>
      </c>
      <c r="B771" s="36" t="s">
        <v>1636</v>
      </c>
      <c r="C771" s="36" t="s">
        <v>1629</v>
      </c>
      <c r="D771" s="36" t="s">
        <v>25</v>
      </c>
      <c r="E771" s="41">
        <v>2212139</v>
      </c>
      <c r="F771" s="44">
        <f>(E771/Summary!$C$9)*Summary!$C$5</f>
        <v>194423.70767689036</v>
      </c>
      <c r="G771" s="41">
        <f>IF(F771&gt;Summary!$D$6,F771,0)</f>
        <v>194423.70767689036</v>
      </c>
      <c r="H771" s="41">
        <f t="shared" ref="H771:H834" si="12">ROUND(G771,0)</f>
        <v>194424</v>
      </c>
    </row>
    <row r="772" spans="1:8" x14ac:dyDescent="0.35">
      <c r="A772" s="36" t="s">
        <v>1637</v>
      </c>
      <c r="B772" s="36" t="s">
        <v>1638</v>
      </c>
      <c r="C772" s="36" t="s">
        <v>1629</v>
      </c>
      <c r="D772" s="36" t="s">
        <v>19</v>
      </c>
      <c r="E772" s="41">
        <v>691025</v>
      </c>
      <c r="F772" s="44">
        <f>(E772/Summary!$C$9)*Summary!$C$5</f>
        <v>60733.815821439413</v>
      </c>
      <c r="G772" s="41">
        <f>IF(F772&gt;Summary!$D$6,F772,0)</f>
        <v>0</v>
      </c>
      <c r="H772" s="41">
        <f t="shared" si="12"/>
        <v>0</v>
      </c>
    </row>
    <row r="773" spans="1:8" x14ac:dyDescent="0.35">
      <c r="A773" s="36" t="s">
        <v>1639</v>
      </c>
      <c r="B773" s="36" t="s">
        <v>1640</v>
      </c>
      <c r="C773" s="36" t="s">
        <v>1629</v>
      </c>
      <c r="D773" s="36" t="s">
        <v>75</v>
      </c>
      <c r="E773" s="41">
        <v>7697980</v>
      </c>
      <c r="F773" s="44">
        <f>(E773/Summary!$C$9)*Summary!$C$5</f>
        <v>676571.32450652902</v>
      </c>
      <c r="G773" s="41">
        <f>IF(F773&gt;Summary!$D$6,F773,0)</f>
        <v>676571.32450652902</v>
      </c>
      <c r="H773" s="41">
        <f t="shared" si="12"/>
        <v>676571</v>
      </c>
    </row>
    <row r="774" spans="1:8" x14ac:dyDescent="0.35">
      <c r="A774" s="36" t="s">
        <v>1644</v>
      </c>
      <c r="B774" s="36" t="s">
        <v>798</v>
      </c>
      <c r="C774" s="36" t="s">
        <v>1643</v>
      </c>
      <c r="D774" s="36" t="s">
        <v>25</v>
      </c>
      <c r="E774" s="41">
        <v>3337819</v>
      </c>
      <c r="F774" s="44">
        <f>(E774/Summary!$C$9)*Summary!$C$5</f>
        <v>293359.11781961733</v>
      </c>
      <c r="G774" s="41">
        <f>IF(F774&gt;Summary!$D$6,F774,0)</f>
        <v>293359.11781961733</v>
      </c>
      <c r="H774" s="41">
        <f t="shared" si="12"/>
        <v>293359</v>
      </c>
    </row>
    <row r="775" spans="1:8" x14ac:dyDescent="0.35">
      <c r="A775" s="36" t="s">
        <v>1645</v>
      </c>
      <c r="B775" s="36" t="s">
        <v>1646</v>
      </c>
      <c r="C775" s="36" t="s">
        <v>1643</v>
      </c>
      <c r="D775" s="36" t="s">
        <v>19</v>
      </c>
      <c r="E775" s="41">
        <v>593765</v>
      </c>
      <c r="F775" s="44">
        <f>(E775/Summary!$C$9)*Summary!$C$5</f>
        <v>52185.686699058606</v>
      </c>
      <c r="G775" s="41">
        <f>IF(F775&gt;Summary!$D$6,F775,0)</f>
        <v>0</v>
      </c>
      <c r="H775" s="41">
        <f t="shared" si="12"/>
        <v>0</v>
      </c>
    </row>
    <row r="776" spans="1:8" x14ac:dyDescent="0.35">
      <c r="A776" s="36" t="s">
        <v>1647</v>
      </c>
      <c r="B776" s="36" t="s">
        <v>48</v>
      </c>
      <c r="C776" s="36" t="s">
        <v>1643</v>
      </c>
      <c r="D776" s="36" t="s">
        <v>19</v>
      </c>
      <c r="E776" s="41">
        <v>845201</v>
      </c>
      <c r="F776" s="44">
        <f>(E776/Summary!$C$9)*Summary!$C$5</f>
        <v>74284.261591254181</v>
      </c>
      <c r="G776" s="41">
        <f>IF(F776&gt;Summary!$D$6,F776,0)</f>
        <v>0</v>
      </c>
      <c r="H776" s="41">
        <f t="shared" si="12"/>
        <v>0</v>
      </c>
    </row>
    <row r="777" spans="1:8" x14ac:dyDescent="0.35">
      <c r="A777" s="36" t="s">
        <v>1648</v>
      </c>
      <c r="B777" s="36" t="s">
        <v>1649</v>
      </c>
      <c r="C777" s="36" t="s">
        <v>1643</v>
      </c>
      <c r="D777" s="36" t="s">
        <v>19</v>
      </c>
      <c r="E777" s="41">
        <v>1049139</v>
      </c>
      <c r="F777" s="44">
        <f>(E777/Summary!$C$9)*Summary!$C$5</f>
        <v>92208.262793805043</v>
      </c>
      <c r="G777" s="41">
        <f>IF(F777&gt;Summary!$D$6,F777,0)</f>
        <v>0</v>
      </c>
      <c r="H777" s="41">
        <f t="shared" si="12"/>
        <v>0</v>
      </c>
    </row>
    <row r="778" spans="1:8" x14ac:dyDescent="0.35">
      <c r="A778" s="36" t="s">
        <v>1650</v>
      </c>
      <c r="B778" s="36" t="s">
        <v>1651</v>
      </c>
      <c r="C778" s="36" t="s">
        <v>1643</v>
      </c>
      <c r="D778" s="36" t="s">
        <v>25</v>
      </c>
      <c r="E778" s="41">
        <v>1905970</v>
      </c>
      <c r="F778" s="44">
        <f>(E778/Summary!$C$9)*Summary!$C$5</f>
        <v>167514.67883389007</v>
      </c>
      <c r="G778" s="41">
        <f>IF(F778&gt;Summary!$D$6,F778,0)</f>
        <v>167514.67883389007</v>
      </c>
      <c r="H778" s="41">
        <f t="shared" si="12"/>
        <v>167515</v>
      </c>
    </row>
    <row r="779" spans="1:8" x14ac:dyDescent="0.35">
      <c r="A779" s="36" t="s">
        <v>1652</v>
      </c>
      <c r="B779" s="36" t="s">
        <v>1653</v>
      </c>
      <c r="C779" s="36" t="s">
        <v>1643</v>
      </c>
      <c r="D779" s="36" t="s">
        <v>19</v>
      </c>
      <c r="E779" s="41">
        <v>2218865</v>
      </c>
      <c r="F779" s="44">
        <f>(E779/Summary!$C$9)*Summary!$C$5</f>
        <v>195014.85220163982</v>
      </c>
      <c r="G779" s="41">
        <f>IF(F779&gt;Summary!$D$6,F779,0)</f>
        <v>195014.85220163982</v>
      </c>
      <c r="H779" s="41">
        <f t="shared" si="12"/>
        <v>195015</v>
      </c>
    </row>
    <row r="780" spans="1:8" x14ac:dyDescent="0.35">
      <c r="A780" s="36" t="s">
        <v>1654</v>
      </c>
      <c r="B780" s="36" t="s">
        <v>1655</v>
      </c>
      <c r="C780" s="36" t="s">
        <v>1643</v>
      </c>
      <c r="D780" s="36" t="s">
        <v>25</v>
      </c>
      <c r="E780" s="41">
        <v>13702937</v>
      </c>
      <c r="F780" s="44">
        <f>(E780/Summary!$C$9)*Summary!$C$5</f>
        <v>1204343.7675493471</v>
      </c>
      <c r="G780" s="41">
        <f>IF(F780&gt;Summary!$D$6,F780,0)</f>
        <v>1204343.7675493471</v>
      </c>
      <c r="H780" s="41">
        <f t="shared" si="12"/>
        <v>1204344</v>
      </c>
    </row>
    <row r="781" spans="1:8" x14ac:dyDescent="0.35">
      <c r="A781" s="36" t="s">
        <v>1656</v>
      </c>
      <c r="B781" s="36" t="s">
        <v>1657</v>
      </c>
      <c r="C781" s="36" t="s">
        <v>1643</v>
      </c>
      <c r="D781" s="36" t="s">
        <v>25</v>
      </c>
      <c r="E781" s="41">
        <v>1001348</v>
      </c>
      <c r="F781" s="44">
        <f>(E781/Summary!$C$9)*Summary!$C$5</f>
        <v>88007.937491648961</v>
      </c>
      <c r="G781" s="41">
        <f>IF(F781&gt;Summary!$D$6,F781,0)</f>
        <v>0</v>
      </c>
      <c r="H781" s="41">
        <f t="shared" si="12"/>
        <v>0</v>
      </c>
    </row>
    <row r="782" spans="1:8" x14ac:dyDescent="0.35">
      <c r="A782" s="36" t="s">
        <v>1658</v>
      </c>
      <c r="B782" s="36" t="s">
        <v>1659</v>
      </c>
      <c r="C782" s="36" t="s">
        <v>1643</v>
      </c>
      <c r="D782" s="36" t="s">
        <v>19</v>
      </c>
      <c r="E782" s="41">
        <v>263787</v>
      </c>
      <c r="F782" s="44">
        <f>(E782/Summary!$C$9)*Summary!$C$5</f>
        <v>23184.097643486184</v>
      </c>
      <c r="G782" s="41">
        <f>IF(F782&gt;Summary!$D$6,F782,0)</f>
        <v>0</v>
      </c>
      <c r="H782" s="41">
        <f t="shared" si="12"/>
        <v>0</v>
      </c>
    </row>
    <row r="783" spans="1:8" x14ac:dyDescent="0.35">
      <c r="A783" s="36" t="s">
        <v>1660</v>
      </c>
      <c r="B783" s="36" t="s">
        <v>1661</v>
      </c>
      <c r="C783" s="36" t="s">
        <v>1643</v>
      </c>
      <c r="D783" s="36" t="s">
        <v>19</v>
      </c>
      <c r="E783" s="41">
        <v>351811</v>
      </c>
      <c r="F783" s="44">
        <f>(E783/Summary!$C$9)*Summary!$C$5</f>
        <v>30920.47969025205</v>
      </c>
      <c r="G783" s="41">
        <f>IF(F783&gt;Summary!$D$6,F783,0)</f>
        <v>0</v>
      </c>
      <c r="H783" s="41">
        <f t="shared" si="12"/>
        <v>0</v>
      </c>
    </row>
    <row r="784" spans="1:8" x14ac:dyDescent="0.35">
      <c r="A784" s="36" t="s">
        <v>1662</v>
      </c>
      <c r="B784" s="36" t="s">
        <v>1663</v>
      </c>
      <c r="C784" s="36" t="s">
        <v>1643</v>
      </c>
      <c r="D784" s="36" t="s">
        <v>19</v>
      </c>
      <c r="E784" s="41">
        <v>474713</v>
      </c>
      <c r="F784" s="44">
        <f>(E784/Summary!$C$9)*Summary!$C$5</f>
        <v>41722.270409960525</v>
      </c>
      <c r="G784" s="41">
        <f>IF(F784&gt;Summary!$D$6,F784,0)</f>
        <v>0</v>
      </c>
      <c r="H784" s="41">
        <f t="shared" si="12"/>
        <v>0</v>
      </c>
    </row>
    <row r="785" spans="1:8" x14ac:dyDescent="0.35">
      <c r="A785" s="36" t="s">
        <v>1664</v>
      </c>
      <c r="B785" s="36" t="s">
        <v>1665</v>
      </c>
      <c r="C785" s="36" t="s">
        <v>1643</v>
      </c>
      <c r="D785" s="36" t="s">
        <v>25</v>
      </c>
      <c r="E785" s="41">
        <v>1195675</v>
      </c>
      <c r="F785" s="44">
        <f>(E785/Summary!$C$9)*Summary!$C$5</f>
        <v>105087.2330701488</v>
      </c>
      <c r="G785" s="41">
        <f>IF(F785&gt;Summary!$D$6,F785,0)</f>
        <v>0</v>
      </c>
      <c r="H785" s="41">
        <f t="shared" si="12"/>
        <v>0</v>
      </c>
    </row>
    <row r="786" spans="1:8" x14ac:dyDescent="0.35">
      <c r="A786" s="36" t="s">
        <v>1666</v>
      </c>
      <c r="B786" s="36" t="s">
        <v>1667</v>
      </c>
      <c r="C786" s="36" t="s">
        <v>1643</v>
      </c>
      <c r="D786" s="36" t="s">
        <v>25</v>
      </c>
      <c r="E786" s="41">
        <v>480620</v>
      </c>
      <c r="F786" s="44">
        <f>(E786/Summary!$C$9)*Summary!$C$5</f>
        <v>42241.433464925598</v>
      </c>
      <c r="G786" s="41">
        <f>IF(F786&gt;Summary!$D$6,F786,0)</f>
        <v>0</v>
      </c>
      <c r="H786" s="41">
        <f t="shared" si="12"/>
        <v>0</v>
      </c>
    </row>
    <row r="787" spans="1:8" x14ac:dyDescent="0.35">
      <c r="A787" s="36" t="s">
        <v>1668</v>
      </c>
      <c r="B787" s="36" t="s">
        <v>1669</v>
      </c>
      <c r="C787" s="36" t="s">
        <v>1643</v>
      </c>
      <c r="D787" s="36" t="s">
        <v>19</v>
      </c>
      <c r="E787" s="41">
        <v>388715</v>
      </c>
      <c r="F787" s="44">
        <f>(E787/Summary!$C$9)*Summary!$C$5</f>
        <v>34163.95241421197</v>
      </c>
      <c r="G787" s="41">
        <f>IF(F787&gt;Summary!$D$6,F787,0)</f>
        <v>0</v>
      </c>
      <c r="H787" s="41">
        <f t="shared" si="12"/>
        <v>0</v>
      </c>
    </row>
    <row r="788" spans="1:8" x14ac:dyDescent="0.35">
      <c r="A788" s="36" t="s">
        <v>1670</v>
      </c>
      <c r="B788" s="36" t="s">
        <v>1671</v>
      </c>
      <c r="C788" s="36" t="s">
        <v>1643</v>
      </c>
      <c r="D788" s="36" t="s">
        <v>19</v>
      </c>
      <c r="E788" s="41">
        <v>405906</v>
      </c>
      <c r="F788" s="44">
        <f>(E788/Summary!$C$9)*Summary!$C$5</f>
        <v>35674.860163984209</v>
      </c>
      <c r="G788" s="41">
        <f>IF(F788&gt;Summary!$D$6,F788,0)</f>
        <v>0</v>
      </c>
      <c r="H788" s="41">
        <f t="shared" si="12"/>
        <v>0</v>
      </c>
    </row>
    <row r="789" spans="1:8" x14ac:dyDescent="0.35">
      <c r="A789" s="36" t="s">
        <v>1672</v>
      </c>
      <c r="B789" s="36" t="s">
        <v>1673</v>
      </c>
      <c r="C789" s="36" t="s">
        <v>1643</v>
      </c>
      <c r="D789" s="36" t="s">
        <v>19</v>
      </c>
      <c r="E789" s="41">
        <v>841531</v>
      </c>
      <c r="F789" s="44">
        <f>(E789/Summary!$C$9)*Summary!$C$5</f>
        <v>73961.707263893099</v>
      </c>
      <c r="G789" s="41">
        <f>IF(F789&gt;Summary!$D$6,F789,0)</f>
        <v>0</v>
      </c>
      <c r="H789" s="41">
        <f t="shared" si="12"/>
        <v>0</v>
      </c>
    </row>
    <row r="790" spans="1:8" x14ac:dyDescent="0.35">
      <c r="A790" s="36" t="s">
        <v>1674</v>
      </c>
      <c r="B790" s="36" t="s">
        <v>1675</v>
      </c>
      <c r="C790" s="36" t="s">
        <v>1643</v>
      </c>
      <c r="D790" s="36" t="s">
        <v>19</v>
      </c>
      <c r="E790" s="41">
        <v>897984</v>
      </c>
      <c r="F790" s="44">
        <f>(E790/Summary!$C$9)*Summary!$C$5</f>
        <v>78923.331090191321</v>
      </c>
      <c r="G790" s="41">
        <f>IF(F790&gt;Summary!$D$6,F790,0)</f>
        <v>0</v>
      </c>
      <c r="H790" s="41">
        <f t="shared" si="12"/>
        <v>0</v>
      </c>
    </row>
    <row r="791" spans="1:8" x14ac:dyDescent="0.35">
      <c r="A791" s="36" t="s">
        <v>1676</v>
      </c>
      <c r="B791" s="36" t="s">
        <v>1677</v>
      </c>
      <c r="C791" s="36" t="s">
        <v>1643</v>
      </c>
      <c r="D791" s="36" t="s">
        <v>19</v>
      </c>
      <c r="E791" s="41">
        <v>2017138</v>
      </c>
      <c r="F791" s="44">
        <f>(E791/Summary!$C$9)*Summary!$C$5</f>
        <v>177285.17460066811</v>
      </c>
      <c r="G791" s="41">
        <f>IF(F791&gt;Summary!$D$6,F791,0)</f>
        <v>177285.17460066811</v>
      </c>
      <c r="H791" s="41">
        <f t="shared" si="12"/>
        <v>177285</v>
      </c>
    </row>
    <row r="792" spans="1:8" x14ac:dyDescent="0.35">
      <c r="A792" s="36" t="s">
        <v>1678</v>
      </c>
      <c r="B792" s="36" t="s">
        <v>1679</v>
      </c>
      <c r="C792" s="36" t="s">
        <v>1643</v>
      </c>
      <c r="D792" s="36" t="s">
        <v>25</v>
      </c>
      <c r="E792" s="41">
        <v>688226</v>
      </c>
      <c r="F792" s="44">
        <f>(E792/Summary!$C$9)*Summary!$C$5</f>
        <v>60487.813215912538</v>
      </c>
      <c r="G792" s="41">
        <f>IF(F792&gt;Summary!$D$6,F792,0)</f>
        <v>0</v>
      </c>
      <c r="H792" s="41">
        <f t="shared" si="12"/>
        <v>0</v>
      </c>
    </row>
    <row r="793" spans="1:8" x14ac:dyDescent="0.35">
      <c r="A793" s="36" t="s">
        <v>1680</v>
      </c>
      <c r="B793" s="36" t="s">
        <v>1681</v>
      </c>
      <c r="C793" s="36" t="s">
        <v>1643</v>
      </c>
      <c r="D793" s="36" t="s">
        <v>19</v>
      </c>
      <c r="E793" s="41">
        <v>1165357</v>
      </c>
      <c r="F793" s="44">
        <f>(E793/Summary!$C$9)*Summary!$C$5</f>
        <v>102422.60034618889</v>
      </c>
      <c r="G793" s="41">
        <f>IF(F793&gt;Summary!$D$6,F793,0)</f>
        <v>0</v>
      </c>
      <c r="H793" s="41">
        <f t="shared" si="12"/>
        <v>0</v>
      </c>
    </row>
    <row r="794" spans="1:8" x14ac:dyDescent="0.35">
      <c r="A794" s="36" t="s">
        <v>1682</v>
      </c>
      <c r="B794" s="36" t="s">
        <v>1683</v>
      </c>
      <c r="C794" s="36" t="s">
        <v>1643</v>
      </c>
      <c r="D794" s="36" t="s">
        <v>25</v>
      </c>
      <c r="E794" s="41">
        <v>727555</v>
      </c>
      <c r="F794" s="44">
        <f>(E794/Summary!$C$9)*Summary!$C$5</f>
        <v>63944.417886425748</v>
      </c>
      <c r="G794" s="41">
        <f>IF(F794&gt;Summary!$D$6,F794,0)</f>
        <v>0</v>
      </c>
      <c r="H794" s="41">
        <f t="shared" si="12"/>
        <v>0</v>
      </c>
    </row>
    <row r="795" spans="1:8" x14ac:dyDescent="0.35">
      <c r="A795" s="36" t="s">
        <v>1684</v>
      </c>
      <c r="B795" s="36" t="s">
        <v>594</v>
      </c>
      <c r="C795" s="36" t="s">
        <v>1643</v>
      </c>
      <c r="D795" s="36" t="s">
        <v>19</v>
      </c>
      <c r="E795" s="41">
        <v>498334</v>
      </c>
      <c r="F795" s="44">
        <f>(E795/Summary!$C$9)*Summary!$C$5</f>
        <v>43798.307403583356</v>
      </c>
      <c r="G795" s="41">
        <f>IF(F795&gt;Summary!$D$6,F795,0)</f>
        <v>0</v>
      </c>
      <c r="H795" s="41">
        <f t="shared" si="12"/>
        <v>0</v>
      </c>
    </row>
    <row r="796" spans="1:8" x14ac:dyDescent="0.35">
      <c r="A796" s="36" t="s">
        <v>1685</v>
      </c>
      <c r="B796" s="36" t="s">
        <v>1686</v>
      </c>
      <c r="C796" s="36" t="s">
        <v>1643</v>
      </c>
      <c r="D796" s="36" t="s">
        <v>19</v>
      </c>
      <c r="E796" s="41">
        <v>1659833</v>
      </c>
      <c r="F796" s="44">
        <f>(E796/Summary!$C$9)*Summary!$C$5</f>
        <v>145881.8302034619</v>
      </c>
      <c r="G796" s="41">
        <f>IF(F796&gt;Summary!$D$6,F796,0)</f>
        <v>145881.8302034619</v>
      </c>
      <c r="H796" s="41">
        <f t="shared" si="12"/>
        <v>145882</v>
      </c>
    </row>
    <row r="797" spans="1:8" x14ac:dyDescent="0.35">
      <c r="A797" s="36" t="s">
        <v>1687</v>
      </c>
      <c r="B797" s="36" t="s">
        <v>1688</v>
      </c>
      <c r="C797" s="36" t="s">
        <v>1643</v>
      </c>
      <c r="D797" s="36" t="s">
        <v>19</v>
      </c>
      <c r="E797" s="41">
        <v>838578</v>
      </c>
      <c r="F797" s="44">
        <f>(E797/Summary!$C$9)*Summary!$C$5</f>
        <v>73702.169681141822</v>
      </c>
      <c r="G797" s="41">
        <f>IF(F797&gt;Summary!$D$6,F797,0)</f>
        <v>0</v>
      </c>
      <c r="H797" s="41">
        <f t="shared" si="12"/>
        <v>0</v>
      </c>
    </row>
    <row r="798" spans="1:8" x14ac:dyDescent="0.35">
      <c r="A798" s="36" t="s">
        <v>1689</v>
      </c>
      <c r="B798" s="36" t="s">
        <v>1690</v>
      </c>
      <c r="C798" s="36" t="s">
        <v>1643</v>
      </c>
      <c r="D798" s="36" t="s">
        <v>19</v>
      </c>
      <c r="E798" s="41">
        <v>1410369</v>
      </c>
      <c r="F798" s="44">
        <f>(E798/Summary!$C$9)*Summary!$C$5</f>
        <v>123956.57333130884</v>
      </c>
      <c r="G798" s="41">
        <f>IF(F798&gt;Summary!$D$6,F798,0)</f>
        <v>0</v>
      </c>
      <c r="H798" s="41">
        <f t="shared" si="12"/>
        <v>0</v>
      </c>
    </row>
    <row r="799" spans="1:8" x14ac:dyDescent="0.35">
      <c r="A799" s="36" t="s">
        <v>1691</v>
      </c>
      <c r="B799" s="36" t="s">
        <v>1642</v>
      </c>
      <c r="C799" s="36" t="s">
        <v>1643</v>
      </c>
      <c r="D799" s="36" t="s">
        <v>25</v>
      </c>
      <c r="E799" s="41">
        <v>166653013</v>
      </c>
      <c r="F799" s="44">
        <f>(E799/Summary!$C$9)*Summary!$C$5</f>
        <v>14647043.735942909</v>
      </c>
      <c r="G799" s="41">
        <f>IF(F799&gt;Summary!$D$6,F799,0)</f>
        <v>14647043.735942909</v>
      </c>
      <c r="H799" s="41">
        <f t="shared" si="12"/>
        <v>14647044</v>
      </c>
    </row>
    <row r="800" spans="1:8" x14ac:dyDescent="0.35">
      <c r="A800" s="36" t="s">
        <v>1692</v>
      </c>
      <c r="B800" s="36" t="s">
        <v>1693</v>
      </c>
      <c r="C800" s="36" t="s">
        <v>1643</v>
      </c>
      <c r="D800" s="36" t="s">
        <v>25</v>
      </c>
      <c r="E800" s="41">
        <v>2308808</v>
      </c>
      <c r="F800" s="44">
        <f>(E800/Summary!$C$9)*Summary!$C$5</f>
        <v>202919.89412693592</v>
      </c>
      <c r="G800" s="41">
        <f>IF(F800&gt;Summary!$D$6,F800,0)</f>
        <v>202919.89412693592</v>
      </c>
      <c r="H800" s="41">
        <f t="shared" si="12"/>
        <v>202920</v>
      </c>
    </row>
    <row r="801" spans="1:8" x14ac:dyDescent="0.35">
      <c r="A801" s="36" t="s">
        <v>1694</v>
      </c>
      <c r="B801" s="36" t="s">
        <v>1695</v>
      </c>
      <c r="C801" s="36" t="s">
        <v>1643</v>
      </c>
      <c r="D801" s="36" t="s">
        <v>19</v>
      </c>
      <c r="E801" s="41">
        <v>827083</v>
      </c>
      <c r="F801" s="44">
        <f>(E801/Summary!$C$9)*Summary!$C$5</f>
        <v>72691.880309747954</v>
      </c>
      <c r="G801" s="41">
        <f>IF(F801&gt;Summary!$D$6,F801,0)</f>
        <v>0</v>
      </c>
      <c r="H801" s="41">
        <f t="shared" si="12"/>
        <v>0</v>
      </c>
    </row>
    <row r="802" spans="1:8" x14ac:dyDescent="0.35">
      <c r="A802" s="36" t="s">
        <v>1696</v>
      </c>
      <c r="B802" s="36" t="s">
        <v>1346</v>
      </c>
      <c r="C802" s="36" t="s">
        <v>1643</v>
      </c>
      <c r="D802" s="36" t="s">
        <v>25</v>
      </c>
      <c r="E802" s="41">
        <v>8066553</v>
      </c>
      <c r="F802" s="44">
        <f>(E802/Summary!$C$9)*Summary!$C$5</f>
        <v>708965.00736714248</v>
      </c>
      <c r="G802" s="41">
        <f>IF(F802&gt;Summary!$D$6,F802,0)</f>
        <v>708965.00736714248</v>
      </c>
      <c r="H802" s="41">
        <f t="shared" si="12"/>
        <v>708965</v>
      </c>
    </row>
    <row r="803" spans="1:8" x14ac:dyDescent="0.35">
      <c r="A803" s="36" t="s">
        <v>1697</v>
      </c>
      <c r="B803" s="36" t="s">
        <v>819</v>
      </c>
      <c r="C803" s="36" t="s">
        <v>1643</v>
      </c>
      <c r="D803" s="36" t="s">
        <v>25</v>
      </c>
      <c r="E803" s="41">
        <v>1014528</v>
      </c>
      <c r="F803" s="44">
        <f>(E803/Summary!$C$9)*Summary!$C$5</f>
        <v>89166.320607348927</v>
      </c>
      <c r="G803" s="41">
        <f>IF(F803&gt;Summary!$D$6,F803,0)</f>
        <v>0</v>
      </c>
      <c r="H803" s="41">
        <f t="shared" si="12"/>
        <v>0</v>
      </c>
    </row>
    <row r="804" spans="1:8" x14ac:dyDescent="0.35">
      <c r="A804" s="36" t="s">
        <v>1698</v>
      </c>
      <c r="B804" s="36" t="s">
        <v>1699</v>
      </c>
      <c r="C804" s="36" t="s">
        <v>1643</v>
      </c>
      <c r="D804" s="36" t="s">
        <v>19</v>
      </c>
      <c r="E804" s="41">
        <v>306193</v>
      </c>
      <c r="F804" s="44">
        <f>(E804/Summary!$C$9)*Summary!$C$5</f>
        <v>26911.138190100213</v>
      </c>
      <c r="G804" s="41">
        <f>IF(F804&gt;Summary!$D$6,F804,0)</f>
        <v>0</v>
      </c>
      <c r="H804" s="41">
        <f t="shared" si="12"/>
        <v>0</v>
      </c>
    </row>
    <row r="805" spans="1:8" x14ac:dyDescent="0.35">
      <c r="A805" s="36" t="s">
        <v>1700</v>
      </c>
      <c r="B805" s="36" t="s">
        <v>1701</v>
      </c>
      <c r="C805" s="36" t="s">
        <v>1643</v>
      </c>
      <c r="D805" s="36" t="s">
        <v>25</v>
      </c>
      <c r="E805" s="41">
        <v>2216643</v>
      </c>
      <c r="F805" s="44">
        <f>(E805/Summary!$C$9)*Summary!$C$5</f>
        <v>194819.56181597325</v>
      </c>
      <c r="G805" s="41">
        <f>IF(F805&gt;Summary!$D$6,F805,0)</f>
        <v>194819.56181597325</v>
      </c>
      <c r="H805" s="41">
        <f t="shared" si="12"/>
        <v>194820</v>
      </c>
    </row>
    <row r="806" spans="1:8" x14ac:dyDescent="0.35">
      <c r="A806" s="36" t="s">
        <v>1702</v>
      </c>
      <c r="B806" s="36" t="s">
        <v>1703</v>
      </c>
      <c r="C806" s="36" t="s">
        <v>1643</v>
      </c>
      <c r="D806" s="36" t="s">
        <v>25</v>
      </c>
      <c r="E806" s="41">
        <v>4853636</v>
      </c>
      <c r="F806" s="44">
        <f>(E806/Summary!$C$9)*Summary!$C$5</f>
        <v>426583.45919222594</v>
      </c>
      <c r="G806" s="41">
        <f>IF(F806&gt;Summary!$D$6,F806,0)</f>
        <v>426583.45919222594</v>
      </c>
      <c r="H806" s="41">
        <f t="shared" si="12"/>
        <v>426583</v>
      </c>
    </row>
    <row r="807" spans="1:8" x14ac:dyDescent="0.35">
      <c r="A807" s="36" t="s">
        <v>1704</v>
      </c>
      <c r="B807" s="36" t="s">
        <v>1705</v>
      </c>
      <c r="C807" s="36" t="s">
        <v>1643</v>
      </c>
      <c r="D807" s="36" t="s">
        <v>19</v>
      </c>
      <c r="E807" s="41">
        <v>1650660</v>
      </c>
      <c r="F807" s="44">
        <f>(E807/Summary!$C$9)*Summary!$C$5</f>
        <v>145075.62016398422</v>
      </c>
      <c r="G807" s="41">
        <f>IF(F807&gt;Summary!$D$6,F807,0)</f>
        <v>145075.62016398422</v>
      </c>
      <c r="H807" s="41">
        <f t="shared" si="12"/>
        <v>145076</v>
      </c>
    </row>
    <row r="808" spans="1:8" x14ac:dyDescent="0.35">
      <c r="A808" s="36" t="s">
        <v>1706</v>
      </c>
      <c r="B808" s="36" t="s">
        <v>1707</v>
      </c>
      <c r="C808" s="36" t="s">
        <v>1643</v>
      </c>
      <c r="D808" s="36" t="s">
        <v>25</v>
      </c>
      <c r="E808" s="41">
        <v>1781419</v>
      </c>
      <c r="F808" s="44">
        <f>(E808/Summary!$C$9)*Summary!$C$5</f>
        <v>156567.95839052537</v>
      </c>
      <c r="G808" s="41">
        <f>IF(F808&gt;Summary!$D$6,F808,0)</f>
        <v>156567.95839052537</v>
      </c>
      <c r="H808" s="41">
        <f t="shared" si="12"/>
        <v>156568</v>
      </c>
    </row>
    <row r="809" spans="1:8" x14ac:dyDescent="0.35">
      <c r="A809" s="36" t="s">
        <v>1708</v>
      </c>
      <c r="B809" s="36" t="s">
        <v>1709</v>
      </c>
      <c r="C809" s="36" t="s">
        <v>1643</v>
      </c>
      <c r="D809" s="36" t="s">
        <v>19</v>
      </c>
      <c r="E809" s="41">
        <v>1232033</v>
      </c>
      <c r="F809" s="44">
        <f>(E809/Summary!$C$9)*Summary!$C$5</f>
        <v>108282.71814758579</v>
      </c>
      <c r="G809" s="41">
        <f>IF(F809&gt;Summary!$D$6,F809,0)</f>
        <v>0</v>
      </c>
      <c r="H809" s="41">
        <f t="shared" si="12"/>
        <v>0</v>
      </c>
    </row>
    <row r="810" spans="1:8" x14ac:dyDescent="0.35">
      <c r="A810" s="36" t="s">
        <v>1710</v>
      </c>
      <c r="B810" s="36" t="s">
        <v>1711</v>
      </c>
      <c r="C810" s="36" t="s">
        <v>1643</v>
      </c>
      <c r="D810" s="36" t="s">
        <v>25</v>
      </c>
      <c r="E810" s="41">
        <v>2454783</v>
      </c>
      <c r="F810" s="44">
        <f>(E810/Summary!$C$9)*Summary!$C$5</f>
        <v>215749.5584148193</v>
      </c>
      <c r="G810" s="41">
        <f>IF(F810&gt;Summary!$D$6,F810,0)</f>
        <v>215749.5584148193</v>
      </c>
      <c r="H810" s="41">
        <f t="shared" si="12"/>
        <v>215750</v>
      </c>
    </row>
    <row r="811" spans="1:8" x14ac:dyDescent="0.35">
      <c r="A811" s="36" t="s">
        <v>1712</v>
      </c>
      <c r="B811" s="36" t="s">
        <v>1713</v>
      </c>
      <c r="C811" s="36" t="s">
        <v>1643</v>
      </c>
      <c r="D811" s="36" t="s">
        <v>25</v>
      </c>
      <c r="E811" s="41">
        <v>912851</v>
      </c>
      <c r="F811" s="44">
        <f>(E811/Summary!$C$9)*Summary!$C$5</f>
        <v>80229.983729122381</v>
      </c>
      <c r="G811" s="41">
        <f>IF(F811&gt;Summary!$D$6,F811,0)</f>
        <v>0</v>
      </c>
      <c r="H811" s="41">
        <f t="shared" si="12"/>
        <v>0</v>
      </c>
    </row>
    <row r="812" spans="1:8" x14ac:dyDescent="0.35">
      <c r="A812" s="36" t="s">
        <v>1714</v>
      </c>
      <c r="B812" s="36" t="s">
        <v>1715</v>
      </c>
      <c r="C812" s="36" t="s">
        <v>1643</v>
      </c>
      <c r="D812" s="36" t="s">
        <v>19</v>
      </c>
      <c r="E812" s="41">
        <v>322111</v>
      </c>
      <c r="F812" s="44">
        <f>(E812/Summary!$C$9)*Summary!$C$5</f>
        <v>28310.162654114789</v>
      </c>
      <c r="G812" s="41">
        <f>IF(F812&gt;Summary!$D$6,F812,0)</f>
        <v>0</v>
      </c>
      <c r="H812" s="41">
        <f t="shared" si="12"/>
        <v>0</v>
      </c>
    </row>
    <row r="813" spans="1:8" x14ac:dyDescent="0.35">
      <c r="A813" s="36" t="s">
        <v>1716</v>
      </c>
      <c r="B813" s="36" t="s">
        <v>1717</v>
      </c>
      <c r="C813" s="36" t="s">
        <v>1643</v>
      </c>
      <c r="D813" s="36" t="s">
        <v>25</v>
      </c>
      <c r="E813" s="41">
        <v>835027</v>
      </c>
      <c r="F813" s="44">
        <f>(E813/Summary!$C$9)*Summary!$C$5</f>
        <v>73390.074199817784</v>
      </c>
      <c r="G813" s="41">
        <f>IF(F813&gt;Summary!$D$6,F813,0)</f>
        <v>0</v>
      </c>
      <c r="H813" s="41">
        <f t="shared" si="12"/>
        <v>0</v>
      </c>
    </row>
    <row r="814" spans="1:8" x14ac:dyDescent="0.35">
      <c r="A814" s="36" t="s">
        <v>1718</v>
      </c>
      <c r="B814" s="36" t="s">
        <v>1719</v>
      </c>
      <c r="C814" s="36" t="s">
        <v>1643</v>
      </c>
      <c r="D814" s="36" t="s">
        <v>19</v>
      </c>
      <c r="E814" s="41">
        <v>3425923</v>
      </c>
      <c r="F814" s="44">
        <f>(E814/Summary!$C$9)*Summary!$C$5</f>
        <v>301102.53102338297</v>
      </c>
      <c r="G814" s="41">
        <f>IF(F814&gt;Summary!$D$6,F814,0)</f>
        <v>301102.53102338297</v>
      </c>
      <c r="H814" s="41">
        <f t="shared" si="12"/>
        <v>301103</v>
      </c>
    </row>
    <row r="815" spans="1:8" x14ac:dyDescent="0.35">
      <c r="A815" s="36" t="s">
        <v>1720</v>
      </c>
      <c r="B815" s="36" t="s">
        <v>1721</v>
      </c>
      <c r="C815" s="36" t="s">
        <v>1643</v>
      </c>
      <c r="D815" s="36" t="s">
        <v>75</v>
      </c>
      <c r="E815" s="41">
        <v>1396620</v>
      </c>
      <c r="F815" s="44">
        <f>(E815/Summary!$C$9)*Summary!$C$5</f>
        <v>122748.18111144852</v>
      </c>
      <c r="G815" s="41">
        <f>IF(F815&gt;Summary!$D$6,F815,0)</f>
        <v>0</v>
      </c>
      <c r="H815" s="41">
        <f t="shared" si="12"/>
        <v>0</v>
      </c>
    </row>
    <row r="816" spans="1:8" x14ac:dyDescent="0.35">
      <c r="A816" s="36" t="s">
        <v>1722</v>
      </c>
      <c r="B816" s="36" t="s">
        <v>1723</v>
      </c>
      <c r="C816" s="36" t="s">
        <v>1643</v>
      </c>
      <c r="D816" s="36" t="s">
        <v>75</v>
      </c>
      <c r="E816" s="41">
        <v>2724450</v>
      </c>
      <c r="F816" s="44">
        <f>(E816/Summary!$C$9)*Summary!$C$5</f>
        <v>239450.44609778316</v>
      </c>
      <c r="G816" s="41">
        <f>IF(F816&gt;Summary!$D$6,F816,0)</f>
        <v>239450.44609778316</v>
      </c>
      <c r="H816" s="41">
        <f t="shared" si="12"/>
        <v>239450</v>
      </c>
    </row>
    <row r="817" spans="1:8" x14ac:dyDescent="0.35">
      <c r="A817" s="36" t="s">
        <v>1724</v>
      </c>
      <c r="B817" s="36" t="s">
        <v>1725</v>
      </c>
      <c r="C817" s="36" t="s">
        <v>1643</v>
      </c>
      <c r="D817" s="36" t="s">
        <v>75</v>
      </c>
      <c r="E817" s="41">
        <v>1837103</v>
      </c>
      <c r="F817" s="44">
        <f>(E817/Summary!$C$9)*Summary!$C$5</f>
        <v>161461.99522016398</v>
      </c>
      <c r="G817" s="41">
        <f>IF(F817&gt;Summary!$D$6,F817,0)</f>
        <v>161461.99522016398</v>
      </c>
      <c r="H817" s="41">
        <f t="shared" si="12"/>
        <v>161462</v>
      </c>
    </row>
    <row r="818" spans="1:8" x14ac:dyDescent="0.35">
      <c r="A818" s="36" t="s">
        <v>1726</v>
      </c>
      <c r="B818" s="36" t="s">
        <v>1727</v>
      </c>
      <c r="C818" s="36" t="s">
        <v>1643</v>
      </c>
      <c r="D818" s="36" t="s">
        <v>75</v>
      </c>
      <c r="E818" s="41">
        <v>14023808</v>
      </c>
      <c r="F818" s="44">
        <f>(E818/Summary!$C$9)*Summary!$C$5</f>
        <v>1232544.9472699666</v>
      </c>
      <c r="G818" s="41">
        <f>IF(F818&gt;Summary!$D$6,F818,0)</f>
        <v>1232544.9472699666</v>
      </c>
      <c r="H818" s="41">
        <f t="shared" si="12"/>
        <v>1232545</v>
      </c>
    </row>
    <row r="819" spans="1:8" x14ac:dyDescent="0.35">
      <c r="A819" s="36" t="s">
        <v>1728</v>
      </c>
      <c r="B819" s="36" t="s">
        <v>1729</v>
      </c>
      <c r="C819" s="36" t="s">
        <v>1643</v>
      </c>
      <c r="D819" s="36" t="s">
        <v>75</v>
      </c>
      <c r="E819" s="41">
        <v>2004757</v>
      </c>
      <c r="F819" s="44">
        <f>(E819/Summary!$C$9)*Summary!$C$5</f>
        <v>176197.01516550258</v>
      </c>
      <c r="G819" s="41">
        <f>IF(F819&gt;Summary!$D$6,F819,0)</f>
        <v>176197.01516550258</v>
      </c>
      <c r="H819" s="41">
        <f t="shared" si="12"/>
        <v>176197</v>
      </c>
    </row>
    <row r="820" spans="1:8" x14ac:dyDescent="0.35">
      <c r="A820" s="36" t="s">
        <v>1730</v>
      </c>
      <c r="B820" s="36" t="s">
        <v>504</v>
      </c>
      <c r="C820" s="36" t="s">
        <v>1643</v>
      </c>
      <c r="D820" s="36" t="s">
        <v>75</v>
      </c>
      <c r="E820" s="41">
        <v>1759699</v>
      </c>
      <c r="F820" s="44">
        <f>(E820/Summary!$C$9)*Summary!$C$5</f>
        <v>154658.99926510782</v>
      </c>
      <c r="G820" s="41">
        <f>IF(F820&gt;Summary!$D$6,F820,0)</f>
        <v>154658.99926510782</v>
      </c>
      <c r="H820" s="41">
        <f t="shared" si="12"/>
        <v>154659</v>
      </c>
    </row>
    <row r="821" spans="1:8" x14ac:dyDescent="0.35">
      <c r="A821" s="36" t="s">
        <v>1731</v>
      </c>
      <c r="B821" s="36" t="s">
        <v>1732</v>
      </c>
      <c r="C821" s="36" t="s">
        <v>1643</v>
      </c>
      <c r="D821" s="36" t="s">
        <v>75</v>
      </c>
      <c r="E821" s="41">
        <v>1609285</v>
      </c>
      <c r="F821" s="44">
        <f>(E821/Summary!$C$9)*Summary!$C$5</f>
        <v>141439.19365320378</v>
      </c>
      <c r="G821" s="41">
        <f>IF(F821&gt;Summary!$D$6,F821,0)</f>
        <v>0</v>
      </c>
      <c r="H821" s="41">
        <f t="shared" si="12"/>
        <v>0</v>
      </c>
    </row>
    <row r="822" spans="1:8" x14ac:dyDescent="0.35">
      <c r="A822" s="36" t="s">
        <v>1733</v>
      </c>
      <c r="B822" s="36" t="s">
        <v>1734</v>
      </c>
      <c r="C822" s="36" t="s">
        <v>1643</v>
      </c>
      <c r="D822" s="36" t="s">
        <v>75</v>
      </c>
      <c r="E822" s="41">
        <v>1234773</v>
      </c>
      <c r="F822" s="44">
        <f>(E822/Summary!$C$9)*Summary!$C$5</f>
        <v>108523.53527482538</v>
      </c>
      <c r="G822" s="41">
        <f>IF(F822&gt;Summary!$D$6,F822,0)</f>
        <v>0</v>
      </c>
      <c r="H822" s="41">
        <f t="shared" si="12"/>
        <v>0</v>
      </c>
    </row>
    <row r="823" spans="1:8" x14ac:dyDescent="0.35">
      <c r="A823" s="36" t="s">
        <v>1735</v>
      </c>
      <c r="B823" s="36" t="s">
        <v>1736</v>
      </c>
      <c r="C823" s="36" t="s">
        <v>1643</v>
      </c>
      <c r="D823" s="36" t="s">
        <v>75</v>
      </c>
      <c r="E823" s="41">
        <v>3540841</v>
      </c>
      <c r="F823" s="44">
        <f>(E823/Summary!$C$9)*Summary!$C$5</f>
        <v>311202.61227452173</v>
      </c>
      <c r="G823" s="41">
        <f>IF(F823&gt;Summary!$D$6,F823,0)</f>
        <v>311202.61227452173</v>
      </c>
      <c r="H823" s="41">
        <f t="shared" si="12"/>
        <v>311203</v>
      </c>
    </row>
    <row r="824" spans="1:8" x14ac:dyDescent="0.35">
      <c r="A824" s="36" t="s">
        <v>1740</v>
      </c>
      <c r="B824" s="36" t="s">
        <v>1741</v>
      </c>
      <c r="C824" s="36" t="s">
        <v>1739</v>
      </c>
      <c r="D824" s="36" t="s">
        <v>25</v>
      </c>
      <c r="E824" s="41">
        <v>6072562</v>
      </c>
      <c r="F824" s="44">
        <f>(E824/Summary!$C$9)*Summary!$C$5</f>
        <v>533714.2101548739</v>
      </c>
      <c r="G824" s="41">
        <f>IF(F824&gt;Summary!$D$6,F824,0)</f>
        <v>533714.2101548739</v>
      </c>
      <c r="H824" s="41">
        <f t="shared" si="12"/>
        <v>533714</v>
      </c>
    </row>
    <row r="825" spans="1:8" x14ac:dyDescent="0.35">
      <c r="A825" s="36" t="s">
        <v>1742</v>
      </c>
      <c r="B825" s="36" t="s">
        <v>1743</v>
      </c>
      <c r="C825" s="36" t="s">
        <v>1739</v>
      </c>
      <c r="D825" s="36" t="s">
        <v>19</v>
      </c>
      <c r="E825" s="41">
        <v>599934</v>
      </c>
      <c r="F825" s="44">
        <f>(E825/Summary!$C$9)*Summary!$C$5</f>
        <v>52727.876793197698</v>
      </c>
      <c r="G825" s="41">
        <f>IF(F825&gt;Summary!$D$6,F825,0)</f>
        <v>0</v>
      </c>
      <c r="H825" s="41">
        <f t="shared" si="12"/>
        <v>0</v>
      </c>
    </row>
    <row r="826" spans="1:8" x14ac:dyDescent="0.35">
      <c r="A826" s="36" t="s">
        <v>1744</v>
      </c>
      <c r="B826" s="36" t="s">
        <v>1745</v>
      </c>
      <c r="C826" s="36" t="s">
        <v>1739</v>
      </c>
      <c r="D826" s="36" t="s">
        <v>19</v>
      </c>
      <c r="E826" s="41">
        <v>632701</v>
      </c>
      <c r="F826" s="44">
        <f>(E826/Summary!$C$9)*Summary!$C$5</f>
        <v>55607.750810810816</v>
      </c>
      <c r="G826" s="41">
        <f>IF(F826&gt;Summary!$D$6,F826,0)</f>
        <v>0</v>
      </c>
      <c r="H826" s="41">
        <f t="shared" si="12"/>
        <v>0</v>
      </c>
    </row>
    <row r="827" spans="1:8" x14ac:dyDescent="0.35">
      <c r="A827" s="36" t="s">
        <v>1746</v>
      </c>
      <c r="B827" s="36" t="s">
        <v>1072</v>
      </c>
      <c r="C827" s="36" t="s">
        <v>1739</v>
      </c>
      <c r="D827" s="36" t="s">
        <v>19</v>
      </c>
      <c r="E827" s="41">
        <v>306207</v>
      </c>
      <c r="F827" s="44">
        <f>(E827/Summary!$C$9)*Summary!$C$5</f>
        <v>26912.368642575158</v>
      </c>
      <c r="G827" s="41">
        <f>IF(F827&gt;Summary!$D$6,F827,0)</f>
        <v>0</v>
      </c>
      <c r="H827" s="41">
        <f t="shared" si="12"/>
        <v>0</v>
      </c>
    </row>
    <row r="828" spans="1:8" x14ac:dyDescent="0.35">
      <c r="A828" s="36" t="s">
        <v>1747</v>
      </c>
      <c r="B828" s="36" t="s">
        <v>1748</v>
      </c>
      <c r="C828" s="36" t="s">
        <v>1739</v>
      </c>
      <c r="D828" s="36" t="s">
        <v>25</v>
      </c>
      <c r="E828" s="41">
        <v>2586336</v>
      </c>
      <c r="F828" s="44">
        <f>(E828/Summary!$C$9)*Summary!$C$5</f>
        <v>227311.68087458244</v>
      </c>
      <c r="G828" s="41">
        <f>IF(F828&gt;Summary!$D$6,F828,0)</f>
        <v>227311.68087458244</v>
      </c>
      <c r="H828" s="41">
        <f t="shared" si="12"/>
        <v>227312</v>
      </c>
    </row>
    <row r="829" spans="1:8" x14ac:dyDescent="0.35">
      <c r="A829" s="36" t="s">
        <v>1749</v>
      </c>
      <c r="B829" s="36" t="s">
        <v>1750</v>
      </c>
      <c r="C829" s="36" t="s">
        <v>1739</v>
      </c>
      <c r="D829" s="36" t="s">
        <v>25</v>
      </c>
      <c r="E829" s="41">
        <v>11532847</v>
      </c>
      <c r="F829" s="44">
        <f>(E829/Summary!$C$9)*Summary!$C$5</f>
        <v>1013615.7238809596</v>
      </c>
      <c r="G829" s="41">
        <f>IF(F829&gt;Summary!$D$6,F829,0)</f>
        <v>1013615.7238809596</v>
      </c>
      <c r="H829" s="41">
        <f t="shared" si="12"/>
        <v>1013616</v>
      </c>
    </row>
    <row r="830" spans="1:8" x14ac:dyDescent="0.35">
      <c r="A830" s="36" t="s">
        <v>1751</v>
      </c>
      <c r="B830" s="36" t="s">
        <v>1752</v>
      </c>
      <c r="C830" s="36" t="s">
        <v>1739</v>
      </c>
      <c r="D830" s="36" t="s">
        <v>25</v>
      </c>
      <c r="E830" s="41">
        <v>21148943</v>
      </c>
      <c r="F830" s="44">
        <f>(E830/Summary!$C$9)*Summary!$C$5</f>
        <v>1858769.2326328577</v>
      </c>
      <c r="G830" s="41">
        <f>IF(F830&gt;Summary!$D$6,F830,0)</f>
        <v>1858769.2326328577</v>
      </c>
      <c r="H830" s="41">
        <f t="shared" si="12"/>
        <v>1858769</v>
      </c>
    </row>
    <row r="831" spans="1:8" x14ac:dyDescent="0.35">
      <c r="A831" s="36" t="s">
        <v>1753</v>
      </c>
      <c r="B831" s="36" t="s">
        <v>1754</v>
      </c>
      <c r="C831" s="36" t="s">
        <v>1739</v>
      </c>
      <c r="D831" s="36" t="s">
        <v>19</v>
      </c>
      <c r="E831" s="41">
        <v>1603899</v>
      </c>
      <c r="F831" s="44">
        <f>(E831/Summary!$C$9)*Summary!$C$5</f>
        <v>140965.82100819921</v>
      </c>
      <c r="G831" s="41">
        <f>IF(F831&gt;Summary!$D$6,F831,0)</f>
        <v>0</v>
      </c>
      <c r="H831" s="41">
        <f t="shared" si="12"/>
        <v>0</v>
      </c>
    </row>
    <row r="832" spans="1:8" x14ac:dyDescent="0.35">
      <c r="A832" s="36" t="s">
        <v>1755</v>
      </c>
      <c r="B832" s="36" t="s">
        <v>1001</v>
      </c>
      <c r="C832" s="36" t="s">
        <v>1739</v>
      </c>
      <c r="D832" s="36" t="s">
        <v>25</v>
      </c>
      <c r="E832" s="41">
        <v>7095966</v>
      </c>
      <c r="F832" s="44">
        <f>(E832/Summary!$C$9)*Summary!$C$5</f>
        <v>623660.63763133914</v>
      </c>
      <c r="G832" s="41">
        <f>IF(F832&gt;Summary!$D$6,F832,0)</f>
        <v>623660.63763133914</v>
      </c>
      <c r="H832" s="41">
        <f t="shared" si="12"/>
        <v>623661</v>
      </c>
    </row>
    <row r="833" spans="1:8" x14ac:dyDescent="0.35">
      <c r="A833" s="36" t="s">
        <v>1756</v>
      </c>
      <c r="B833" s="36" t="s">
        <v>1757</v>
      </c>
      <c r="C833" s="36" t="s">
        <v>1739</v>
      </c>
      <c r="D833" s="36" t="s">
        <v>19</v>
      </c>
      <c r="E833" s="41">
        <v>645276</v>
      </c>
      <c r="F833" s="44">
        <f>(E833/Summary!$C$9)*Summary!$C$5</f>
        <v>56712.960801700581</v>
      </c>
      <c r="G833" s="41">
        <f>IF(F833&gt;Summary!$D$6,F833,0)</f>
        <v>0</v>
      </c>
      <c r="H833" s="41">
        <f t="shared" si="12"/>
        <v>0</v>
      </c>
    </row>
    <row r="834" spans="1:8" x14ac:dyDescent="0.35">
      <c r="A834" s="36" t="s">
        <v>1758</v>
      </c>
      <c r="B834" s="36" t="s">
        <v>1759</v>
      </c>
      <c r="C834" s="36" t="s">
        <v>1739</v>
      </c>
      <c r="D834" s="36" t="s">
        <v>25</v>
      </c>
      <c r="E834" s="41">
        <v>5759895</v>
      </c>
      <c r="F834" s="44">
        <f>(E834/Summary!$C$9)*Summary!$C$5</f>
        <v>506234.07558457338</v>
      </c>
      <c r="G834" s="41">
        <f>IF(F834&gt;Summary!$D$6,F834,0)</f>
        <v>506234.07558457338</v>
      </c>
      <c r="H834" s="41">
        <f t="shared" si="12"/>
        <v>506234</v>
      </c>
    </row>
    <row r="835" spans="1:8" x14ac:dyDescent="0.35">
      <c r="A835" s="36" t="s">
        <v>1760</v>
      </c>
      <c r="B835" s="36" t="s">
        <v>1761</v>
      </c>
      <c r="C835" s="36" t="s">
        <v>1739</v>
      </c>
      <c r="D835" s="36" t="s">
        <v>19</v>
      </c>
      <c r="E835" s="41">
        <v>1089100</v>
      </c>
      <c r="F835" s="44">
        <f>(E835/Summary!$C$9)*Summary!$C$5</f>
        <v>95720.413604615853</v>
      </c>
      <c r="G835" s="41">
        <f>IF(F835&gt;Summary!$D$6,F835,0)</f>
        <v>0</v>
      </c>
      <c r="H835" s="41">
        <f t="shared" ref="H835:H898" si="13">ROUND(G835,0)</f>
        <v>0</v>
      </c>
    </row>
    <row r="836" spans="1:8" x14ac:dyDescent="0.35">
      <c r="A836" s="36" t="s">
        <v>1762</v>
      </c>
      <c r="B836" s="36" t="s">
        <v>1763</v>
      </c>
      <c r="C836" s="36" t="s">
        <v>1739</v>
      </c>
      <c r="D836" s="36" t="s">
        <v>25</v>
      </c>
      <c r="E836" s="41">
        <v>721312</v>
      </c>
      <c r="F836" s="44">
        <f>(E836/Summary!$C$9)*Summary!$C$5</f>
        <v>63395.723972061955</v>
      </c>
      <c r="G836" s="41">
        <f>IF(F836&gt;Summary!$D$6,F836,0)</f>
        <v>0</v>
      </c>
      <c r="H836" s="41">
        <f t="shared" si="13"/>
        <v>0</v>
      </c>
    </row>
    <row r="837" spans="1:8" x14ac:dyDescent="0.35">
      <c r="A837" s="36" t="s">
        <v>1764</v>
      </c>
      <c r="B837" s="36" t="s">
        <v>1765</v>
      </c>
      <c r="C837" s="36" t="s">
        <v>1739</v>
      </c>
      <c r="D837" s="36" t="s">
        <v>19</v>
      </c>
      <c r="E837" s="41">
        <v>1006929</v>
      </c>
      <c r="F837" s="44">
        <f>(E837/Summary!$C$9)*Summary!$C$5</f>
        <v>88498.448581840261</v>
      </c>
      <c r="G837" s="41">
        <f>IF(F837&gt;Summary!$D$6,F837,0)</f>
        <v>0</v>
      </c>
      <c r="H837" s="41">
        <f t="shared" si="13"/>
        <v>0</v>
      </c>
    </row>
    <row r="838" spans="1:8" x14ac:dyDescent="0.35">
      <c r="A838" s="36" t="s">
        <v>1766</v>
      </c>
      <c r="B838" s="36" t="s">
        <v>1767</v>
      </c>
      <c r="C838" s="36" t="s">
        <v>1739</v>
      </c>
      <c r="D838" s="36" t="s">
        <v>19</v>
      </c>
      <c r="E838" s="41">
        <v>273848</v>
      </c>
      <c r="F838" s="44">
        <f>(E838/Summary!$C$9)*Summary!$C$5</f>
        <v>24068.353525660492</v>
      </c>
      <c r="G838" s="41">
        <f>IF(F838&gt;Summary!$D$6,F838,0)</f>
        <v>0</v>
      </c>
      <c r="H838" s="41">
        <f t="shared" si="13"/>
        <v>0</v>
      </c>
    </row>
    <row r="839" spans="1:8" x14ac:dyDescent="0.35">
      <c r="A839" s="36" t="s">
        <v>1768</v>
      </c>
      <c r="B839" s="36" t="s">
        <v>1769</v>
      </c>
      <c r="C839" s="36" t="s">
        <v>1739</v>
      </c>
      <c r="D839" s="36" t="s">
        <v>19</v>
      </c>
      <c r="E839" s="41">
        <v>1433432</v>
      </c>
      <c r="F839" s="44">
        <f>(E839/Summary!$C$9)*Summary!$C$5</f>
        <v>125983.5680048588</v>
      </c>
      <c r="G839" s="41">
        <f>IF(F839&gt;Summary!$D$6,F839,0)</f>
        <v>0</v>
      </c>
      <c r="H839" s="41">
        <f t="shared" si="13"/>
        <v>0</v>
      </c>
    </row>
    <row r="840" spans="1:8" x14ac:dyDescent="0.35">
      <c r="A840" s="36" t="s">
        <v>1770</v>
      </c>
      <c r="B840" s="36" t="s">
        <v>1771</v>
      </c>
      <c r="C840" s="36" t="s">
        <v>1739</v>
      </c>
      <c r="D840" s="36" t="s">
        <v>19</v>
      </c>
      <c r="E840" s="41">
        <v>283095</v>
      </c>
      <c r="F840" s="44">
        <f>(E840/Summary!$C$9)*Summary!$C$5</f>
        <v>24881.06738536289</v>
      </c>
      <c r="G840" s="41">
        <f>IF(F840&gt;Summary!$D$6,F840,0)</f>
        <v>0</v>
      </c>
      <c r="H840" s="41">
        <f t="shared" si="13"/>
        <v>0</v>
      </c>
    </row>
    <row r="841" spans="1:8" x14ac:dyDescent="0.35">
      <c r="A841" s="36" t="s">
        <v>1772</v>
      </c>
      <c r="B841" s="36" t="s">
        <v>1773</v>
      </c>
      <c r="C841" s="36" t="s">
        <v>1739</v>
      </c>
      <c r="D841" s="36" t="s">
        <v>19</v>
      </c>
      <c r="E841" s="41">
        <v>557769</v>
      </c>
      <c r="F841" s="44">
        <f>(E841/Summary!$C$9)*Summary!$C$5</f>
        <v>49022.017607045243</v>
      </c>
      <c r="G841" s="41">
        <f>IF(F841&gt;Summary!$D$6,F841,0)</f>
        <v>0</v>
      </c>
      <c r="H841" s="41">
        <f t="shared" si="13"/>
        <v>0</v>
      </c>
    </row>
    <row r="842" spans="1:8" x14ac:dyDescent="0.35">
      <c r="A842" s="36" t="s">
        <v>1774</v>
      </c>
      <c r="B842" s="36" t="s">
        <v>284</v>
      </c>
      <c r="C842" s="36" t="s">
        <v>1739</v>
      </c>
      <c r="D842" s="36" t="s">
        <v>19</v>
      </c>
      <c r="E842" s="41">
        <v>1983265</v>
      </c>
      <c r="F842" s="44">
        <f>(E842/Summary!$C$9)*Summary!$C$5</f>
        <v>174308.09483753415</v>
      </c>
      <c r="G842" s="41">
        <f>IF(F842&gt;Summary!$D$6,F842,0)</f>
        <v>174308.09483753415</v>
      </c>
      <c r="H842" s="41">
        <f t="shared" si="13"/>
        <v>174308</v>
      </c>
    </row>
    <row r="843" spans="1:8" x14ac:dyDescent="0.35">
      <c r="A843" s="36" t="s">
        <v>1775</v>
      </c>
      <c r="B843" s="36" t="s">
        <v>288</v>
      </c>
      <c r="C843" s="36" t="s">
        <v>1739</v>
      </c>
      <c r="D843" s="36" t="s">
        <v>19</v>
      </c>
      <c r="E843" s="41">
        <v>478391</v>
      </c>
      <c r="F843" s="44">
        <f>(E843/Summary!$C$9)*Summary!$C$5</f>
        <v>42045.527853021558</v>
      </c>
      <c r="G843" s="41">
        <f>IF(F843&gt;Summary!$D$6,F843,0)</f>
        <v>0</v>
      </c>
      <c r="H843" s="41">
        <f t="shared" si="13"/>
        <v>0</v>
      </c>
    </row>
    <row r="844" spans="1:8" x14ac:dyDescent="0.35">
      <c r="A844" s="36" t="s">
        <v>1776</v>
      </c>
      <c r="B844" s="36" t="s">
        <v>1777</v>
      </c>
      <c r="C844" s="36" t="s">
        <v>1739</v>
      </c>
      <c r="D844" s="36" t="s">
        <v>25</v>
      </c>
      <c r="E844" s="41">
        <v>1030970</v>
      </c>
      <c r="F844" s="44">
        <f>(E844/Summary!$C$9)*Summary!$C$5</f>
        <v>90611.399149711506</v>
      </c>
      <c r="G844" s="41">
        <f>IF(F844&gt;Summary!$D$6,F844,0)</f>
        <v>0</v>
      </c>
      <c r="H844" s="41">
        <f t="shared" si="13"/>
        <v>0</v>
      </c>
    </row>
    <row r="845" spans="1:8" x14ac:dyDescent="0.35">
      <c r="A845" s="36" t="s">
        <v>1778</v>
      </c>
      <c r="B845" s="36" t="s">
        <v>1779</v>
      </c>
      <c r="C845" s="36" t="s">
        <v>1739</v>
      </c>
      <c r="D845" s="36" t="s">
        <v>19</v>
      </c>
      <c r="E845" s="41">
        <v>1185239</v>
      </c>
      <c r="F845" s="44">
        <f>(E845/Summary!$C$9)*Summary!$C$5</f>
        <v>104170.01863953841</v>
      </c>
      <c r="G845" s="41">
        <f>IF(F845&gt;Summary!$D$6,F845,0)</f>
        <v>0</v>
      </c>
      <c r="H845" s="41">
        <f t="shared" si="13"/>
        <v>0</v>
      </c>
    </row>
    <row r="846" spans="1:8" x14ac:dyDescent="0.35">
      <c r="A846" s="36" t="s">
        <v>1780</v>
      </c>
      <c r="B846" s="36" t="s">
        <v>1781</v>
      </c>
      <c r="C846" s="36" t="s">
        <v>1739</v>
      </c>
      <c r="D846" s="36" t="s">
        <v>25</v>
      </c>
      <c r="E846" s="41">
        <v>854619</v>
      </c>
      <c r="F846" s="44">
        <f>(E846/Summary!$C$9)*Summary!$C$5</f>
        <v>75112.004549043428</v>
      </c>
      <c r="G846" s="41">
        <f>IF(F846&gt;Summary!$D$6,F846,0)</f>
        <v>0</v>
      </c>
      <c r="H846" s="41">
        <f t="shared" si="13"/>
        <v>0</v>
      </c>
    </row>
    <row r="847" spans="1:8" x14ac:dyDescent="0.35">
      <c r="A847" s="36" t="s">
        <v>1782</v>
      </c>
      <c r="B847" s="36" t="s">
        <v>817</v>
      </c>
      <c r="C847" s="36" t="s">
        <v>1739</v>
      </c>
      <c r="D847" s="36" t="s">
        <v>19</v>
      </c>
      <c r="E847" s="41">
        <v>399993</v>
      </c>
      <c r="F847" s="44">
        <f>(E847/Summary!$C$9)*Summary!$C$5</f>
        <v>35155.169772244153</v>
      </c>
      <c r="G847" s="41">
        <f>IF(F847&gt;Summary!$D$6,F847,0)</f>
        <v>0</v>
      </c>
      <c r="H847" s="41">
        <f t="shared" si="13"/>
        <v>0</v>
      </c>
    </row>
    <row r="848" spans="1:8" x14ac:dyDescent="0.35">
      <c r="A848" s="36" t="s">
        <v>1783</v>
      </c>
      <c r="B848" s="36" t="s">
        <v>1784</v>
      </c>
      <c r="C848" s="36" t="s">
        <v>1739</v>
      </c>
      <c r="D848" s="36" t="s">
        <v>25</v>
      </c>
      <c r="E848" s="41">
        <v>638283</v>
      </c>
      <c r="F848" s="44">
        <f>(E848/Summary!$C$9)*Summary!$C$5</f>
        <v>56098.349790464621</v>
      </c>
      <c r="G848" s="41">
        <f>IF(F848&gt;Summary!$D$6,F848,0)</f>
        <v>0</v>
      </c>
      <c r="H848" s="41">
        <f t="shared" si="13"/>
        <v>0</v>
      </c>
    </row>
    <row r="849" spans="1:8" x14ac:dyDescent="0.35">
      <c r="A849" s="36" t="s">
        <v>1785</v>
      </c>
      <c r="B849" s="36" t="s">
        <v>1786</v>
      </c>
      <c r="C849" s="36" t="s">
        <v>1739</v>
      </c>
      <c r="D849" s="36" t="s">
        <v>19</v>
      </c>
      <c r="E849" s="41">
        <v>153738</v>
      </c>
      <c r="F849" s="44">
        <f>(E849/Summary!$C$9)*Summary!$C$5</f>
        <v>13511.950185241421</v>
      </c>
      <c r="G849" s="41">
        <f>IF(F849&gt;Summary!$D$6,F849,0)</f>
        <v>0</v>
      </c>
      <c r="H849" s="41">
        <f t="shared" si="13"/>
        <v>0</v>
      </c>
    </row>
    <row r="850" spans="1:8" x14ac:dyDescent="0.35">
      <c r="A850" s="36" t="s">
        <v>1787</v>
      </c>
      <c r="B850" s="36" t="s">
        <v>594</v>
      </c>
      <c r="C850" s="36" t="s">
        <v>1739</v>
      </c>
      <c r="D850" s="36" t="s">
        <v>19</v>
      </c>
      <c r="E850" s="41">
        <v>724564</v>
      </c>
      <c r="F850" s="44">
        <f>(E850/Summary!$C$9)*Summary!$C$5</f>
        <v>63681.540504099605</v>
      </c>
      <c r="G850" s="41">
        <f>IF(F850&gt;Summary!$D$6,F850,0)</f>
        <v>0</v>
      </c>
      <c r="H850" s="41">
        <f t="shared" si="13"/>
        <v>0</v>
      </c>
    </row>
    <row r="851" spans="1:8" x14ac:dyDescent="0.35">
      <c r="A851" s="36" t="s">
        <v>1788</v>
      </c>
      <c r="B851" s="36" t="s">
        <v>1555</v>
      </c>
      <c r="C851" s="36" t="s">
        <v>1739</v>
      </c>
      <c r="D851" s="36" t="s">
        <v>19</v>
      </c>
      <c r="E851" s="41">
        <v>733771</v>
      </c>
      <c r="F851" s="44">
        <f>(E851/Summary!$C$9)*Summary!$C$5</f>
        <v>64490.738785302157</v>
      </c>
      <c r="G851" s="41">
        <f>IF(F851&gt;Summary!$D$6,F851,0)</f>
        <v>0</v>
      </c>
      <c r="H851" s="41">
        <f t="shared" si="13"/>
        <v>0</v>
      </c>
    </row>
    <row r="852" spans="1:8" x14ac:dyDescent="0.35">
      <c r="A852" s="36" t="s">
        <v>1789</v>
      </c>
      <c r="B852" s="36" t="s">
        <v>1790</v>
      </c>
      <c r="C852" s="36" t="s">
        <v>1739</v>
      </c>
      <c r="D852" s="36" t="s">
        <v>19</v>
      </c>
      <c r="E852" s="41">
        <v>954454</v>
      </c>
      <c r="F852" s="44">
        <f>(E852/Summary!$C$9)*Summary!$C$5</f>
        <v>83886.449037351966</v>
      </c>
      <c r="G852" s="41">
        <f>IF(F852&gt;Summary!$D$6,F852,0)</f>
        <v>0</v>
      </c>
      <c r="H852" s="41">
        <f t="shared" si="13"/>
        <v>0</v>
      </c>
    </row>
    <row r="853" spans="1:8" x14ac:dyDescent="0.35">
      <c r="A853" s="36" t="s">
        <v>1791</v>
      </c>
      <c r="B853" s="36" t="s">
        <v>1792</v>
      </c>
      <c r="C853" s="36" t="s">
        <v>1739</v>
      </c>
      <c r="D853" s="36" t="s">
        <v>19</v>
      </c>
      <c r="E853" s="41">
        <v>721490</v>
      </c>
      <c r="F853" s="44">
        <f>(E853/Summary!$C$9)*Summary!$C$5</f>
        <v>63411.368296386274</v>
      </c>
      <c r="G853" s="41">
        <f>IF(F853&gt;Summary!$D$6,F853,0)</f>
        <v>0</v>
      </c>
      <c r="H853" s="41">
        <f t="shared" si="13"/>
        <v>0</v>
      </c>
    </row>
    <row r="854" spans="1:8" x14ac:dyDescent="0.35">
      <c r="A854" s="36" t="s">
        <v>1793</v>
      </c>
      <c r="B854" s="36" t="s">
        <v>970</v>
      </c>
      <c r="C854" s="36" t="s">
        <v>1739</v>
      </c>
      <c r="D854" s="36" t="s">
        <v>25</v>
      </c>
      <c r="E854" s="41">
        <v>1849939</v>
      </c>
      <c r="F854" s="44">
        <f>(E854/Summary!$C$9)*Summary!$C$5</f>
        <v>162590.14436076523</v>
      </c>
      <c r="G854" s="41">
        <f>IF(F854&gt;Summary!$D$6,F854,0)</f>
        <v>162590.14436076523</v>
      </c>
      <c r="H854" s="41">
        <f t="shared" si="13"/>
        <v>162590</v>
      </c>
    </row>
    <row r="855" spans="1:8" x14ac:dyDescent="0.35">
      <c r="A855" s="36" t="s">
        <v>1794</v>
      </c>
      <c r="B855" s="36" t="s">
        <v>1795</v>
      </c>
      <c r="C855" s="36" t="s">
        <v>1739</v>
      </c>
      <c r="D855" s="36" t="s">
        <v>25</v>
      </c>
      <c r="E855" s="41">
        <v>611044</v>
      </c>
      <c r="F855" s="44">
        <f>(E855/Summary!$C$9)*Summary!$C$5</f>
        <v>53704.328721530517</v>
      </c>
      <c r="G855" s="41">
        <f>IF(F855&gt;Summary!$D$6,F855,0)</f>
        <v>0</v>
      </c>
      <c r="H855" s="41">
        <f t="shared" si="13"/>
        <v>0</v>
      </c>
    </row>
    <row r="856" spans="1:8" x14ac:dyDescent="0.35">
      <c r="A856" s="36" t="s">
        <v>1796</v>
      </c>
      <c r="B856" s="36" t="s">
        <v>1797</v>
      </c>
      <c r="C856" s="36" t="s">
        <v>1739</v>
      </c>
      <c r="D856" s="36" t="s">
        <v>25</v>
      </c>
      <c r="E856" s="41">
        <v>7421622</v>
      </c>
      <c r="F856" s="44">
        <f>(E856/Summary!$C$9)*Summary!$C$5</f>
        <v>652282.36843000306</v>
      </c>
      <c r="G856" s="41">
        <f>IF(F856&gt;Summary!$D$6,F856,0)</f>
        <v>652282.36843000306</v>
      </c>
      <c r="H856" s="41">
        <f t="shared" si="13"/>
        <v>652282</v>
      </c>
    </row>
    <row r="857" spans="1:8" x14ac:dyDescent="0.35">
      <c r="A857" s="36" t="s">
        <v>1798</v>
      </c>
      <c r="B857" s="36" t="s">
        <v>1308</v>
      </c>
      <c r="C857" s="36" t="s">
        <v>1739</v>
      </c>
      <c r="D857" s="36" t="s">
        <v>25</v>
      </c>
      <c r="E857" s="41">
        <v>1148582</v>
      </c>
      <c r="F857" s="44">
        <f>(E857/Summary!$C$9)*Summary!$C$5</f>
        <v>100948.25461281506</v>
      </c>
      <c r="G857" s="41">
        <f>IF(F857&gt;Summary!$D$6,F857,0)</f>
        <v>0</v>
      </c>
      <c r="H857" s="41">
        <f t="shared" si="13"/>
        <v>0</v>
      </c>
    </row>
    <row r="858" spans="1:8" x14ac:dyDescent="0.35">
      <c r="A858" s="36" t="s">
        <v>1799</v>
      </c>
      <c r="B858" s="36" t="s">
        <v>1800</v>
      </c>
      <c r="C858" s="36" t="s">
        <v>1739</v>
      </c>
      <c r="D858" s="36" t="s">
        <v>25</v>
      </c>
      <c r="E858" s="41">
        <v>3507206</v>
      </c>
      <c r="F858" s="44">
        <f>(E858/Summary!$C$9)*Summary!$C$5</f>
        <v>308246.45020346186</v>
      </c>
      <c r="G858" s="41">
        <f>IF(F858&gt;Summary!$D$6,F858,0)</f>
        <v>308246.45020346186</v>
      </c>
      <c r="H858" s="41">
        <f t="shared" si="13"/>
        <v>308246</v>
      </c>
    </row>
    <row r="859" spans="1:8" x14ac:dyDescent="0.35">
      <c r="A859" s="36" t="s">
        <v>1801</v>
      </c>
      <c r="B859" s="36" t="s">
        <v>1802</v>
      </c>
      <c r="C859" s="36" t="s">
        <v>1739</v>
      </c>
      <c r="D859" s="36" t="s">
        <v>75</v>
      </c>
      <c r="E859" s="41">
        <v>1230948</v>
      </c>
      <c r="F859" s="44">
        <f>(E859/Summary!$C$9)*Summary!$C$5</f>
        <v>108187.35808077741</v>
      </c>
      <c r="G859" s="41">
        <f>IF(F859&gt;Summary!$D$6,F859,0)</f>
        <v>0</v>
      </c>
      <c r="H859" s="41">
        <f t="shared" si="13"/>
        <v>0</v>
      </c>
    </row>
    <row r="860" spans="1:8" x14ac:dyDescent="0.35">
      <c r="A860" s="36" t="s">
        <v>1803</v>
      </c>
      <c r="B860" s="36" t="s">
        <v>1804</v>
      </c>
      <c r="C860" s="36" t="s">
        <v>1739</v>
      </c>
      <c r="D860" s="36" t="s">
        <v>75</v>
      </c>
      <c r="E860" s="41">
        <v>975266</v>
      </c>
      <c r="F860" s="44">
        <f>(E860/Summary!$C$9)*Summary!$C$5</f>
        <v>85715.604530822966</v>
      </c>
      <c r="G860" s="41">
        <f>IF(F860&gt;Summary!$D$6,F860,0)</f>
        <v>0</v>
      </c>
      <c r="H860" s="41">
        <f t="shared" si="13"/>
        <v>0</v>
      </c>
    </row>
    <row r="861" spans="1:8" x14ac:dyDescent="0.35">
      <c r="A861" s="36" t="s">
        <v>1805</v>
      </c>
      <c r="B861" s="36" t="s">
        <v>1806</v>
      </c>
      <c r="C861" s="36" t="s">
        <v>1739</v>
      </c>
      <c r="D861" s="36" t="s">
        <v>75</v>
      </c>
      <c r="E861" s="41">
        <v>3973913</v>
      </c>
      <c r="F861" s="44">
        <f>(E861/Summary!$C$9)*Summary!$C$5</f>
        <v>349265.07757667784</v>
      </c>
      <c r="G861" s="41">
        <f>IF(F861&gt;Summary!$D$6,F861,0)</f>
        <v>349265.07757667784</v>
      </c>
      <c r="H861" s="41">
        <f t="shared" si="13"/>
        <v>349265</v>
      </c>
    </row>
    <row r="862" spans="1:8" x14ac:dyDescent="0.35">
      <c r="A862" s="36" t="s">
        <v>1807</v>
      </c>
      <c r="B862" s="36" t="s">
        <v>1808</v>
      </c>
      <c r="C862" s="36" t="s">
        <v>1739</v>
      </c>
      <c r="D862" s="36" t="s">
        <v>75</v>
      </c>
      <c r="E862" s="41">
        <v>1965211</v>
      </c>
      <c r="F862" s="44">
        <f>(E862/Summary!$C$9)*Summary!$C$5</f>
        <v>172721.3384816277</v>
      </c>
      <c r="G862" s="41">
        <f>IF(F862&gt;Summary!$D$6,F862,0)</f>
        <v>172721.3384816277</v>
      </c>
      <c r="H862" s="41">
        <f t="shared" si="13"/>
        <v>172721</v>
      </c>
    </row>
    <row r="863" spans="1:8" x14ac:dyDescent="0.35">
      <c r="A863" s="36" t="s">
        <v>1809</v>
      </c>
      <c r="B863" s="36" t="s">
        <v>1041</v>
      </c>
      <c r="C863" s="36" t="s">
        <v>1739</v>
      </c>
      <c r="D863" s="36" t="s">
        <v>75</v>
      </c>
      <c r="E863" s="41">
        <v>3329879</v>
      </c>
      <c r="F863" s="44">
        <f>(E863/Summary!$C$9)*Summary!$C$5</f>
        <v>292661.27548739751</v>
      </c>
      <c r="G863" s="41">
        <f>IF(F863&gt;Summary!$D$6,F863,0)</f>
        <v>292661.27548739751</v>
      </c>
      <c r="H863" s="41">
        <f t="shared" si="13"/>
        <v>292661</v>
      </c>
    </row>
    <row r="864" spans="1:8" x14ac:dyDescent="0.35">
      <c r="A864" s="36" t="s">
        <v>1810</v>
      </c>
      <c r="B864" s="36" t="s">
        <v>766</v>
      </c>
      <c r="C864" s="36" t="s">
        <v>1739</v>
      </c>
      <c r="D864" s="36" t="s">
        <v>75</v>
      </c>
      <c r="E864" s="41">
        <v>1346434</v>
      </c>
      <c r="F864" s="44">
        <f>(E864/Summary!$C$9)*Summary!$C$5</f>
        <v>118337.36054661404</v>
      </c>
      <c r="G864" s="41">
        <f>IF(F864&gt;Summary!$D$6,F864,0)</f>
        <v>0</v>
      </c>
      <c r="H864" s="41">
        <f t="shared" si="13"/>
        <v>0</v>
      </c>
    </row>
    <row r="865" spans="1:8" x14ac:dyDescent="0.35">
      <c r="A865" s="36" t="s">
        <v>1811</v>
      </c>
      <c r="B865" s="36" t="s">
        <v>1220</v>
      </c>
      <c r="C865" s="36" t="s">
        <v>1739</v>
      </c>
      <c r="D865" s="36" t="s">
        <v>75</v>
      </c>
      <c r="E865" s="41">
        <v>1928651</v>
      </c>
      <c r="F865" s="44">
        <f>(E865/Summary!$C$9)*Summary!$C$5</f>
        <v>169508.09973276645</v>
      </c>
      <c r="G865" s="41">
        <f>IF(F865&gt;Summary!$D$6,F865,0)</f>
        <v>169508.09973276645</v>
      </c>
      <c r="H865" s="41">
        <f t="shared" si="13"/>
        <v>169508</v>
      </c>
    </row>
    <row r="866" spans="1:8" x14ac:dyDescent="0.35">
      <c r="A866" s="36" t="s">
        <v>1812</v>
      </c>
      <c r="B866" s="36" t="s">
        <v>1813</v>
      </c>
      <c r="C866" s="36" t="s">
        <v>1739</v>
      </c>
      <c r="D866" s="36" t="s">
        <v>75</v>
      </c>
      <c r="E866" s="41">
        <v>1339760</v>
      </c>
      <c r="F866" s="44">
        <f>(E866/Summary!$C$9)*Summary!$C$5</f>
        <v>117750.78627391436</v>
      </c>
      <c r="G866" s="41">
        <f>IF(F866&gt;Summary!$D$6,F866,0)</f>
        <v>0</v>
      </c>
      <c r="H866" s="41">
        <f t="shared" si="13"/>
        <v>0</v>
      </c>
    </row>
    <row r="867" spans="1:8" x14ac:dyDescent="0.35">
      <c r="A867" s="36" t="s">
        <v>1814</v>
      </c>
      <c r="B867" s="36" t="s">
        <v>1815</v>
      </c>
      <c r="C867" s="36" t="s">
        <v>1739</v>
      </c>
      <c r="D867" s="36" t="s">
        <v>75</v>
      </c>
      <c r="E867" s="41">
        <v>955045</v>
      </c>
      <c r="F867" s="44">
        <f>(E867/Summary!$C$9)*Summary!$C$5</f>
        <v>83938.391709687203</v>
      </c>
      <c r="G867" s="41">
        <f>IF(F867&gt;Summary!$D$6,F867,0)</f>
        <v>0</v>
      </c>
      <c r="H867" s="41">
        <f t="shared" si="13"/>
        <v>0</v>
      </c>
    </row>
    <row r="868" spans="1:8" x14ac:dyDescent="0.35">
      <c r="A868" s="36" t="s">
        <v>1816</v>
      </c>
      <c r="B868" s="36" t="s">
        <v>1817</v>
      </c>
      <c r="C868" s="36" t="s">
        <v>1739</v>
      </c>
      <c r="D868" s="36" t="s">
        <v>75</v>
      </c>
      <c r="E868" s="41">
        <v>733721</v>
      </c>
      <c r="F868" s="44">
        <f>(E868/Summary!$C$9)*Summary!$C$5</f>
        <v>64486.344312177345</v>
      </c>
      <c r="G868" s="41">
        <f>IF(F868&gt;Summary!$D$6,F868,0)</f>
        <v>0</v>
      </c>
      <c r="H868" s="41">
        <f t="shared" si="13"/>
        <v>0</v>
      </c>
    </row>
    <row r="869" spans="1:8" x14ac:dyDescent="0.35">
      <c r="A869" s="36" t="s">
        <v>1821</v>
      </c>
      <c r="B869" s="36" t="s">
        <v>1822</v>
      </c>
      <c r="C869" s="36" t="s">
        <v>1820</v>
      </c>
      <c r="D869" s="36" t="s">
        <v>19</v>
      </c>
      <c r="E869" s="41">
        <v>444148</v>
      </c>
      <c r="F869" s="44">
        <f>(E869/Summary!$C$9)*Summary!$C$5</f>
        <v>39035.928988764048</v>
      </c>
      <c r="G869" s="41">
        <f>IF(F869&gt;Summary!$D$6,F869,0)</f>
        <v>0</v>
      </c>
      <c r="H869" s="41">
        <f t="shared" si="13"/>
        <v>0</v>
      </c>
    </row>
    <row r="870" spans="1:8" x14ac:dyDescent="0.35">
      <c r="A870" s="36" t="s">
        <v>1823</v>
      </c>
      <c r="B870" s="36" t="s">
        <v>1824</v>
      </c>
      <c r="C870" s="36" t="s">
        <v>1820</v>
      </c>
      <c r="D870" s="36" t="s">
        <v>19</v>
      </c>
      <c r="E870" s="41">
        <v>424770</v>
      </c>
      <c r="F870" s="44">
        <f>(E870/Summary!$C$9)*Summary!$C$5</f>
        <v>37332.806984512601</v>
      </c>
      <c r="G870" s="41">
        <f>IF(F870&gt;Summary!$D$6,F870,0)</f>
        <v>0</v>
      </c>
      <c r="H870" s="41">
        <f t="shared" si="13"/>
        <v>0</v>
      </c>
    </row>
    <row r="871" spans="1:8" x14ac:dyDescent="0.35">
      <c r="A871" s="36" t="s">
        <v>1825</v>
      </c>
      <c r="B871" s="36" t="s">
        <v>1826</v>
      </c>
      <c r="C871" s="36" t="s">
        <v>1820</v>
      </c>
      <c r="D871" s="36" t="s">
        <v>25</v>
      </c>
      <c r="E871" s="41">
        <v>668580</v>
      </c>
      <c r="F871" s="44">
        <f>(E871/Summary!$C$9)*Summary!$C$5</f>
        <v>58761.136835712117</v>
      </c>
      <c r="G871" s="41">
        <f>IF(F871&gt;Summary!$D$6,F871,0)</f>
        <v>0</v>
      </c>
      <c r="H871" s="41">
        <f t="shared" si="13"/>
        <v>0</v>
      </c>
    </row>
    <row r="872" spans="1:8" x14ac:dyDescent="0.35">
      <c r="A872" s="36" t="s">
        <v>1827</v>
      </c>
      <c r="B872" s="36" t="s">
        <v>1828</v>
      </c>
      <c r="C872" s="36" t="s">
        <v>1820</v>
      </c>
      <c r="D872" s="36" t="s">
        <v>19</v>
      </c>
      <c r="E872" s="41">
        <v>386779</v>
      </c>
      <c r="F872" s="44">
        <f>(E872/Summary!$C$9)*Summary!$C$5</f>
        <v>33993.798414819314</v>
      </c>
      <c r="G872" s="41">
        <f>IF(F872&gt;Summary!$D$6,F872,0)</f>
        <v>0</v>
      </c>
      <c r="H872" s="41">
        <f t="shared" si="13"/>
        <v>0</v>
      </c>
    </row>
    <row r="873" spans="1:8" x14ac:dyDescent="0.35">
      <c r="A873" s="36" t="s">
        <v>1829</v>
      </c>
      <c r="B873" s="36" t="s">
        <v>1830</v>
      </c>
      <c r="C873" s="36" t="s">
        <v>1820</v>
      </c>
      <c r="D873" s="36" t="s">
        <v>19</v>
      </c>
      <c r="E873" s="41">
        <v>321879</v>
      </c>
      <c r="F873" s="44">
        <f>(E873/Summary!$C$9)*Summary!$C$5</f>
        <v>28289.772298815671</v>
      </c>
      <c r="G873" s="41">
        <f>IF(F873&gt;Summary!$D$6,F873,0)</f>
        <v>0</v>
      </c>
      <c r="H873" s="41">
        <f t="shared" si="13"/>
        <v>0</v>
      </c>
    </row>
    <row r="874" spans="1:8" x14ac:dyDescent="0.35">
      <c r="A874" s="36" t="s">
        <v>1831</v>
      </c>
      <c r="B874" s="36" t="s">
        <v>1832</v>
      </c>
      <c r="C874" s="36" t="s">
        <v>1820</v>
      </c>
      <c r="D874" s="36" t="s">
        <v>19</v>
      </c>
      <c r="E874" s="41">
        <v>850633</v>
      </c>
      <c r="F874" s="44">
        <f>(E874/Summary!$C$9)*Summary!$C$5</f>
        <v>74761.677151533557</v>
      </c>
      <c r="G874" s="41">
        <f>IF(F874&gt;Summary!$D$6,F874,0)</f>
        <v>0</v>
      </c>
      <c r="H874" s="41">
        <f t="shared" si="13"/>
        <v>0</v>
      </c>
    </row>
    <row r="875" spans="1:8" x14ac:dyDescent="0.35">
      <c r="A875" s="36" t="s">
        <v>1833</v>
      </c>
      <c r="B875" s="36" t="s">
        <v>1834</v>
      </c>
      <c r="C875" s="36" t="s">
        <v>1820</v>
      </c>
      <c r="D875" s="36" t="s">
        <v>25</v>
      </c>
      <c r="E875" s="41">
        <v>4867844</v>
      </c>
      <c r="F875" s="44">
        <f>(E875/Summary!$C$9)*Summary!$C$5</f>
        <v>427832.192675372</v>
      </c>
      <c r="G875" s="41">
        <f>IF(F875&gt;Summary!$D$6,F875,0)</f>
        <v>427832.192675372</v>
      </c>
      <c r="H875" s="41">
        <f t="shared" si="13"/>
        <v>427832</v>
      </c>
    </row>
    <row r="876" spans="1:8" x14ac:dyDescent="0.35">
      <c r="A876" s="36" t="s">
        <v>1835</v>
      </c>
      <c r="B876" s="36" t="s">
        <v>1059</v>
      </c>
      <c r="C876" s="36" t="s">
        <v>1820</v>
      </c>
      <c r="D876" s="36" t="s">
        <v>19</v>
      </c>
      <c r="E876" s="41">
        <v>311337</v>
      </c>
      <c r="F876" s="44">
        <f>(E876/Summary!$C$9)*Summary!$C$5</f>
        <v>27363.241585180687</v>
      </c>
      <c r="G876" s="41">
        <f>IF(F876&gt;Summary!$D$6,F876,0)</f>
        <v>0</v>
      </c>
      <c r="H876" s="41">
        <f t="shared" si="13"/>
        <v>0</v>
      </c>
    </row>
    <row r="877" spans="1:8" x14ac:dyDescent="0.35">
      <c r="A877" s="36" t="s">
        <v>1836</v>
      </c>
      <c r="B877" s="36" t="s">
        <v>1837</v>
      </c>
      <c r="C877" s="36" t="s">
        <v>1820</v>
      </c>
      <c r="D877" s="36" t="s">
        <v>25</v>
      </c>
      <c r="E877" s="41">
        <v>3416935</v>
      </c>
      <c r="F877" s="44">
        <f>(E877/Summary!$C$9)*Summary!$C$5</f>
        <v>300312.58053446707</v>
      </c>
      <c r="G877" s="41">
        <f>IF(F877&gt;Summary!$D$6,F877,0)</f>
        <v>300312.58053446707</v>
      </c>
      <c r="H877" s="41">
        <f t="shared" si="13"/>
        <v>300313</v>
      </c>
    </row>
    <row r="878" spans="1:8" x14ac:dyDescent="0.35">
      <c r="A878" s="36" t="s">
        <v>1838</v>
      </c>
      <c r="B878" s="36" t="s">
        <v>1839</v>
      </c>
      <c r="C878" s="36" t="s">
        <v>1820</v>
      </c>
      <c r="D878" s="36" t="s">
        <v>75</v>
      </c>
      <c r="E878" s="41">
        <v>1390977</v>
      </c>
      <c r="F878" s="44">
        <f>(E878/Summary!$C$9)*Summary!$C$5</f>
        <v>122252.22087458245</v>
      </c>
      <c r="G878" s="41">
        <f>IF(F878&gt;Summary!$D$6,F878,0)</f>
        <v>0</v>
      </c>
      <c r="H878" s="41">
        <f t="shared" si="13"/>
        <v>0</v>
      </c>
    </row>
    <row r="879" spans="1:8" x14ac:dyDescent="0.35">
      <c r="A879" s="36" t="s">
        <v>1843</v>
      </c>
      <c r="B879" s="36" t="s">
        <v>798</v>
      </c>
      <c r="C879" s="36" t="s">
        <v>1842</v>
      </c>
      <c r="D879" s="36" t="s">
        <v>25</v>
      </c>
      <c r="E879" s="41">
        <v>380217</v>
      </c>
      <c r="F879" s="44">
        <f>(E879/Summary!$C$9)*Summary!$C$5</f>
        <v>33417.067761919221</v>
      </c>
      <c r="G879" s="41">
        <f>IF(F879&gt;Summary!$D$6,F879,0)</f>
        <v>0</v>
      </c>
      <c r="H879" s="41">
        <f t="shared" si="13"/>
        <v>0</v>
      </c>
    </row>
    <row r="880" spans="1:8" x14ac:dyDescent="0.35">
      <c r="A880" s="36" t="s">
        <v>1844</v>
      </c>
      <c r="B880" s="36" t="s">
        <v>1070</v>
      </c>
      <c r="C880" s="36" t="s">
        <v>1842</v>
      </c>
      <c r="D880" s="36" t="s">
        <v>19</v>
      </c>
      <c r="E880" s="41">
        <v>178518</v>
      </c>
      <c r="F880" s="44">
        <f>(E880/Summary!$C$9)*Summary!$C$5</f>
        <v>15689.851065897359</v>
      </c>
      <c r="G880" s="41">
        <f>IF(F880&gt;Summary!$D$6,F880,0)</f>
        <v>0</v>
      </c>
      <c r="H880" s="41">
        <f t="shared" si="13"/>
        <v>0</v>
      </c>
    </row>
    <row r="881" spans="1:8" x14ac:dyDescent="0.35">
      <c r="A881" s="36" t="s">
        <v>1845</v>
      </c>
      <c r="B881" s="36" t="s">
        <v>1846</v>
      </c>
      <c r="C881" s="36" t="s">
        <v>1842</v>
      </c>
      <c r="D881" s="36" t="s">
        <v>25</v>
      </c>
      <c r="E881" s="41">
        <v>717852</v>
      </c>
      <c r="F881" s="44">
        <f>(E881/Summary!$C$9)*Summary!$C$5</f>
        <v>63091.626431825083</v>
      </c>
      <c r="G881" s="41">
        <f>IF(F881&gt;Summary!$D$6,F881,0)</f>
        <v>0</v>
      </c>
      <c r="H881" s="41">
        <f t="shared" si="13"/>
        <v>0</v>
      </c>
    </row>
    <row r="882" spans="1:8" x14ac:dyDescent="0.35">
      <c r="A882" s="36" t="s">
        <v>1847</v>
      </c>
      <c r="B882" s="36" t="s">
        <v>1848</v>
      </c>
      <c r="C882" s="36" t="s">
        <v>1842</v>
      </c>
      <c r="D882" s="36" t="s">
        <v>25</v>
      </c>
      <c r="E882" s="41">
        <v>521852</v>
      </c>
      <c r="F882" s="44">
        <f>(E882/Summary!$C$9)*Summary!$C$5</f>
        <v>45865.291782569089</v>
      </c>
      <c r="G882" s="41">
        <f>IF(F882&gt;Summary!$D$6,F882,0)</f>
        <v>0</v>
      </c>
      <c r="H882" s="41">
        <f t="shared" si="13"/>
        <v>0</v>
      </c>
    </row>
    <row r="883" spans="1:8" x14ac:dyDescent="0.35">
      <c r="A883" s="36" t="s">
        <v>1849</v>
      </c>
      <c r="B883" s="36" t="s">
        <v>1850</v>
      </c>
      <c r="C883" s="36" t="s">
        <v>1842</v>
      </c>
      <c r="D883" s="36" t="s">
        <v>25</v>
      </c>
      <c r="E883" s="41">
        <v>538893</v>
      </c>
      <c r="F883" s="44">
        <f>(E883/Summary!$C$9)*Summary!$C$5</f>
        <v>47363.0161129669</v>
      </c>
      <c r="G883" s="41">
        <f>IF(F883&gt;Summary!$D$6,F883,0)</f>
        <v>0</v>
      </c>
      <c r="H883" s="41">
        <f t="shared" si="13"/>
        <v>0</v>
      </c>
    </row>
    <row r="884" spans="1:8" x14ac:dyDescent="0.35">
      <c r="A884" s="36" t="s">
        <v>1851</v>
      </c>
      <c r="B884" s="36" t="s">
        <v>1852</v>
      </c>
      <c r="C884" s="36" t="s">
        <v>1842</v>
      </c>
      <c r="D884" s="36" t="s">
        <v>25</v>
      </c>
      <c r="E884" s="41">
        <v>1391189</v>
      </c>
      <c r="F884" s="44">
        <f>(E884/Summary!$C$9)*Summary!$C$5</f>
        <v>122270.85344063165</v>
      </c>
      <c r="G884" s="41">
        <f>IF(F884&gt;Summary!$D$6,F884,0)</f>
        <v>0</v>
      </c>
      <c r="H884" s="41">
        <f t="shared" si="13"/>
        <v>0</v>
      </c>
    </row>
    <row r="885" spans="1:8" x14ac:dyDescent="0.35">
      <c r="A885" s="36" t="s">
        <v>1853</v>
      </c>
      <c r="B885" s="36" t="s">
        <v>1854</v>
      </c>
      <c r="C885" s="36" t="s">
        <v>1842</v>
      </c>
      <c r="D885" s="36" t="s">
        <v>25</v>
      </c>
      <c r="E885" s="41">
        <v>349053</v>
      </c>
      <c r="F885" s="44">
        <f>(E885/Summary!$C$9)*Summary!$C$5</f>
        <v>30678.080552687519</v>
      </c>
      <c r="G885" s="41">
        <f>IF(F885&gt;Summary!$D$6,F885,0)</f>
        <v>0</v>
      </c>
      <c r="H885" s="41">
        <f t="shared" si="13"/>
        <v>0</v>
      </c>
    </row>
    <row r="886" spans="1:8" x14ac:dyDescent="0.35">
      <c r="A886" s="36" t="s">
        <v>1855</v>
      </c>
      <c r="B886" s="36" t="s">
        <v>1856</v>
      </c>
      <c r="C886" s="36" t="s">
        <v>1842</v>
      </c>
      <c r="D886" s="36" t="s">
        <v>19</v>
      </c>
      <c r="E886" s="41">
        <v>1012427</v>
      </c>
      <c r="F886" s="44">
        <f>(E886/Summary!$C$9)*Summary!$C$5</f>
        <v>88981.664846644402</v>
      </c>
      <c r="G886" s="41">
        <f>IF(F886&gt;Summary!$D$6,F886,0)</f>
        <v>0</v>
      </c>
      <c r="H886" s="41">
        <f t="shared" si="13"/>
        <v>0</v>
      </c>
    </row>
    <row r="887" spans="1:8" x14ac:dyDescent="0.35">
      <c r="A887" s="36" t="s">
        <v>1857</v>
      </c>
      <c r="B887" s="36" t="s">
        <v>1858</v>
      </c>
      <c r="C887" s="36" t="s">
        <v>1842</v>
      </c>
      <c r="D887" s="36" t="s">
        <v>25</v>
      </c>
      <c r="E887" s="41">
        <v>749951</v>
      </c>
      <c r="F887" s="44">
        <f>(E887/Summary!$C$9)*Summary!$C$5</f>
        <v>65912.790288490738</v>
      </c>
      <c r="G887" s="41">
        <f>IF(F887&gt;Summary!$D$6,F887,0)</f>
        <v>0</v>
      </c>
      <c r="H887" s="41">
        <f t="shared" si="13"/>
        <v>0</v>
      </c>
    </row>
    <row r="888" spans="1:8" x14ac:dyDescent="0.35">
      <c r="A888" s="36" t="s">
        <v>1859</v>
      </c>
      <c r="B888" s="36" t="s">
        <v>1158</v>
      </c>
      <c r="C888" s="36" t="s">
        <v>1842</v>
      </c>
      <c r="D888" s="36" t="s">
        <v>25</v>
      </c>
      <c r="E888" s="41">
        <v>715350</v>
      </c>
      <c r="F888" s="44">
        <f>(E888/Summary!$C$9)*Summary!$C$5</f>
        <v>62871.726996659578</v>
      </c>
      <c r="G888" s="41">
        <f>IF(F888&gt;Summary!$D$6,F888,0)</f>
        <v>0</v>
      </c>
      <c r="H888" s="41">
        <f t="shared" si="13"/>
        <v>0</v>
      </c>
    </row>
    <row r="889" spans="1:8" x14ac:dyDescent="0.35">
      <c r="A889" s="36" t="s">
        <v>1860</v>
      </c>
      <c r="B889" s="36" t="s">
        <v>1861</v>
      </c>
      <c r="C889" s="36" t="s">
        <v>1842</v>
      </c>
      <c r="D889" s="36" t="s">
        <v>25</v>
      </c>
      <c r="E889" s="41">
        <v>8507771</v>
      </c>
      <c r="F889" s="44">
        <f>(E889/Summary!$C$9)*Summary!$C$5</f>
        <v>747743.4202307926</v>
      </c>
      <c r="G889" s="41">
        <f>IF(F889&gt;Summary!$D$6,F889,0)</f>
        <v>747743.4202307926</v>
      </c>
      <c r="H889" s="41">
        <f t="shared" si="13"/>
        <v>747743</v>
      </c>
    </row>
    <row r="890" spans="1:8" x14ac:dyDescent="0.35">
      <c r="A890" s="36" t="s">
        <v>1862</v>
      </c>
      <c r="B890" s="36" t="s">
        <v>1863</v>
      </c>
      <c r="C890" s="36" t="s">
        <v>1842</v>
      </c>
      <c r="D890" s="36" t="s">
        <v>25</v>
      </c>
      <c r="E890" s="41">
        <v>265645</v>
      </c>
      <c r="F890" s="44">
        <f>(E890/Summary!$C$9)*Summary!$C$5</f>
        <v>23347.396264804131</v>
      </c>
      <c r="G890" s="41">
        <f>IF(F890&gt;Summary!$D$6,F890,0)</f>
        <v>0</v>
      </c>
      <c r="H890" s="41">
        <f t="shared" si="13"/>
        <v>0</v>
      </c>
    </row>
    <row r="891" spans="1:8" x14ac:dyDescent="0.35">
      <c r="A891" s="36" t="s">
        <v>1864</v>
      </c>
      <c r="B891" s="36" t="s">
        <v>1176</v>
      </c>
      <c r="C891" s="36" t="s">
        <v>1842</v>
      </c>
      <c r="D891" s="36" t="s">
        <v>25</v>
      </c>
      <c r="E891" s="41">
        <v>1307249</v>
      </c>
      <c r="F891" s="44">
        <f>(E891/Summary!$C$9)*Summary!$C$5</f>
        <v>114893.41195870028</v>
      </c>
      <c r="G891" s="41">
        <f>IF(F891&gt;Summary!$D$6,F891,0)</f>
        <v>0</v>
      </c>
      <c r="H891" s="41">
        <f t="shared" si="13"/>
        <v>0</v>
      </c>
    </row>
    <row r="892" spans="1:8" x14ac:dyDescent="0.35">
      <c r="A892" s="36" t="s">
        <v>1865</v>
      </c>
      <c r="B892" s="36" t="s">
        <v>970</v>
      </c>
      <c r="C892" s="36" t="s">
        <v>1842</v>
      </c>
      <c r="D892" s="36" t="s">
        <v>19</v>
      </c>
      <c r="E892" s="41">
        <v>554042</v>
      </c>
      <c r="F892" s="44">
        <f>(E892/Summary!$C$9)*Summary!$C$5</f>
        <v>48694.453580321897</v>
      </c>
      <c r="G892" s="41">
        <f>IF(F892&gt;Summary!$D$6,F892,0)</f>
        <v>0</v>
      </c>
      <c r="H892" s="41">
        <f t="shared" si="13"/>
        <v>0</v>
      </c>
    </row>
    <row r="893" spans="1:8" x14ac:dyDescent="0.35">
      <c r="A893" s="36" t="s">
        <v>1866</v>
      </c>
      <c r="B893" s="36" t="s">
        <v>1867</v>
      </c>
      <c r="C893" s="36" t="s">
        <v>1842</v>
      </c>
      <c r="D893" s="36" t="s">
        <v>75</v>
      </c>
      <c r="E893" s="41">
        <v>2131689</v>
      </c>
      <c r="F893" s="44">
        <f>(E893/Summary!$C$9)*Summary!$C$5</f>
        <v>187353.00041907074</v>
      </c>
      <c r="G893" s="41">
        <f>IF(F893&gt;Summary!$D$6,F893,0)</f>
        <v>187353.00041907074</v>
      </c>
      <c r="H893" s="41">
        <f t="shared" si="13"/>
        <v>187353</v>
      </c>
    </row>
    <row r="894" spans="1:8" x14ac:dyDescent="0.35">
      <c r="A894" s="36" t="s">
        <v>1868</v>
      </c>
      <c r="B894" s="36" t="s">
        <v>1869</v>
      </c>
      <c r="C894" s="36" t="s">
        <v>1842</v>
      </c>
      <c r="D894" s="36" t="s">
        <v>75</v>
      </c>
      <c r="E894" s="41">
        <v>307911</v>
      </c>
      <c r="F894" s="44">
        <f>(E894/Summary!$C$9)*Summary!$C$5</f>
        <v>27062.132286668693</v>
      </c>
      <c r="G894" s="41">
        <f>IF(F894&gt;Summary!$D$6,F894,0)</f>
        <v>0</v>
      </c>
      <c r="H894" s="41">
        <f t="shared" si="13"/>
        <v>0</v>
      </c>
    </row>
    <row r="895" spans="1:8" x14ac:dyDescent="0.35">
      <c r="A895" s="36" t="s">
        <v>1870</v>
      </c>
      <c r="B895" s="36" t="s">
        <v>1364</v>
      </c>
      <c r="C895" s="36" t="s">
        <v>1842</v>
      </c>
      <c r="D895" s="36" t="s">
        <v>75</v>
      </c>
      <c r="E895" s="41">
        <v>2186708</v>
      </c>
      <c r="F895" s="44">
        <f>(E895/Summary!$C$9)*Summary!$C$5</f>
        <v>192188.59075614941</v>
      </c>
      <c r="G895" s="41">
        <f>IF(F895&gt;Summary!$D$6,F895,0)</f>
        <v>192188.59075614941</v>
      </c>
      <c r="H895" s="41">
        <f t="shared" si="13"/>
        <v>192189</v>
      </c>
    </row>
    <row r="896" spans="1:8" x14ac:dyDescent="0.35">
      <c r="A896" s="36" t="s">
        <v>1873</v>
      </c>
      <c r="B896" s="36" t="s">
        <v>1874</v>
      </c>
      <c r="C896" s="36" t="s">
        <v>18</v>
      </c>
      <c r="D896" s="36" t="s">
        <v>19</v>
      </c>
      <c r="E896" s="41">
        <v>781049</v>
      </c>
      <c r="F896" s="44">
        <f>(E896/Summary!$C$9)*Summary!$C$5</f>
        <v>68645.976793197697</v>
      </c>
      <c r="G896" s="41">
        <f>IF(F896&gt;Summary!$D$6,F896,0)</f>
        <v>0</v>
      </c>
      <c r="H896" s="41">
        <f t="shared" si="13"/>
        <v>0</v>
      </c>
    </row>
    <row r="897" spans="1:8" x14ac:dyDescent="0.35">
      <c r="A897" s="36" t="s">
        <v>1875</v>
      </c>
      <c r="B897" s="36" t="s">
        <v>1876</v>
      </c>
      <c r="C897" s="36" t="s">
        <v>18</v>
      </c>
      <c r="D897" s="36" t="s">
        <v>25</v>
      </c>
      <c r="E897" s="41">
        <v>2257072</v>
      </c>
      <c r="F897" s="44">
        <f>(E897/Summary!$C$9)*Summary!$C$5</f>
        <v>198372.84489523229</v>
      </c>
      <c r="G897" s="41">
        <f>IF(F897&gt;Summary!$D$6,F897,0)</f>
        <v>198372.84489523229</v>
      </c>
      <c r="H897" s="41">
        <f t="shared" si="13"/>
        <v>198373</v>
      </c>
    </row>
    <row r="898" spans="1:8" x14ac:dyDescent="0.35">
      <c r="A898" s="36" t="s">
        <v>1877</v>
      </c>
      <c r="B898" s="36" t="s">
        <v>1878</v>
      </c>
      <c r="C898" s="36" t="s">
        <v>18</v>
      </c>
      <c r="D898" s="36" t="s">
        <v>25</v>
      </c>
      <c r="E898" s="41">
        <v>1569545</v>
      </c>
      <c r="F898" s="44">
        <f>(E898/Summary!$C$9)*Summary!$C$5</f>
        <v>137946.46641360462</v>
      </c>
      <c r="G898" s="41">
        <f>IF(F898&gt;Summary!$D$6,F898,0)</f>
        <v>0</v>
      </c>
      <c r="H898" s="41">
        <f t="shared" si="13"/>
        <v>0</v>
      </c>
    </row>
    <row r="899" spans="1:8" x14ac:dyDescent="0.35">
      <c r="A899" s="36" t="s">
        <v>1879</v>
      </c>
      <c r="B899" s="36" t="s">
        <v>1880</v>
      </c>
      <c r="C899" s="36" t="s">
        <v>18</v>
      </c>
      <c r="D899" s="36" t="s">
        <v>19</v>
      </c>
      <c r="E899" s="41">
        <v>327893</v>
      </c>
      <c r="F899" s="44">
        <f>(E899/Summary!$C$9)*Summary!$C$5</f>
        <v>28818.339526267839</v>
      </c>
      <c r="G899" s="41">
        <f>IF(F899&gt;Summary!$D$6,F899,0)</f>
        <v>0</v>
      </c>
      <c r="H899" s="41">
        <f t="shared" ref="H899:H962" si="14">ROUND(G899,0)</f>
        <v>0</v>
      </c>
    </row>
    <row r="900" spans="1:8" x14ac:dyDescent="0.35">
      <c r="A900" s="36" t="s">
        <v>1881</v>
      </c>
      <c r="B900" s="36" t="s">
        <v>1882</v>
      </c>
      <c r="C900" s="36" t="s">
        <v>18</v>
      </c>
      <c r="D900" s="36" t="s">
        <v>25</v>
      </c>
      <c r="E900" s="41">
        <v>321661</v>
      </c>
      <c r="F900" s="44">
        <f>(E900/Summary!$C$9)*Summary!$C$5</f>
        <v>28270.612395991498</v>
      </c>
      <c r="G900" s="41">
        <f>IF(F900&gt;Summary!$D$6,F900,0)</f>
        <v>0</v>
      </c>
      <c r="H900" s="41">
        <f t="shared" si="14"/>
        <v>0</v>
      </c>
    </row>
    <row r="901" spans="1:8" x14ac:dyDescent="0.35">
      <c r="A901" s="36" t="s">
        <v>1883</v>
      </c>
      <c r="B901" s="36" t="s">
        <v>1884</v>
      </c>
      <c r="C901" s="36" t="s">
        <v>18</v>
      </c>
      <c r="D901" s="36" t="s">
        <v>25</v>
      </c>
      <c r="E901" s="41">
        <v>1335413</v>
      </c>
      <c r="F901" s="44">
        <f>(E901/Summary!$C$9)*Summary!$C$5</f>
        <v>117368.73078044337</v>
      </c>
      <c r="G901" s="41">
        <f>IF(F901&gt;Summary!$D$6,F901,0)</f>
        <v>0</v>
      </c>
      <c r="H901" s="41">
        <f t="shared" si="14"/>
        <v>0</v>
      </c>
    </row>
    <row r="902" spans="1:8" x14ac:dyDescent="0.35">
      <c r="A902" s="36" t="s">
        <v>1885</v>
      </c>
      <c r="B902" s="36" t="s">
        <v>1886</v>
      </c>
      <c r="C902" s="36" t="s">
        <v>18</v>
      </c>
      <c r="D902" s="36" t="s">
        <v>25</v>
      </c>
      <c r="E902" s="41">
        <v>256330</v>
      </c>
      <c r="F902" s="44">
        <f>(E902/Summary!$C$9)*Summary!$C$5</f>
        <v>22528.705921651988</v>
      </c>
      <c r="G902" s="41">
        <f>IF(F902&gt;Summary!$D$6,F902,0)</f>
        <v>0</v>
      </c>
      <c r="H902" s="41">
        <f t="shared" si="14"/>
        <v>0</v>
      </c>
    </row>
    <row r="903" spans="1:8" x14ac:dyDescent="0.35">
      <c r="A903" s="36" t="s">
        <v>1887</v>
      </c>
      <c r="B903" s="36" t="s">
        <v>1888</v>
      </c>
      <c r="C903" s="36" t="s">
        <v>18</v>
      </c>
      <c r="D903" s="36" t="s">
        <v>19</v>
      </c>
      <c r="E903" s="41">
        <v>602810</v>
      </c>
      <c r="F903" s="44">
        <f>(E903/Summary!$C$9)*Summary!$C$5</f>
        <v>52980.646887336778</v>
      </c>
      <c r="G903" s="41">
        <f>IF(F903&gt;Summary!$D$6,F903,0)</f>
        <v>0</v>
      </c>
      <c r="H903" s="41">
        <f t="shared" si="14"/>
        <v>0</v>
      </c>
    </row>
    <row r="904" spans="1:8" x14ac:dyDescent="0.35">
      <c r="A904" s="36" t="s">
        <v>1889</v>
      </c>
      <c r="B904" s="36" t="s">
        <v>1890</v>
      </c>
      <c r="C904" s="36" t="s">
        <v>18</v>
      </c>
      <c r="D904" s="36" t="s">
        <v>25</v>
      </c>
      <c r="E904" s="41">
        <v>369998</v>
      </c>
      <c r="F904" s="44">
        <f>(E904/Summary!$C$9)*Summary!$C$5</f>
        <v>32518.925344670515</v>
      </c>
      <c r="G904" s="41">
        <f>IF(F904&gt;Summary!$D$6,F904,0)</f>
        <v>0</v>
      </c>
      <c r="H904" s="41">
        <f t="shared" si="14"/>
        <v>0</v>
      </c>
    </row>
    <row r="905" spans="1:8" x14ac:dyDescent="0.35">
      <c r="A905" s="36" t="s">
        <v>1891</v>
      </c>
      <c r="B905" s="36" t="s">
        <v>1892</v>
      </c>
      <c r="C905" s="36" t="s">
        <v>18</v>
      </c>
      <c r="D905" s="36" t="s">
        <v>25</v>
      </c>
      <c r="E905" s="41">
        <v>332008</v>
      </c>
      <c r="F905" s="44">
        <f>(E905/Summary!$C$9)*Summary!$C$5</f>
        <v>29180.004664439719</v>
      </c>
      <c r="G905" s="41">
        <f>IF(F905&gt;Summary!$D$6,F905,0)</f>
        <v>0</v>
      </c>
      <c r="H905" s="41">
        <f t="shared" si="14"/>
        <v>0</v>
      </c>
    </row>
    <row r="906" spans="1:8" x14ac:dyDescent="0.35">
      <c r="A906" s="36" t="s">
        <v>1893</v>
      </c>
      <c r="B906" s="36" t="s">
        <v>1894</v>
      </c>
      <c r="C906" s="36" t="s">
        <v>18</v>
      </c>
      <c r="D906" s="36" t="s">
        <v>19</v>
      </c>
      <c r="E906" s="41">
        <v>1236456</v>
      </c>
      <c r="F906" s="44">
        <f>(E906/Summary!$C$9)*Summary!$C$5</f>
        <v>108671.45324020649</v>
      </c>
      <c r="G906" s="41">
        <f>IF(F906&gt;Summary!$D$6,F906,0)</f>
        <v>0</v>
      </c>
      <c r="H906" s="41">
        <f t="shared" si="14"/>
        <v>0</v>
      </c>
    </row>
    <row r="907" spans="1:8" x14ac:dyDescent="0.35">
      <c r="A907" s="36" t="s">
        <v>1895</v>
      </c>
      <c r="B907" s="36" t="s">
        <v>1896</v>
      </c>
      <c r="C907" s="36" t="s">
        <v>18</v>
      </c>
      <c r="D907" s="36" t="s">
        <v>25</v>
      </c>
      <c r="E907" s="41">
        <v>3073590</v>
      </c>
      <c r="F907" s="44">
        <f>(E907/Summary!$C$9)*Summary!$C$5</f>
        <v>270136.17303370783</v>
      </c>
      <c r="G907" s="41">
        <f>IF(F907&gt;Summary!$D$6,F907,0)</f>
        <v>270136.17303370783</v>
      </c>
      <c r="H907" s="41">
        <f t="shared" si="14"/>
        <v>270136</v>
      </c>
    </row>
    <row r="908" spans="1:8" x14ac:dyDescent="0.35">
      <c r="A908" s="36" t="s">
        <v>1897</v>
      </c>
      <c r="B908" s="36" t="s">
        <v>1898</v>
      </c>
      <c r="C908" s="36" t="s">
        <v>18</v>
      </c>
      <c r="D908" s="36" t="s">
        <v>25</v>
      </c>
      <c r="E908" s="41">
        <v>1907881</v>
      </c>
      <c r="F908" s="44">
        <f>(E908/Summary!$C$9)*Summary!$C$5</f>
        <v>167682.63559672033</v>
      </c>
      <c r="G908" s="41">
        <f>IF(F908&gt;Summary!$D$6,F908,0)</f>
        <v>167682.63559672033</v>
      </c>
      <c r="H908" s="41">
        <f t="shared" si="14"/>
        <v>167683</v>
      </c>
    </row>
    <row r="909" spans="1:8" x14ac:dyDescent="0.35">
      <c r="A909" s="36" t="s">
        <v>1899</v>
      </c>
      <c r="B909" s="36" t="s">
        <v>1900</v>
      </c>
      <c r="C909" s="36" t="s">
        <v>18</v>
      </c>
      <c r="D909" s="36" t="s">
        <v>19</v>
      </c>
      <c r="E909" s="41">
        <v>829421</v>
      </c>
      <c r="F909" s="44">
        <f>(E909/Summary!$C$9)*Summary!$C$5</f>
        <v>72897.365873064075</v>
      </c>
      <c r="G909" s="41">
        <f>IF(F909&gt;Summary!$D$6,F909,0)</f>
        <v>0</v>
      </c>
      <c r="H909" s="41">
        <f t="shared" si="14"/>
        <v>0</v>
      </c>
    </row>
    <row r="910" spans="1:8" x14ac:dyDescent="0.35">
      <c r="A910" s="36" t="s">
        <v>1901</v>
      </c>
      <c r="B910" s="36" t="s">
        <v>1902</v>
      </c>
      <c r="C910" s="36" t="s">
        <v>18</v>
      </c>
      <c r="D910" s="36" t="s">
        <v>25</v>
      </c>
      <c r="E910" s="41">
        <v>687825</v>
      </c>
      <c r="F910" s="44">
        <f>(E910/Summary!$C$9)*Summary!$C$5</f>
        <v>60452.569541451565</v>
      </c>
      <c r="G910" s="41">
        <f>IF(F910&gt;Summary!$D$6,F910,0)</f>
        <v>0</v>
      </c>
      <c r="H910" s="41">
        <f t="shared" si="14"/>
        <v>0</v>
      </c>
    </row>
    <row r="911" spans="1:8" x14ac:dyDescent="0.35">
      <c r="A911" s="36" t="s">
        <v>1903</v>
      </c>
      <c r="B911" s="36" t="s">
        <v>1904</v>
      </c>
      <c r="C911" s="36" t="s">
        <v>18</v>
      </c>
      <c r="D911" s="36" t="s">
        <v>25</v>
      </c>
      <c r="E911" s="41">
        <v>1249160</v>
      </c>
      <c r="F911" s="44">
        <f>(E911/Summary!$C$9)*Summary!$C$5</f>
        <v>109788.00097175827</v>
      </c>
      <c r="G911" s="41">
        <f>IF(F911&gt;Summary!$D$6,F911,0)</f>
        <v>0</v>
      </c>
      <c r="H911" s="41">
        <f t="shared" si="14"/>
        <v>0</v>
      </c>
    </row>
    <row r="912" spans="1:8" x14ac:dyDescent="0.35">
      <c r="A912" s="36" t="s">
        <v>1905</v>
      </c>
      <c r="B912" s="36" t="s">
        <v>1906</v>
      </c>
      <c r="C912" s="36" t="s">
        <v>18</v>
      </c>
      <c r="D912" s="36" t="s">
        <v>25</v>
      </c>
      <c r="E912" s="41">
        <v>1660367</v>
      </c>
      <c r="F912" s="44">
        <f>(E912/Summary!$C$9)*Summary!$C$5</f>
        <v>145928.76317643485</v>
      </c>
      <c r="G912" s="41">
        <f>IF(F912&gt;Summary!$D$6,F912,0)</f>
        <v>145928.76317643485</v>
      </c>
      <c r="H912" s="41">
        <f t="shared" si="14"/>
        <v>145929</v>
      </c>
    </row>
    <row r="913" spans="1:8" x14ac:dyDescent="0.35">
      <c r="A913" s="36" t="s">
        <v>1907</v>
      </c>
      <c r="B913" s="36" t="s">
        <v>1908</v>
      </c>
      <c r="C913" s="36" t="s">
        <v>18</v>
      </c>
      <c r="D913" s="36" t="s">
        <v>25</v>
      </c>
      <c r="E913" s="41">
        <v>648801</v>
      </c>
      <c r="F913" s="44">
        <f>(E913/Summary!$C$9)*Summary!$C$5</f>
        <v>57022.771156999697</v>
      </c>
      <c r="G913" s="41">
        <f>IF(F913&gt;Summary!$D$6,F913,0)</f>
        <v>0</v>
      </c>
      <c r="H913" s="41">
        <f t="shared" si="14"/>
        <v>0</v>
      </c>
    </row>
    <row r="914" spans="1:8" x14ac:dyDescent="0.35">
      <c r="A914" s="36" t="s">
        <v>1909</v>
      </c>
      <c r="B914" s="36" t="s">
        <v>1910</v>
      </c>
      <c r="C914" s="36" t="s">
        <v>18</v>
      </c>
      <c r="D914" s="36" t="s">
        <v>19</v>
      </c>
      <c r="E914" s="41">
        <v>990555</v>
      </c>
      <c r="F914" s="44">
        <f>(E914/Summary!$C$9)*Summary!$C$5</f>
        <v>87059.34652292743</v>
      </c>
      <c r="G914" s="41">
        <f>IF(F914&gt;Summary!$D$6,F914,0)</f>
        <v>0</v>
      </c>
      <c r="H914" s="41">
        <f t="shared" si="14"/>
        <v>0</v>
      </c>
    </row>
    <row r="915" spans="1:8" x14ac:dyDescent="0.35">
      <c r="A915" s="36" t="s">
        <v>1911</v>
      </c>
      <c r="B915" s="36" t="s">
        <v>1912</v>
      </c>
      <c r="C915" s="36" t="s">
        <v>18</v>
      </c>
      <c r="D915" s="36" t="s">
        <v>19</v>
      </c>
      <c r="E915" s="41">
        <v>1071605</v>
      </c>
      <c r="F915" s="44">
        <f>(E915/Summary!$C$9)*Summary!$C$5</f>
        <v>94182.787458244755</v>
      </c>
      <c r="G915" s="41">
        <f>IF(F915&gt;Summary!$D$6,F915,0)</f>
        <v>0</v>
      </c>
      <c r="H915" s="41">
        <f t="shared" si="14"/>
        <v>0</v>
      </c>
    </row>
    <row r="916" spans="1:8" x14ac:dyDescent="0.35">
      <c r="A916" s="36" t="s">
        <v>1913</v>
      </c>
      <c r="B916" s="36" t="s">
        <v>1914</v>
      </c>
      <c r="C916" s="36" t="s">
        <v>18</v>
      </c>
      <c r="D916" s="36" t="s">
        <v>19</v>
      </c>
      <c r="E916" s="41">
        <v>244500</v>
      </c>
      <c r="F916" s="44">
        <f>(E916/Summary!$C$9)*Summary!$C$5</f>
        <v>21488.973580321894</v>
      </c>
      <c r="G916" s="41">
        <f>IF(F916&gt;Summary!$D$6,F916,0)</f>
        <v>0</v>
      </c>
      <c r="H916" s="41">
        <f t="shared" si="14"/>
        <v>0</v>
      </c>
    </row>
    <row r="917" spans="1:8" x14ac:dyDescent="0.35">
      <c r="A917" s="36" t="s">
        <v>1915</v>
      </c>
      <c r="B917" s="36" t="s">
        <v>1916</v>
      </c>
      <c r="C917" s="36" t="s">
        <v>18</v>
      </c>
      <c r="D917" s="36" t="s">
        <v>19</v>
      </c>
      <c r="E917" s="41">
        <v>855114</v>
      </c>
      <c r="F917" s="44">
        <f>(E917/Summary!$C$9)*Summary!$C$5</f>
        <v>75155.509832979049</v>
      </c>
      <c r="G917" s="41">
        <f>IF(F917&gt;Summary!$D$6,F917,0)</f>
        <v>0</v>
      </c>
      <c r="H917" s="41">
        <f t="shared" si="14"/>
        <v>0</v>
      </c>
    </row>
    <row r="918" spans="1:8" x14ac:dyDescent="0.35">
      <c r="A918" s="36" t="s">
        <v>1917</v>
      </c>
      <c r="B918" s="36" t="s">
        <v>1918</v>
      </c>
      <c r="C918" s="36" t="s">
        <v>18</v>
      </c>
      <c r="D918" s="36" t="s">
        <v>19</v>
      </c>
      <c r="E918" s="41">
        <v>714544</v>
      </c>
      <c r="F918" s="44">
        <f>(E918/Summary!$C$9)*Summary!$C$5</f>
        <v>62800.888089887638</v>
      </c>
      <c r="G918" s="41">
        <f>IF(F918&gt;Summary!$D$6,F918,0)</f>
        <v>0</v>
      </c>
      <c r="H918" s="41">
        <f t="shared" si="14"/>
        <v>0</v>
      </c>
    </row>
    <row r="919" spans="1:8" x14ac:dyDescent="0.35">
      <c r="A919" s="36" t="s">
        <v>1919</v>
      </c>
      <c r="B919" s="36" t="s">
        <v>1920</v>
      </c>
      <c r="C919" s="36" t="s">
        <v>18</v>
      </c>
      <c r="D919" s="36" t="s">
        <v>25</v>
      </c>
      <c r="E919" s="41">
        <v>42817490</v>
      </c>
      <c r="F919" s="44">
        <f>(E919/Summary!$C$9)*Summary!$C$5</f>
        <v>3763206.1815365925</v>
      </c>
      <c r="G919" s="41">
        <f>IF(F919&gt;Summary!$D$6,F919,0)</f>
        <v>3763206.1815365925</v>
      </c>
      <c r="H919" s="41">
        <f t="shared" si="14"/>
        <v>3763206</v>
      </c>
    </row>
    <row r="920" spans="1:8" x14ac:dyDescent="0.35">
      <c r="A920" s="36" t="s">
        <v>1921</v>
      </c>
      <c r="B920" s="36" t="s">
        <v>1922</v>
      </c>
      <c r="C920" s="36" t="s">
        <v>18</v>
      </c>
      <c r="D920" s="36" t="s">
        <v>25</v>
      </c>
      <c r="E920" s="41">
        <v>13837073</v>
      </c>
      <c r="F920" s="44">
        <f>(E920/Summary!$C$9)*Summary!$C$5</f>
        <v>1216132.9084907379</v>
      </c>
      <c r="G920" s="41">
        <f>IF(F920&gt;Summary!$D$6,F920,0)</f>
        <v>1216132.9084907379</v>
      </c>
      <c r="H920" s="41">
        <f t="shared" si="14"/>
        <v>1216133</v>
      </c>
    </row>
    <row r="921" spans="1:8" x14ac:dyDescent="0.35">
      <c r="A921" s="36" t="s">
        <v>1923</v>
      </c>
      <c r="B921" s="36" t="s">
        <v>1924</v>
      </c>
      <c r="C921" s="36" t="s">
        <v>18</v>
      </c>
      <c r="D921" s="36" t="s">
        <v>25</v>
      </c>
      <c r="E921" s="41">
        <v>2552872</v>
      </c>
      <c r="F921" s="44">
        <f>(E921/Summary!$C$9)*Summary!$C$5</f>
        <v>224370.54790160948</v>
      </c>
      <c r="G921" s="41">
        <f>IF(F921&gt;Summary!$D$6,F921,0)</f>
        <v>224370.54790160948</v>
      </c>
      <c r="H921" s="41">
        <f t="shared" si="14"/>
        <v>224371</v>
      </c>
    </row>
    <row r="922" spans="1:8" x14ac:dyDescent="0.35">
      <c r="A922" s="36" t="s">
        <v>1925</v>
      </c>
      <c r="B922" s="36" t="s">
        <v>1926</v>
      </c>
      <c r="C922" s="36" t="s">
        <v>18</v>
      </c>
      <c r="D922" s="36" t="s">
        <v>25</v>
      </c>
      <c r="E922" s="41">
        <v>2684152</v>
      </c>
      <c r="F922" s="44">
        <f>(E922/Summary!$C$9)*Summary!$C$5</f>
        <v>235908.67653811115</v>
      </c>
      <c r="G922" s="41">
        <f>IF(F922&gt;Summary!$D$6,F922,0)</f>
        <v>235908.67653811115</v>
      </c>
      <c r="H922" s="41">
        <f t="shared" si="14"/>
        <v>235909</v>
      </c>
    </row>
    <row r="923" spans="1:8" x14ac:dyDescent="0.35">
      <c r="A923" s="36" t="s">
        <v>1927</v>
      </c>
      <c r="B923" s="36" t="s">
        <v>1928</v>
      </c>
      <c r="C923" s="36" t="s">
        <v>18</v>
      </c>
      <c r="D923" s="36" t="s">
        <v>19</v>
      </c>
      <c r="E923" s="41">
        <v>561107</v>
      </c>
      <c r="F923" s="44">
        <f>(E923/Summary!$C$9)*Summary!$C$5</f>
        <v>49315.392632857576</v>
      </c>
      <c r="G923" s="41">
        <f>IF(F923&gt;Summary!$D$6,F923,0)</f>
        <v>0</v>
      </c>
      <c r="H923" s="41">
        <f t="shared" si="14"/>
        <v>0</v>
      </c>
    </row>
    <row r="924" spans="1:8" x14ac:dyDescent="0.35">
      <c r="A924" s="36" t="s">
        <v>1929</v>
      </c>
      <c r="B924" s="36" t="s">
        <v>1930</v>
      </c>
      <c r="C924" s="36" t="s">
        <v>18</v>
      </c>
      <c r="D924" s="36" t="s">
        <v>25</v>
      </c>
      <c r="E924" s="41">
        <v>504524</v>
      </c>
      <c r="F924" s="44">
        <f>(E924/Summary!$C$9)*Summary!$C$5</f>
        <v>44342.343176434864</v>
      </c>
      <c r="G924" s="41">
        <f>IF(F924&gt;Summary!$D$6,F924,0)</f>
        <v>0</v>
      </c>
      <c r="H924" s="41">
        <f t="shared" si="14"/>
        <v>0</v>
      </c>
    </row>
    <row r="925" spans="1:8" x14ac:dyDescent="0.35">
      <c r="A925" s="36" t="s">
        <v>1931</v>
      </c>
      <c r="B925" s="36" t="s">
        <v>1932</v>
      </c>
      <c r="C925" s="36" t="s">
        <v>18</v>
      </c>
      <c r="D925" s="36" t="s">
        <v>19</v>
      </c>
      <c r="E925" s="41">
        <v>1607073</v>
      </c>
      <c r="F925" s="44">
        <f>(E925/Summary!$C$9)*Summary!$C$5</f>
        <v>141244.78216216216</v>
      </c>
      <c r="G925" s="41">
        <f>IF(F925&gt;Summary!$D$6,F925,0)</f>
        <v>0</v>
      </c>
      <c r="H925" s="41">
        <f t="shared" si="14"/>
        <v>0</v>
      </c>
    </row>
    <row r="926" spans="1:8" x14ac:dyDescent="0.35">
      <c r="A926" s="36" t="s">
        <v>1933</v>
      </c>
      <c r="B926" s="36" t="s">
        <v>1934</v>
      </c>
      <c r="C926" s="36" t="s">
        <v>18</v>
      </c>
      <c r="D926" s="36" t="s">
        <v>25</v>
      </c>
      <c r="E926" s="41">
        <v>1520149</v>
      </c>
      <c r="F926" s="44">
        <f>(E926/Summary!$C$9)*Summary!$C$5</f>
        <v>133605.07852414213</v>
      </c>
      <c r="G926" s="41">
        <f>IF(F926&gt;Summary!$D$6,F926,0)</f>
        <v>0</v>
      </c>
      <c r="H926" s="41">
        <f t="shared" si="14"/>
        <v>0</v>
      </c>
    </row>
    <row r="927" spans="1:8" x14ac:dyDescent="0.35">
      <c r="A927" s="36" t="s">
        <v>1935</v>
      </c>
      <c r="B927" s="36" t="s">
        <v>1936</v>
      </c>
      <c r="C927" s="36" t="s">
        <v>18</v>
      </c>
      <c r="D927" s="36" t="s">
        <v>25</v>
      </c>
      <c r="E927" s="41">
        <v>1003909</v>
      </c>
      <c r="F927" s="44">
        <f>(E927/Summary!$C$9)*Summary!$C$5</f>
        <v>88233.022405101729</v>
      </c>
      <c r="G927" s="41">
        <f>IF(F927&gt;Summary!$D$6,F927,0)</f>
        <v>0</v>
      </c>
      <c r="H927" s="41">
        <f t="shared" si="14"/>
        <v>0</v>
      </c>
    </row>
    <row r="928" spans="1:8" x14ac:dyDescent="0.35">
      <c r="A928" s="36" t="s">
        <v>1937</v>
      </c>
      <c r="B928" s="36" t="s">
        <v>1938</v>
      </c>
      <c r="C928" s="36" t="s">
        <v>18</v>
      </c>
      <c r="D928" s="36" t="s">
        <v>25</v>
      </c>
      <c r="E928" s="41">
        <v>1466039</v>
      </c>
      <c r="F928" s="44">
        <f>(E928/Summary!$C$9)*Summary!$C$5</f>
        <v>128849.37970847252</v>
      </c>
      <c r="G928" s="41">
        <f>IF(F928&gt;Summary!$D$6,F928,0)</f>
        <v>0</v>
      </c>
      <c r="H928" s="41">
        <f t="shared" si="14"/>
        <v>0</v>
      </c>
    </row>
    <row r="929" spans="1:8" x14ac:dyDescent="0.35">
      <c r="A929" s="36" t="s">
        <v>1939</v>
      </c>
      <c r="B929" s="36" t="s">
        <v>1940</v>
      </c>
      <c r="C929" s="36" t="s">
        <v>18</v>
      </c>
      <c r="D929" s="36" t="s">
        <v>75</v>
      </c>
      <c r="E929" s="41">
        <v>13719117</v>
      </c>
      <c r="F929" s="44">
        <f>(E929/Summary!$C$9)*Summary!$C$5</f>
        <v>1205765.8190525356</v>
      </c>
      <c r="G929" s="41">
        <f>IF(F929&gt;Summary!$D$6,F929,0)</f>
        <v>1205765.8190525356</v>
      </c>
      <c r="H929" s="41">
        <f t="shared" si="14"/>
        <v>1205766</v>
      </c>
    </row>
    <row r="930" spans="1:8" x14ac:dyDescent="0.35">
      <c r="A930" s="36" t="s">
        <v>1941</v>
      </c>
      <c r="B930" s="36" t="s">
        <v>1942</v>
      </c>
      <c r="C930" s="36" t="s">
        <v>18</v>
      </c>
      <c r="D930" s="36" t="s">
        <v>75</v>
      </c>
      <c r="E930" s="41">
        <v>3249487</v>
      </c>
      <c r="F930" s="44">
        <f>(E930/Summary!$C$9)*Summary!$C$5</f>
        <v>285595.66581840266</v>
      </c>
      <c r="G930" s="41">
        <f>IF(F930&gt;Summary!$D$6,F930,0)</f>
        <v>285595.66581840266</v>
      </c>
      <c r="H930" s="41">
        <f t="shared" si="14"/>
        <v>285596</v>
      </c>
    </row>
    <row r="931" spans="1:8" x14ac:dyDescent="0.35">
      <c r="A931" s="36" t="s">
        <v>1943</v>
      </c>
      <c r="B931" s="36" t="s">
        <v>1944</v>
      </c>
      <c r="C931" s="36" t="s">
        <v>18</v>
      </c>
      <c r="D931" s="36" t="s">
        <v>75</v>
      </c>
      <c r="E931" s="41">
        <v>2335768</v>
      </c>
      <c r="F931" s="44">
        <f>(E931/Summary!$C$9)*Summary!$C$5</f>
        <v>205289.39403583357</v>
      </c>
      <c r="G931" s="41">
        <f>IF(F931&gt;Summary!$D$6,F931,0)</f>
        <v>205289.39403583357</v>
      </c>
      <c r="H931" s="41">
        <f t="shared" si="14"/>
        <v>205289</v>
      </c>
    </row>
    <row r="932" spans="1:8" x14ac:dyDescent="0.35">
      <c r="A932" s="36" t="s">
        <v>1945</v>
      </c>
      <c r="B932" s="36" t="s">
        <v>1946</v>
      </c>
      <c r="C932" s="36" t="s">
        <v>18</v>
      </c>
      <c r="D932" s="36" t="s">
        <v>75</v>
      </c>
      <c r="E932" s="41">
        <v>2093838</v>
      </c>
      <c r="F932" s="44">
        <f>(E932/Summary!$C$9)*Summary!$C$5</f>
        <v>184026.29637412695</v>
      </c>
      <c r="G932" s="41">
        <f>IF(F932&gt;Summary!$D$6,F932,0)</f>
        <v>184026.29637412695</v>
      </c>
      <c r="H932" s="41">
        <f t="shared" si="14"/>
        <v>184026</v>
      </c>
    </row>
    <row r="933" spans="1:8" x14ac:dyDescent="0.35">
      <c r="A933" s="36" t="s">
        <v>1947</v>
      </c>
      <c r="B933" s="36" t="s">
        <v>1948</v>
      </c>
      <c r="C933" s="36" t="s">
        <v>18</v>
      </c>
      <c r="D933" s="36" t="s">
        <v>75</v>
      </c>
      <c r="E933" s="41">
        <v>2521832</v>
      </c>
      <c r="F933" s="44">
        <f>(E933/Summary!$C$9)*Summary!$C$5</f>
        <v>221642.45898572728</v>
      </c>
      <c r="G933" s="41">
        <f>IF(F933&gt;Summary!$D$6,F933,0)</f>
        <v>221642.45898572728</v>
      </c>
      <c r="H933" s="41">
        <f t="shared" si="14"/>
        <v>221642</v>
      </c>
    </row>
    <row r="934" spans="1:8" x14ac:dyDescent="0.35">
      <c r="A934" s="36" t="s">
        <v>1949</v>
      </c>
      <c r="B934" s="36" t="s">
        <v>1235</v>
      </c>
      <c r="C934" s="36" t="s">
        <v>18</v>
      </c>
      <c r="D934" s="36" t="s">
        <v>75</v>
      </c>
      <c r="E934" s="41">
        <v>1210577</v>
      </c>
      <c r="F934" s="44">
        <f>(E934/Summary!$C$9)*Summary!$C$5</f>
        <v>106396.96184026722</v>
      </c>
      <c r="G934" s="41">
        <f>IF(F934&gt;Summary!$D$6,F934,0)</f>
        <v>0</v>
      </c>
      <c r="H934" s="41">
        <f t="shared" si="14"/>
        <v>0</v>
      </c>
    </row>
    <row r="935" spans="1:8" x14ac:dyDescent="0.35">
      <c r="A935" s="36" t="s">
        <v>1950</v>
      </c>
      <c r="B935" s="36" t="s">
        <v>1951</v>
      </c>
      <c r="C935" s="36" t="s">
        <v>18</v>
      </c>
      <c r="D935" s="36" t="s">
        <v>75</v>
      </c>
      <c r="E935" s="41">
        <v>1423004</v>
      </c>
      <c r="F935" s="44">
        <f>(E935/Summary!$C$9)*Summary!$C$5</f>
        <v>125067.05668994838</v>
      </c>
      <c r="G935" s="41">
        <f>IF(F935&gt;Summary!$D$6,F935,0)</f>
        <v>0</v>
      </c>
      <c r="H935" s="41">
        <f t="shared" si="14"/>
        <v>0</v>
      </c>
    </row>
    <row r="936" spans="1:8" x14ac:dyDescent="0.35">
      <c r="A936" s="36" t="s">
        <v>1952</v>
      </c>
      <c r="B936" s="36" t="s">
        <v>1953</v>
      </c>
      <c r="C936" s="36" t="s">
        <v>18</v>
      </c>
      <c r="D936" s="36" t="s">
        <v>75</v>
      </c>
      <c r="E936" s="41">
        <v>3630160</v>
      </c>
      <c r="F936" s="44">
        <f>(E936/Summary!$C$9)*Summary!$C$5</f>
        <v>319052.81117522018</v>
      </c>
      <c r="G936" s="41">
        <f>IF(F936&gt;Summary!$D$6,F936,0)</f>
        <v>319052.81117522018</v>
      </c>
      <c r="H936" s="41">
        <f t="shared" si="14"/>
        <v>319053</v>
      </c>
    </row>
    <row r="937" spans="1:8" x14ac:dyDescent="0.35">
      <c r="A937" s="36" t="s">
        <v>1954</v>
      </c>
      <c r="B937" s="36" t="s">
        <v>1955</v>
      </c>
      <c r="C937" s="36" t="s">
        <v>18</v>
      </c>
      <c r="D937" s="36" t="s">
        <v>75</v>
      </c>
      <c r="E937" s="41">
        <v>2819513</v>
      </c>
      <c r="F937" s="44">
        <f>(E937/Summary!$C$9)*Summary!$C$5</f>
        <v>247805.48207105981</v>
      </c>
      <c r="G937" s="41">
        <f>IF(F937&gt;Summary!$D$6,F937,0)</f>
        <v>247805.48207105981</v>
      </c>
      <c r="H937" s="41">
        <f t="shared" si="14"/>
        <v>247805</v>
      </c>
    </row>
    <row r="938" spans="1:8" x14ac:dyDescent="0.35">
      <c r="A938" s="36" t="s">
        <v>1956</v>
      </c>
      <c r="B938" s="36" t="s">
        <v>1957</v>
      </c>
      <c r="C938" s="36" t="s">
        <v>18</v>
      </c>
      <c r="D938" s="36" t="s">
        <v>75</v>
      </c>
      <c r="E938" s="41">
        <v>1215817</v>
      </c>
      <c r="F938" s="44">
        <f>(E938/Summary!$C$9)*Summary!$C$5</f>
        <v>106857.50262374734</v>
      </c>
      <c r="G938" s="41">
        <f>IF(F938&gt;Summary!$D$6,F938,0)</f>
        <v>0</v>
      </c>
      <c r="H938" s="41">
        <f t="shared" si="14"/>
        <v>0</v>
      </c>
    </row>
    <row r="939" spans="1:8" x14ac:dyDescent="0.35">
      <c r="A939" s="36" t="s">
        <v>1958</v>
      </c>
      <c r="B939" s="36" t="s">
        <v>1959</v>
      </c>
      <c r="C939" s="36" t="s">
        <v>18</v>
      </c>
      <c r="D939" s="36" t="s">
        <v>75</v>
      </c>
      <c r="E939" s="41">
        <v>4047608</v>
      </c>
      <c r="F939" s="44">
        <f>(E939/Summary!$C$9)*Summary!$C$5</f>
        <v>355742.09151533555</v>
      </c>
      <c r="G939" s="41">
        <f>IF(F939&gt;Summary!$D$6,F939,0)</f>
        <v>355742.09151533555</v>
      </c>
      <c r="H939" s="41">
        <f t="shared" si="14"/>
        <v>355742</v>
      </c>
    </row>
    <row r="940" spans="1:8" x14ac:dyDescent="0.35">
      <c r="A940" s="36" t="s">
        <v>1960</v>
      </c>
      <c r="B940" s="36" t="s">
        <v>1220</v>
      </c>
      <c r="C940" s="36" t="s">
        <v>18</v>
      </c>
      <c r="D940" s="36" t="s">
        <v>75</v>
      </c>
      <c r="E940" s="41">
        <v>3222515</v>
      </c>
      <c r="F940" s="44">
        <f>(E940/Summary!$C$9)*Summary!$C$5</f>
        <v>283225.11123595503</v>
      </c>
      <c r="G940" s="41">
        <f>IF(F940&gt;Summary!$D$6,F940,0)</f>
        <v>283225.11123595503</v>
      </c>
      <c r="H940" s="41">
        <f t="shared" si="14"/>
        <v>283225</v>
      </c>
    </row>
    <row r="941" spans="1:8" x14ac:dyDescent="0.35">
      <c r="A941" s="36" t="s">
        <v>1961</v>
      </c>
      <c r="B941" s="36" t="s">
        <v>1962</v>
      </c>
      <c r="C941" s="36" t="s">
        <v>18</v>
      </c>
      <c r="D941" s="36" t="s">
        <v>75</v>
      </c>
      <c r="E941" s="41">
        <v>2102619</v>
      </c>
      <c r="F941" s="44">
        <f>(E941/Summary!$C$9)*Summary!$C$5</f>
        <v>184798.05374430609</v>
      </c>
      <c r="G941" s="41">
        <f>IF(F941&gt;Summary!$D$6,F941,0)</f>
        <v>184798.05374430609</v>
      </c>
      <c r="H941" s="41">
        <f t="shared" si="14"/>
        <v>184798</v>
      </c>
    </row>
    <row r="942" spans="1:8" x14ac:dyDescent="0.35">
      <c r="A942" s="36" t="s">
        <v>1963</v>
      </c>
      <c r="B942" s="36" t="s">
        <v>1364</v>
      </c>
      <c r="C942" s="36" t="s">
        <v>18</v>
      </c>
      <c r="D942" s="36" t="s">
        <v>75</v>
      </c>
      <c r="E942" s="41">
        <v>3483574</v>
      </c>
      <c r="F942" s="44">
        <f>(E942/Summary!$C$9)*Summary!$C$5</f>
        <v>306169.44642575161</v>
      </c>
      <c r="G942" s="41">
        <f>IF(F942&gt;Summary!$D$6,F942,0)</f>
        <v>306169.44642575161</v>
      </c>
      <c r="H942" s="41">
        <f t="shared" si="14"/>
        <v>306169</v>
      </c>
    </row>
    <row r="943" spans="1:8" x14ac:dyDescent="0.35">
      <c r="A943" s="36" t="s">
        <v>1964</v>
      </c>
      <c r="B943" s="36" t="s">
        <v>1965</v>
      </c>
      <c r="C943" s="36" t="s">
        <v>18</v>
      </c>
      <c r="D943" s="36" t="s">
        <v>75</v>
      </c>
      <c r="E943" s="41">
        <v>3435971</v>
      </c>
      <c r="F943" s="44">
        <f>(E943/Summary!$C$9)*Summary!$C$5</f>
        <v>301985.64434254478</v>
      </c>
      <c r="G943" s="41">
        <f>IF(F943&gt;Summary!$D$6,F943,0)</f>
        <v>301985.64434254478</v>
      </c>
      <c r="H943" s="41">
        <f t="shared" si="14"/>
        <v>301986</v>
      </c>
    </row>
    <row r="944" spans="1:8" x14ac:dyDescent="0.35">
      <c r="A944" s="36" t="s">
        <v>1966</v>
      </c>
      <c r="B944" s="36" t="s">
        <v>1967</v>
      </c>
      <c r="C944" s="36" t="s">
        <v>18</v>
      </c>
      <c r="D944" s="36" t="s">
        <v>75</v>
      </c>
      <c r="E944" s="41">
        <v>2113556</v>
      </c>
      <c r="F944" s="44">
        <f>(E944/Summary!$C$9)*Summary!$C$5</f>
        <v>185759.30079562709</v>
      </c>
      <c r="G944" s="41">
        <f>IF(F944&gt;Summary!$D$6,F944,0)</f>
        <v>185759.30079562709</v>
      </c>
      <c r="H944" s="41">
        <f t="shared" si="14"/>
        <v>185759</v>
      </c>
    </row>
    <row r="945" spans="1:8" x14ac:dyDescent="0.35">
      <c r="A945" s="36" t="s">
        <v>1971</v>
      </c>
      <c r="B945" s="36" t="s">
        <v>1972</v>
      </c>
      <c r="C945" s="36" t="s">
        <v>1970</v>
      </c>
      <c r="D945" s="36" t="s">
        <v>25</v>
      </c>
      <c r="E945" s="41">
        <v>846893</v>
      </c>
      <c r="F945" s="44">
        <f>(E945/Summary!$C$9)*Summary!$C$5</f>
        <v>74432.97056179776</v>
      </c>
      <c r="G945" s="41">
        <f>IF(F945&gt;Summary!$D$6,F945,0)</f>
        <v>0</v>
      </c>
      <c r="H945" s="41">
        <f t="shared" si="14"/>
        <v>0</v>
      </c>
    </row>
    <row r="946" spans="1:8" x14ac:dyDescent="0.35">
      <c r="A946" s="36" t="s">
        <v>1973</v>
      </c>
      <c r="B946" s="36" t="s">
        <v>1974</v>
      </c>
      <c r="C946" s="36" t="s">
        <v>1970</v>
      </c>
      <c r="D946" s="36" t="s">
        <v>19</v>
      </c>
      <c r="E946" s="41">
        <v>1331716</v>
      </c>
      <c r="F946" s="44">
        <f>(E946/Summary!$C$9)*Summary!$C$5</f>
        <v>117043.80343759489</v>
      </c>
      <c r="G946" s="41">
        <f>IF(F946&gt;Summary!$D$6,F946,0)</f>
        <v>0</v>
      </c>
      <c r="H946" s="41">
        <f t="shared" si="14"/>
        <v>0</v>
      </c>
    </row>
    <row r="947" spans="1:8" x14ac:dyDescent="0.35">
      <c r="A947" s="36" t="s">
        <v>1975</v>
      </c>
      <c r="B947" s="36" t="s">
        <v>1976</v>
      </c>
      <c r="C947" s="36" t="s">
        <v>1970</v>
      </c>
      <c r="D947" s="36" t="s">
        <v>19</v>
      </c>
      <c r="E947" s="41">
        <v>2219516</v>
      </c>
      <c r="F947" s="44">
        <f>(E947/Summary!$C$9)*Summary!$C$5</f>
        <v>195072.06824172486</v>
      </c>
      <c r="G947" s="41">
        <f>IF(F947&gt;Summary!$D$6,F947,0)</f>
        <v>195072.06824172486</v>
      </c>
      <c r="H947" s="41">
        <f t="shared" si="14"/>
        <v>195072</v>
      </c>
    </row>
    <row r="948" spans="1:8" x14ac:dyDescent="0.35">
      <c r="A948" s="36" t="s">
        <v>1977</v>
      </c>
      <c r="B948" s="36" t="s">
        <v>1978</v>
      </c>
      <c r="C948" s="36" t="s">
        <v>1970</v>
      </c>
      <c r="D948" s="36" t="s">
        <v>19</v>
      </c>
      <c r="E948" s="41">
        <v>793913</v>
      </c>
      <c r="F948" s="44">
        <f>(E948/Summary!$C$9)*Summary!$C$5</f>
        <v>69776.586838748859</v>
      </c>
      <c r="G948" s="41">
        <f>IF(F948&gt;Summary!$D$6,F948,0)</f>
        <v>0</v>
      </c>
      <c r="H948" s="41">
        <f t="shared" si="14"/>
        <v>0</v>
      </c>
    </row>
    <row r="949" spans="1:8" x14ac:dyDescent="0.35">
      <c r="A949" s="36" t="s">
        <v>1979</v>
      </c>
      <c r="B949" s="36" t="s">
        <v>1980</v>
      </c>
      <c r="C949" s="36" t="s">
        <v>1970</v>
      </c>
      <c r="D949" s="36" t="s">
        <v>25</v>
      </c>
      <c r="E949" s="41">
        <v>1705512</v>
      </c>
      <c r="F949" s="44">
        <f>(E949/Summary!$C$9)*Summary!$C$5</f>
        <v>149896.53296082598</v>
      </c>
      <c r="G949" s="41">
        <f>IF(F949&gt;Summary!$D$6,F949,0)</f>
        <v>149896.53296082598</v>
      </c>
      <c r="H949" s="41">
        <f t="shared" si="14"/>
        <v>149897</v>
      </c>
    </row>
    <row r="950" spans="1:8" x14ac:dyDescent="0.35">
      <c r="A950" s="36" t="s">
        <v>1981</v>
      </c>
      <c r="B950" s="36" t="s">
        <v>1982</v>
      </c>
      <c r="C950" s="36" t="s">
        <v>1970</v>
      </c>
      <c r="D950" s="36" t="s">
        <v>19</v>
      </c>
      <c r="E950" s="41">
        <v>745937</v>
      </c>
      <c r="F950" s="44">
        <f>(E950/Summary!$C$9)*Summary!$C$5</f>
        <v>65560.001986030969</v>
      </c>
      <c r="G950" s="41">
        <f>IF(F950&gt;Summary!$D$6,F950,0)</f>
        <v>0</v>
      </c>
      <c r="H950" s="41">
        <f t="shared" si="14"/>
        <v>0</v>
      </c>
    </row>
    <row r="951" spans="1:8" x14ac:dyDescent="0.35">
      <c r="A951" s="36" t="s">
        <v>1983</v>
      </c>
      <c r="B951" s="36" t="s">
        <v>1984</v>
      </c>
      <c r="C951" s="36" t="s">
        <v>1970</v>
      </c>
      <c r="D951" s="36" t="s">
        <v>19</v>
      </c>
      <c r="E951" s="41">
        <v>1801805</v>
      </c>
      <c r="F951" s="44">
        <f>(E951/Summary!$C$9)*Summary!$C$5</f>
        <v>158359.67297297297</v>
      </c>
      <c r="G951" s="41">
        <f>IF(F951&gt;Summary!$D$6,F951,0)</f>
        <v>158359.67297297297</v>
      </c>
      <c r="H951" s="41">
        <f t="shared" si="14"/>
        <v>158360</v>
      </c>
    </row>
    <row r="952" spans="1:8" x14ac:dyDescent="0.35">
      <c r="A952" s="36" t="s">
        <v>1985</v>
      </c>
      <c r="B952" s="36" t="s">
        <v>1986</v>
      </c>
      <c r="C952" s="36" t="s">
        <v>1970</v>
      </c>
      <c r="D952" s="36" t="s">
        <v>19</v>
      </c>
      <c r="E952" s="41">
        <v>654781</v>
      </c>
      <c r="F952" s="44">
        <f>(E952/Summary!$C$9)*Summary!$C$5</f>
        <v>57548.350142726995</v>
      </c>
      <c r="G952" s="41">
        <f>IF(F952&gt;Summary!$D$6,F952,0)</f>
        <v>0</v>
      </c>
      <c r="H952" s="41">
        <f t="shared" si="14"/>
        <v>0</v>
      </c>
    </row>
    <row r="953" spans="1:8" x14ac:dyDescent="0.35">
      <c r="A953" s="36" t="s">
        <v>1987</v>
      </c>
      <c r="B953" s="36" t="s">
        <v>1988</v>
      </c>
      <c r="C953" s="36" t="s">
        <v>1970</v>
      </c>
      <c r="D953" s="36" t="s">
        <v>19</v>
      </c>
      <c r="E953" s="41">
        <v>578534</v>
      </c>
      <c r="F953" s="44">
        <f>(E953/Summary!$C$9)*Summary!$C$5</f>
        <v>50847.042295778927</v>
      </c>
      <c r="G953" s="41">
        <f>IF(F953&gt;Summary!$D$6,F953,0)</f>
        <v>0</v>
      </c>
      <c r="H953" s="41">
        <f t="shared" si="14"/>
        <v>0</v>
      </c>
    </row>
    <row r="954" spans="1:8" x14ac:dyDescent="0.35">
      <c r="A954" s="36" t="s">
        <v>1989</v>
      </c>
      <c r="B954" s="36" t="s">
        <v>1990</v>
      </c>
      <c r="C954" s="36" t="s">
        <v>1970</v>
      </c>
      <c r="D954" s="36" t="s">
        <v>19</v>
      </c>
      <c r="E954" s="41">
        <v>527856</v>
      </c>
      <c r="F954" s="44">
        <f>(E954/Summary!$C$9)*Summary!$C$5</f>
        <v>46392.980115396298</v>
      </c>
      <c r="G954" s="41">
        <f>IF(F954&gt;Summary!$D$6,F954,0)</f>
        <v>0</v>
      </c>
      <c r="H954" s="41">
        <f t="shared" si="14"/>
        <v>0</v>
      </c>
    </row>
    <row r="955" spans="1:8" x14ac:dyDescent="0.35">
      <c r="A955" s="36" t="s">
        <v>1991</v>
      </c>
      <c r="B955" s="36" t="s">
        <v>1992</v>
      </c>
      <c r="C955" s="36" t="s">
        <v>1970</v>
      </c>
      <c r="D955" s="36" t="s">
        <v>25</v>
      </c>
      <c r="E955" s="41">
        <v>671917</v>
      </c>
      <c r="F955" s="44">
        <f>(E955/Summary!$C$9)*Summary!$C$5</f>
        <v>59054.423972061952</v>
      </c>
      <c r="G955" s="41">
        <f>IF(F955&gt;Summary!$D$6,F955,0)</f>
        <v>0</v>
      </c>
      <c r="H955" s="41">
        <f t="shared" si="14"/>
        <v>0</v>
      </c>
    </row>
    <row r="956" spans="1:8" x14ac:dyDescent="0.35">
      <c r="A956" s="36" t="s">
        <v>1993</v>
      </c>
      <c r="B956" s="36" t="s">
        <v>1994</v>
      </c>
      <c r="C956" s="36" t="s">
        <v>1970</v>
      </c>
      <c r="D956" s="36" t="s">
        <v>25</v>
      </c>
      <c r="E956" s="41">
        <v>908189</v>
      </c>
      <c r="F956" s="44">
        <f>(E956/Summary!$C$9)*Summary!$C$5</f>
        <v>79820.243054965074</v>
      </c>
      <c r="G956" s="41">
        <f>IF(F956&gt;Summary!$D$6,F956,0)</f>
        <v>0</v>
      </c>
      <c r="H956" s="41">
        <f t="shared" si="14"/>
        <v>0</v>
      </c>
    </row>
    <row r="957" spans="1:8" x14ac:dyDescent="0.35">
      <c r="A957" s="36" t="s">
        <v>1995</v>
      </c>
      <c r="B957" s="36" t="s">
        <v>1996</v>
      </c>
      <c r="C957" s="36" t="s">
        <v>1970</v>
      </c>
      <c r="D957" s="36" t="s">
        <v>19</v>
      </c>
      <c r="E957" s="41">
        <v>841752</v>
      </c>
      <c r="F957" s="44">
        <f>(E957/Summary!$C$9)*Summary!$C$5</f>
        <v>73981.130835104763</v>
      </c>
      <c r="G957" s="41">
        <f>IF(F957&gt;Summary!$D$6,F957,0)</f>
        <v>0</v>
      </c>
      <c r="H957" s="41">
        <f t="shared" si="14"/>
        <v>0</v>
      </c>
    </row>
    <row r="958" spans="1:8" x14ac:dyDescent="0.35">
      <c r="A958" s="36" t="s">
        <v>1997</v>
      </c>
      <c r="B958" s="36" t="s">
        <v>1998</v>
      </c>
      <c r="C958" s="36" t="s">
        <v>1970</v>
      </c>
      <c r="D958" s="36" t="s">
        <v>25</v>
      </c>
      <c r="E958" s="41">
        <v>728829</v>
      </c>
      <c r="F958" s="44">
        <f>(E958/Summary!$C$9)*Summary!$C$5</f>
        <v>64056.389061645918</v>
      </c>
      <c r="G958" s="41">
        <f>IF(F958&gt;Summary!$D$6,F958,0)</f>
        <v>0</v>
      </c>
      <c r="H958" s="41">
        <f t="shared" si="14"/>
        <v>0</v>
      </c>
    </row>
    <row r="959" spans="1:8" x14ac:dyDescent="0.35">
      <c r="A959" s="36" t="s">
        <v>1999</v>
      </c>
      <c r="B959" s="36" t="s">
        <v>2000</v>
      </c>
      <c r="C959" s="36" t="s">
        <v>1970</v>
      </c>
      <c r="D959" s="36" t="s">
        <v>19</v>
      </c>
      <c r="E959" s="41">
        <v>761179</v>
      </c>
      <c r="F959" s="44">
        <f>(E959/Summary!$C$9)*Summary!$C$5</f>
        <v>66899.613173398116</v>
      </c>
      <c r="G959" s="41">
        <f>IF(F959&gt;Summary!$D$6,F959,0)</f>
        <v>0</v>
      </c>
      <c r="H959" s="41">
        <f t="shared" si="14"/>
        <v>0</v>
      </c>
    </row>
    <row r="960" spans="1:8" x14ac:dyDescent="0.35">
      <c r="A960" s="36" t="s">
        <v>2001</v>
      </c>
      <c r="B960" s="36" t="s">
        <v>2002</v>
      </c>
      <c r="C960" s="36" t="s">
        <v>1970</v>
      </c>
      <c r="D960" s="36" t="s">
        <v>19</v>
      </c>
      <c r="E960" s="41">
        <v>729611</v>
      </c>
      <c r="F960" s="44">
        <f>(E960/Summary!$C$9)*Summary!$C$5</f>
        <v>64125.118621317946</v>
      </c>
      <c r="G960" s="41">
        <f>IF(F960&gt;Summary!$D$6,F960,0)</f>
        <v>0</v>
      </c>
      <c r="H960" s="41">
        <f t="shared" si="14"/>
        <v>0</v>
      </c>
    </row>
    <row r="961" spans="1:8" x14ac:dyDescent="0.35">
      <c r="A961" s="36" t="s">
        <v>2003</v>
      </c>
      <c r="B961" s="36" t="s">
        <v>2004</v>
      </c>
      <c r="C961" s="36" t="s">
        <v>1970</v>
      </c>
      <c r="D961" s="36" t="s">
        <v>25</v>
      </c>
      <c r="E961" s="41">
        <v>1338724</v>
      </c>
      <c r="F961" s="44">
        <f>(E961/Summary!$C$9)*Summary!$C$5</f>
        <v>117659.73279076831</v>
      </c>
      <c r="G961" s="41">
        <f>IF(F961&gt;Summary!$D$6,F961,0)</f>
        <v>0</v>
      </c>
      <c r="H961" s="41">
        <f t="shared" si="14"/>
        <v>0</v>
      </c>
    </row>
    <row r="962" spans="1:8" x14ac:dyDescent="0.35">
      <c r="A962" s="36" t="s">
        <v>2005</v>
      </c>
      <c r="B962" s="36" t="s">
        <v>2006</v>
      </c>
      <c r="C962" s="36" t="s">
        <v>1970</v>
      </c>
      <c r="D962" s="36" t="s">
        <v>25</v>
      </c>
      <c r="E962" s="41">
        <v>2396183</v>
      </c>
      <c r="F962" s="44">
        <f>(E962/Summary!$C$9)*Summary!$C$5</f>
        <v>210599.23591254174</v>
      </c>
      <c r="G962" s="41">
        <f>IF(F962&gt;Summary!$D$6,F962,0)</f>
        <v>210599.23591254174</v>
      </c>
      <c r="H962" s="41">
        <f t="shared" si="14"/>
        <v>210599</v>
      </c>
    </row>
    <row r="963" spans="1:8" x14ac:dyDescent="0.35">
      <c r="A963" s="36" t="s">
        <v>2007</v>
      </c>
      <c r="B963" s="36" t="s">
        <v>2008</v>
      </c>
      <c r="C963" s="36" t="s">
        <v>1970</v>
      </c>
      <c r="D963" s="36" t="s">
        <v>19</v>
      </c>
      <c r="E963" s="41">
        <v>678848</v>
      </c>
      <c r="F963" s="44">
        <f>(E963/Summary!$C$9)*Summary!$C$5</f>
        <v>59663.585836623133</v>
      </c>
      <c r="G963" s="41">
        <f>IF(F963&gt;Summary!$D$6,F963,0)</f>
        <v>0</v>
      </c>
      <c r="H963" s="41">
        <f t="shared" ref="H963:H1026" si="15">ROUND(G963,0)</f>
        <v>0</v>
      </c>
    </row>
    <row r="964" spans="1:8" x14ac:dyDescent="0.35">
      <c r="A964" s="36" t="s">
        <v>2009</v>
      </c>
      <c r="B964" s="36" t="s">
        <v>2010</v>
      </c>
      <c r="C964" s="36" t="s">
        <v>1970</v>
      </c>
      <c r="D964" s="36" t="s">
        <v>25</v>
      </c>
      <c r="E964" s="41">
        <v>557352</v>
      </c>
      <c r="F964" s="44">
        <f>(E964/Summary!$C$9)*Summary!$C$5</f>
        <v>48985.367701184332</v>
      </c>
      <c r="G964" s="41">
        <f>IF(F964&gt;Summary!$D$6,F964,0)</f>
        <v>0</v>
      </c>
      <c r="H964" s="41">
        <f t="shared" si="15"/>
        <v>0</v>
      </c>
    </row>
    <row r="965" spans="1:8" x14ac:dyDescent="0.35">
      <c r="A965" s="36" t="s">
        <v>2011</v>
      </c>
      <c r="B965" s="36" t="s">
        <v>2012</v>
      </c>
      <c r="C965" s="36" t="s">
        <v>1970</v>
      </c>
      <c r="D965" s="36" t="s">
        <v>25</v>
      </c>
      <c r="E965" s="41">
        <v>7054147</v>
      </c>
      <c r="F965" s="44">
        <f>(E965/Summary!$C$9)*Summary!$C$5</f>
        <v>619985.18819921056</v>
      </c>
      <c r="G965" s="41">
        <f>IF(F965&gt;Summary!$D$6,F965,0)</f>
        <v>619985.18819921056</v>
      </c>
      <c r="H965" s="41">
        <f t="shared" si="15"/>
        <v>619985</v>
      </c>
    </row>
    <row r="966" spans="1:8" x14ac:dyDescent="0.35">
      <c r="A966" s="36" t="s">
        <v>2013</v>
      </c>
      <c r="B966" s="36" t="s">
        <v>2014</v>
      </c>
      <c r="C966" s="36" t="s">
        <v>1970</v>
      </c>
      <c r="D966" s="36" t="s">
        <v>19</v>
      </c>
      <c r="E966" s="41">
        <v>663261</v>
      </c>
      <c r="F966" s="44">
        <f>(E966/Summary!$C$9)*Summary!$C$5</f>
        <v>58293.652784694808</v>
      </c>
      <c r="G966" s="41">
        <f>IF(F966&gt;Summary!$D$6,F966,0)</f>
        <v>0</v>
      </c>
      <c r="H966" s="41">
        <f t="shared" si="15"/>
        <v>0</v>
      </c>
    </row>
    <row r="967" spans="1:8" x14ac:dyDescent="0.35">
      <c r="A967" s="36" t="s">
        <v>2015</v>
      </c>
      <c r="B967" s="36" t="s">
        <v>2016</v>
      </c>
      <c r="C967" s="36" t="s">
        <v>1970</v>
      </c>
      <c r="D967" s="36" t="s">
        <v>19</v>
      </c>
      <c r="E967" s="41">
        <v>829315</v>
      </c>
      <c r="F967" s="44">
        <f>(E967/Summary!$C$9)*Summary!$C$5</f>
        <v>72888.049590039474</v>
      </c>
      <c r="G967" s="41">
        <f>IF(F967&gt;Summary!$D$6,F967,0)</f>
        <v>0</v>
      </c>
      <c r="H967" s="41">
        <f t="shared" si="15"/>
        <v>0</v>
      </c>
    </row>
    <row r="968" spans="1:8" x14ac:dyDescent="0.35">
      <c r="A968" s="36" t="s">
        <v>2017</v>
      </c>
      <c r="B968" s="36" t="s">
        <v>2018</v>
      </c>
      <c r="C968" s="36" t="s">
        <v>1970</v>
      </c>
      <c r="D968" s="36" t="s">
        <v>19</v>
      </c>
      <c r="E968" s="41">
        <v>1082209</v>
      </c>
      <c r="F968" s="44">
        <f>(E968/Summary!$C$9)*Summary!$C$5</f>
        <v>95114.767318554499</v>
      </c>
      <c r="G968" s="41">
        <f>IF(F968&gt;Summary!$D$6,F968,0)</f>
        <v>0</v>
      </c>
      <c r="H968" s="41">
        <f t="shared" si="15"/>
        <v>0</v>
      </c>
    </row>
    <row r="969" spans="1:8" x14ac:dyDescent="0.35">
      <c r="A969" s="36" t="s">
        <v>2019</v>
      </c>
      <c r="B969" s="36" t="s">
        <v>2020</v>
      </c>
      <c r="C969" s="36" t="s">
        <v>1970</v>
      </c>
      <c r="D969" s="36" t="s">
        <v>19</v>
      </c>
      <c r="E969" s="41">
        <v>811755</v>
      </c>
      <c r="F969" s="44">
        <f>(E969/Summary!$C$9)*Summary!$C$5</f>
        <v>71344.710628606146</v>
      </c>
      <c r="G969" s="41">
        <f>IF(F969&gt;Summary!$D$6,F969,0)</f>
        <v>0</v>
      </c>
      <c r="H969" s="41">
        <f t="shared" si="15"/>
        <v>0</v>
      </c>
    </row>
    <row r="970" spans="1:8" x14ac:dyDescent="0.35">
      <c r="A970" s="36" t="s">
        <v>2021</v>
      </c>
      <c r="B970" s="36" t="s">
        <v>2022</v>
      </c>
      <c r="C970" s="36" t="s">
        <v>1970</v>
      </c>
      <c r="D970" s="36" t="s">
        <v>19</v>
      </c>
      <c r="E970" s="41">
        <v>798103</v>
      </c>
      <c r="F970" s="44">
        <f>(E970/Summary!$C$9)*Summary!$C$5</f>
        <v>70144.843686607957</v>
      </c>
      <c r="G970" s="41">
        <f>IF(F970&gt;Summary!$D$6,F970,0)</f>
        <v>0</v>
      </c>
      <c r="H970" s="41">
        <f t="shared" si="15"/>
        <v>0</v>
      </c>
    </row>
    <row r="971" spans="1:8" x14ac:dyDescent="0.35">
      <c r="A971" s="36" t="s">
        <v>2023</v>
      </c>
      <c r="B971" s="36" t="s">
        <v>2024</v>
      </c>
      <c r="C971" s="36" t="s">
        <v>1970</v>
      </c>
      <c r="D971" s="36" t="s">
        <v>19</v>
      </c>
      <c r="E971" s="41">
        <v>579955</v>
      </c>
      <c r="F971" s="44">
        <f>(E971/Summary!$C$9)*Summary!$C$5</f>
        <v>50971.93322198603</v>
      </c>
      <c r="G971" s="41">
        <f>IF(F971&gt;Summary!$D$6,F971,0)</f>
        <v>0</v>
      </c>
      <c r="H971" s="41">
        <f t="shared" si="15"/>
        <v>0</v>
      </c>
    </row>
    <row r="972" spans="1:8" x14ac:dyDescent="0.35">
      <c r="A972" s="36" t="s">
        <v>2028</v>
      </c>
      <c r="B972" s="36" t="s">
        <v>2029</v>
      </c>
      <c r="C972" s="36" t="s">
        <v>2027</v>
      </c>
      <c r="D972" s="36" t="s">
        <v>19</v>
      </c>
      <c r="E972" s="41">
        <v>1065093</v>
      </c>
      <c r="F972" s="44">
        <f>(E972/Summary!$C$9)*Summary!$C$5</f>
        <v>93610.451278469482</v>
      </c>
      <c r="G972" s="41">
        <f>IF(F972&gt;Summary!$D$6,F972,0)</f>
        <v>0</v>
      </c>
      <c r="H972" s="41">
        <f t="shared" si="15"/>
        <v>0</v>
      </c>
    </row>
    <row r="973" spans="1:8" x14ac:dyDescent="0.35">
      <c r="A973" s="36" t="s">
        <v>2030</v>
      </c>
      <c r="B973" s="36" t="s">
        <v>2031</v>
      </c>
      <c r="C973" s="36" t="s">
        <v>2027</v>
      </c>
      <c r="D973" s="36" t="s">
        <v>19</v>
      </c>
      <c r="E973" s="41">
        <v>735052</v>
      </c>
      <c r="F973" s="44">
        <f>(E973/Summary!$C$9)*Summary!$C$5</f>
        <v>64603.325186759794</v>
      </c>
      <c r="G973" s="41">
        <f>IF(F973&gt;Summary!$D$6,F973,0)</f>
        <v>0</v>
      </c>
      <c r="H973" s="41">
        <f t="shared" si="15"/>
        <v>0</v>
      </c>
    </row>
    <row r="974" spans="1:8" x14ac:dyDescent="0.35">
      <c r="A974" s="36" t="s">
        <v>2032</v>
      </c>
      <c r="B974" s="36" t="s">
        <v>2033</v>
      </c>
      <c r="C974" s="36" t="s">
        <v>2027</v>
      </c>
      <c r="D974" s="36" t="s">
        <v>19</v>
      </c>
      <c r="E974" s="41">
        <v>1810405</v>
      </c>
      <c r="F974" s="44">
        <f>(E974/Summary!$C$9)*Summary!$C$5</f>
        <v>159115.52235044033</v>
      </c>
      <c r="G974" s="41">
        <f>IF(F974&gt;Summary!$D$6,F974,0)</f>
        <v>159115.52235044033</v>
      </c>
      <c r="H974" s="41">
        <f t="shared" si="15"/>
        <v>159116</v>
      </c>
    </row>
    <row r="975" spans="1:8" x14ac:dyDescent="0.35">
      <c r="A975" s="36" t="s">
        <v>2034</v>
      </c>
      <c r="B975" s="36" t="s">
        <v>2035</v>
      </c>
      <c r="C975" s="36" t="s">
        <v>2027</v>
      </c>
      <c r="D975" s="36" t="s">
        <v>25</v>
      </c>
      <c r="E975" s="41">
        <v>5018816</v>
      </c>
      <c r="F975" s="44">
        <f>(E975/Summary!$C$9)*Summary!$C$5</f>
        <v>441101.0406073489</v>
      </c>
      <c r="G975" s="41">
        <f>IF(F975&gt;Summary!$D$6,F975,0)</f>
        <v>441101.0406073489</v>
      </c>
      <c r="H975" s="41">
        <f t="shared" si="15"/>
        <v>441101</v>
      </c>
    </row>
    <row r="976" spans="1:8" x14ac:dyDescent="0.35">
      <c r="A976" s="36" t="s">
        <v>2036</v>
      </c>
      <c r="B976" s="36" t="s">
        <v>2037</v>
      </c>
      <c r="C976" s="36" t="s">
        <v>2027</v>
      </c>
      <c r="D976" s="36" t="s">
        <v>25</v>
      </c>
      <c r="E976" s="41">
        <v>964898</v>
      </c>
      <c r="F976" s="44">
        <f>(E976/Summary!$C$9)*Summary!$C$5</f>
        <v>84804.366583662311</v>
      </c>
      <c r="G976" s="41">
        <f>IF(F976&gt;Summary!$D$6,F976,0)</f>
        <v>0</v>
      </c>
      <c r="H976" s="41">
        <f t="shared" si="15"/>
        <v>0</v>
      </c>
    </row>
    <row r="977" spans="1:8" x14ac:dyDescent="0.35">
      <c r="A977" s="36" t="s">
        <v>2038</v>
      </c>
      <c r="B977" s="36" t="s">
        <v>2039</v>
      </c>
      <c r="C977" s="36" t="s">
        <v>2027</v>
      </c>
      <c r="D977" s="36" t="s">
        <v>19</v>
      </c>
      <c r="E977" s="41">
        <v>1317298</v>
      </c>
      <c r="F977" s="44">
        <f>(E977/Summary!$C$9)*Summary!$C$5</f>
        <v>115776.61316732463</v>
      </c>
      <c r="G977" s="41">
        <f>F977</f>
        <v>115776.61316732463</v>
      </c>
      <c r="H977" s="41">
        <f t="shared" si="15"/>
        <v>115777</v>
      </c>
    </row>
    <row r="978" spans="1:8" x14ac:dyDescent="0.35">
      <c r="A978" s="36" t="s">
        <v>2043</v>
      </c>
      <c r="B978" s="36" t="s">
        <v>2044</v>
      </c>
      <c r="C978" s="36" t="s">
        <v>2042</v>
      </c>
      <c r="D978" s="36" t="s">
        <v>19</v>
      </c>
      <c r="E978" s="41">
        <v>195040</v>
      </c>
      <c r="F978" s="44">
        <f>(E978/Summary!$C$9)*Summary!$C$5</f>
        <v>17141.960765259642</v>
      </c>
      <c r="G978" s="41">
        <f>IF(F978&gt;Summary!$D$6,F978,0)</f>
        <v>0</v>
      </c>
      <c r="H978" s="41">
        <f t="shared" si="15"/>
        <v>0</v>
      </c>
    </row>
    <row r="979" spans="1:8" x14ac:dyDescent="0.35">
      <c r="A979" s="36" t="s">
        <v>2045</v>
      </c>
      <c r="B979" s="36" t="s">
        <v>996</v>
      </c>
      <c r="C979" s="36" t="s">
        <v>2042</v>
      </c>
      <c r="D979" s="36" t="s">
        <v>25</v>
      </c>
      <c r="E979" s="41">
        <v>612637</v>
      </c>
      <c r="F979" s="44">
        <f>(E979/Summary!$C$9)*Summary!$C$5</f>
        <v>53844.336635286971</v>
      </c>
      <c r="G979" s="41">
        <f>IF(F979&gt;Summary!$D$6,F979,0)</f>
        <v>0</v>
      </c>
      <c r="H979" s="41">
        <f t="shared" si="15"/>
        <v>0</v>
      </c>
    </row>
    <row r="980" spans="1:8" x14ac:dyDescent="0.35">
      <c r="A980" s="36" t="s">
        <v>2046</v>
      </c>
      <c r="B980" s="36" t="s">
        <v>2047</v>
      </c>
      <c r="C980" s="36" t="s">
        <v>2042</v>
      </c>
      <c r="D980" s="36" t="s">
        <v>25</v>
      </c>
      <c r="E980" s="41">
        <v>844204</v>
      </c>
      <c r="F980" s="44">
        <f>(E980/Summary!$C$9)*Summary!$C$5</f>
        <v>74196.635797145456</v>
      </c>
      <c r="G980" s="41">
        <f>IF(F980&gt;Summary!$D$6,F980,0)</f>
        <v>0</v>
      </c>
      <c r="H980" s="41">
        <f t="shared" si="15"/>
        <v>0</v>
      </c>
    </row>
    <row r="981" spans="1:8" x14ac:dyDescent="0.35">
      <c r="A981" s="36" t="s">
        <v>2048</v>
      </c>
      <c r="B981" s="36" t="s">
        <v>1371</v>
      </c>
      <c r="C981" s="36" t="s">
        <v>2042</v>
      </c>
      <c r="D981" s="36" t="s">
        <v>25</v>
      </c>
      <c r="E981" s="41">
        <v>1042777</v>
      </c>
      <c r="F981" s="44">
        <f>(E981/Summary!$C$9)*Summary!$C$5</f>
        <v>91649.110033404198</v>
      </c>
      <c r="G981" s="41">
        <f>IF(F981&gt;Summary!$D$6,F981,0)</f>
        <v>0</v>
      </c>
      <c r="H981" s="41">
        <f t="shared" si="15"/>
        <v>0</v>
      </c>
    </row>
    <row r="982" spans="1:8" x14ac:dyDescent="0.35">
      <c r="A982" s="36" t="s">
        <v>2049</v>
      </c>
      <c r="B982" s="36" t="s">
        <v>60</v>
      </c>
      <c r="C982" s="36" t="s">
        <v>2042</v>
      </c>
      <c r="D982" s="36" t="s">
        <v>25</v>
      </c>
      <c r="E982" s="41">
        <v>264683</v>
      </c>
      <c r="F982" s="44">
        <f>(E982/Summary!$C$9)*Summary!$C$5</f>
        <v>23262.846601882782</v>
      </c>
      <c r="G982" s="41">
        <f>IF(F982&gt;Summary!$D$6,F982,0)</f>
        <v>0</v>
      </c>
      <c r="H982" s="41">
        <f t="shared" si="15"/>
        <v>0</v>
      </c>
    </row>
    <row r="983" spans="1:8" x14ac:dyDescent="0.35">
      <c r="A983" s="36" t="s">
        <v>2050</v>
      </c>
      <c r="B983" s="36" t="s">
        <v>1441</v>
      </c>
      <c r="C983" s="36" t="s">
        <v>2042</v>
      </c>
      <c r="D983" s="36" t="s">
        <v>25</v>
      </c>
      <c r="E983" s="41">
        <v>761717</v>
      </c>
      <c r="F983" s="44">
        <f>(E983/Summary!$C$9)*Summary!$C$5</f>
        <v>66946.897704221075</v>
      </c>
      <c r="G983" s="41">
        <f>IF(F983&gt;Summary!$D$6,F983,0)</f>
        <v>0</v>
      </c>
      <c r="H983" s="41">
        <f t="shared" si="15"/>
        <v>0</v>
      </c>
    </row>
    <row r="984" spans="1:8" x14ac:dyDescent="0.35">
      <c r="A984" s="36" t="s">
        <v>2051</v>
      </c>
      <c r="B984" s="36" t="s">
        <v>2052</v>
      </c>
      <c r="C984" s="36" t="s">
        <v>2042</v>
      </c>
      <c r="D984" s="36" t="s">
        <v>25</v>
      </c>
      <c r="E984" s="41">
        <v>235954</v>
      </c>
      <c r="F984" s="44">
        <f>(E984/Summary!$C$9)*Summary!$C$5</f>
        <v>20737.870233829333</v>
      </c>
      <c r="G984" s="41">
        <f>IF(F984&gt;Summary!$D$6,F984,0)</f>
        <v>0</v>
      </c>
      <c r="H984" s="41">
        <f t="shared" si="15"/>
        <v>0</v>
      </c>
    </row>
    <row r="985" spans="1:8" x14ac:dyDescent="0.35">
      <c r="A985" s="36" t="s">
        <v>2053</v>
      </c>
      <c r="B985" s="36" t="s">
        <v>2054</v>
      </c>
      <c r="C985" s="36" t="s">
        <v>2042</v>
      </c>
      <c r="D985" s="36" t="s">
        <v>25</v>
      </c>
      <c r="E985" s="41">
        <v>509158</v>
      </c>
      <c r="F985" s="44">
        <f>(E985/Summary!$C$9)*Summary!$C$5</f>
        <v>44749.622945642266</v>
      </c>
      <c r="G985" s="41">
        <f>IF(F985&gt;Summary!$D$6,F985,0)</f>
        <v>0</v>
      </c>
      <c r="H985" s="41">
        <f t="shared" si="15"/>
        <v>0</v>
      </c>
    </row>
    <row r="986" spans="1:8" x14ac:dyDescent="0.35">
      <c r="A986" s="36" t="s">
        <v>2055</v>
      </c>
      <c r="B986" s="36" t="s">
        <v>2056</v>
      </c>
      <c r="C986" s="36" t="s">
        <v>2042</v>
      </c>
      <c r="D986" s="36" t="s">
        <v>25</v>
      </c>
      <c r="E986" s="41">
        <v>674835</v>
      </c>
      <c r="F986" s="44">
        <f>(E986/Summary!$C$9)*Summary!$C$5</f>
        <v>59310.88542362587</v>
      </c>
      <c r="G986" s="41">
        <f>IF(F986&gt;Summary!$D$6,F986,0)</f>
        <v>0</v>
      </c>
      <c r="H986" s="41">
        <f t="shared" si="15"/>
        <v>0</v>
      </c>
    </row>
    <row r="987" spans="1:8" x14ac:dyDescent="0.35">
      <c r="A987" s="36" t="s">
        <v>2057</v>
      </c>
      <c r="B987" s="36" t="s">
        <v>2058</v>
      </c>
      <c r="C987" s="36" t="s">
        <v>2042</v>
      </c>
      <c r="D987" s="36" t="s">
        <v>19</v>
      </c>
      <c r="E987" s="41">
        <v>247955</v>
      </c>
      <c r="F987" s="44">
        <f>(E987/Summary!$C$9)*Summary!$C$5</f>
        <v>21792.63167324628</v>
      </c>
      <c r="G987" s="41">
        <f>IF(F987&gt;Summary!$D$6,F987,0)</f>
        <v>0</v>
      </c>
      <c r="H987" s="41">
        <f t="shared" si="15"/>
        <v>0</v>
      </c>
    </row>
    <row r="988" spans="1:8" x14ac:dyDescent="0.35">
      <c r="A988" s="36" t="s">
        <v>2059</v>
      </c>
      <c r="B988" s="36" t="s">
        <v>2060</v>
      </c>
      <c r="C988" s="36" t="s">
        <v>2042</v>
      </c>
      <c r="D988" s="36" t="s">
        <v>25</v>
      </c>
      <c r="E988" s="41">
        <v>306423</v>
      </c>
      <c r="F988" s="44">
        <f>(E988/Summary!$C$9)*Summary!$C$5</f>
        <v>26931.352766474341</v>
      </c>
      <c r="G988" s="41">
        <f>IF(F988&gt;Summary!$D$6,F988,0)</f>
        <v>0</v>
      </c>
      <c r="H988" s="41">
        <f t="shared" si="15"/>
        <v>0</v>
      </c>
    </row>
    <row r="989" spans="1:8" x14ac:dyDescent="0.35">
      <c r="A989" s="36" t="s">
        <v>2061</v>
      </c>
      <c r="B989" s="36" t="s">
        <v>2062</v>
      </c>
      <c r="C989" s="36" t="s">
        <v>2042</v>
      </c>
      <c r="D989" s="36" t="s">
        <v>75</v>
      </c>
      <c r="E989" s="41">
        <v>1768253</v>
      </c>
      <c r="F989" s="44">
        <f>(E989/Summary!$C$9)*Summary!$C$5</f>
        <v>155410.80572730035</v>
      </c>
      <c r="G989" s="41">
        <f>IF(F989&gt;Summary!$D$6,F989,0)</f>
        <v>155410.80572730035</v>
      </c>
      <c r="H989" s="41">
        <f t="shared" si="15"/>
        <v>155411</v>
      </c>
    </row>
    <row r="990" spans="1:8" x14ac:dyDescent="0.35">
      <c r="A990" s="36" t="s">
        <v>2063</v>
      </c>
      <c r="B990" s="36" t="s">
        <v>2064</v>
      </c>
      <c r="C990" s="36" t="s">
        <v>2042</v>
      </c>
      <c r="D990" s="36" t="s">
        <v>75</v>
      </c>
      <c r="E990" s="41">
        <v>2656063</v>
      </c>
      <c r="F990" s="44">
        <f>(E990/Summary!$C$9)*Summary!$C$5</f>
        <v>233439.94942605527</v>
      </c>
      <c r="G990" s="41">
        <f>IF(F990&gt;Summary!$D$6,F990,0)</f>
        <v>233439.94942605527</v>
      </c>
      <c r="H990" s="41">
        <f t="shared" si="15"/>
        <v>233440</v>
      </c>
    </row>
    <row r="991" spans="1:8" x14ac:dyDescent="0.35">
      <c r="A991" s="36" t="s">
        <v>2065</v>
      </c>
      <c r="B991" s="36" t="s">
        <v>2066</v>
      </c>
      <c r="C991" s="36" t="s">
        <v>2042</v>
      </c>
      <c r="D991" s="36" t="s">
        <v>75</v>
      </c>
      <c r="E991" s="41">
        <v>2053079</v>
      </c>
      <c r="F991" s="44">
        <f>(E991/Summary!$C$9)*Summary!$C$5</f>
        <v>180444.00977224417</v>
      </c>
      <c r="G991" s="41">
        <f>IF(F991&gt;Summary!$D$6,F991,0)</f>
        <v>180444.00977224417</v>
      </c>
      <c r="H991" s="41">
        <f t="shared" si="15"/>
        <v>180444</v>
      </c>
    </row>
    <row r="992" spans="1:8" x14ac:dyDescent="0.35">
      <c r="A992" s="36" t="s">
        <v>2067</v>
      </c>
      <c r="B992" s="36" t="s">
        <v>2068</v>
      </c>
      <c r="C992" s="36" t="s">
        <v>2042</v>
      </c>
      <c r="D992" s="36" t="s">
        <v>75</v>
      </c>
      <c r="E992" s="41">
        <v>1789610</v>
      </c>
      <c r="F992" s="44">
        <f>(E992/Summary!$C$9)*Summary!$C$5</f>
        <v>157287.86097783176</v>
      </c>
      <c r="G992" s="41">
        <f>IF(F992&gt;Summary!$D$6,F992,0)</f>
        <v>157287.86097783176</v>
      </c>
      <c r="H992" s="41">
        <f t="shared" si="15"/>
        <v>157288</v>
      </c>
    </row>
    <row r="993" spans="1:8" x14ac:dyDescent="0.35">
      <c r="A993" s="36" t="s">
        <v>2069</v>
      </c>
      <c r="B993" s="36" t="s">
        <v>2070</v>
      </c>
      <c r="C993" s="36" t="s">
        <v>2042</v>
      </c>
      <c r="D993" s="36" t="s">
        <v>75</v>
      </c>
      <c r="E993" s="41">
        <v>1519280</v>
      </c>
      <c r="F993" s="44">
        <f>(E993/Summary!$C$9)*Summary!$C$5</f>
        <v>133528.70258123294</v>
      </c>
      <c r="G993" s="41">
        <f>IF(F993&gt;Summary!$D$6,F993,0)</f>
        <v>0</v>
      </c>
      <c r="H993" s="41">
        <f t="shared" si="15"/>
        <v>0</v>
      </c>
    </row>
    <row r="994" spans="1:8" x14ac:dyDescent="0.35">
      <c r="A994" s="36" t="s">
        <v>2071</v>
      </c>
      <c r="B994" s="36" t="s">
        <v>2072</v>
      </c>
      <c r="C994" s="36" t="s">
        <v>2042</v>
      </c>
      <c r="D994" s="36" t="s">
        <v>75</v>
      </c>
      <c r="E994" s="41">
        <v>1514787</v>
      </c>
      <c r="F994" s="44">
        <f>(E994/Summary!$C$9)*Summary!$C$5</f>
        <v>133133.81522623746</v>
      </c>
      <c r="G994" s="41">
        <f>IF(F994&gt;Summary!$D$6,F994,0)</f>
        <v>0</v>
      </c>
      <c r="H994" s="41">
        <f t="shared" si="15"/>
        <v>0</v>
      </c>
    </row>
    <row r="995" spans="1:8" x14ac:dyDescent="0.35">
      <c r="A995" s="36" t="s">
        <v>2076</v>
      </c>
      <c r="B995" s="36" t="s">
        <v>2077</v>
      </c>
      <c r="C995" s="36" t="s">
        <v>2075</v>
      </c>
      <c r="D995" s="36" t="s">
        <v>25</v>
      </c>
      <c r="E995" s="41">
        <v>509329</v>
      </c>
      <c r="F995" s="44">
        <f>(E995/Summary!$C$9)*Summary!$C$5</f>
        <v>44764.652043729118</v>
      </c>
      <c r="G995" s="41">
        <f>IF(F995&gt;Summary!$D$6,F995,0)</f>
        <v>0</v>
      </c>
      <c r="H995" s="41">
        <f t="shared" si="15"/>
        <v>0</v>
      </c>
    </row>
    <row r="996" spans="1:8" x14ac:dyDescent="0.35">
      <c r="A996" s="36" t="s">
        <v>2078</v>
      </c>
      <c r="B996" s="36" t="s">
        <v>2079</v>
      </c>
      <c r="C996" s="36" t="s">
        <v>2075</v>
      </c>
      <c r="D996" s="36" t="s">
        <v>25</v>
      </c>
      <c r="E996" s="41">
        <v>996043</v>
      </c>
      <c r="F996" s="44">
        <f>(E996/Summary!$C$9)*Summary!$C$5</f>
        <v>87541.683893106587</v>
      </c>
      <c r="G996" s="41">
        <f>IF(F996&gt;Summary!$D$6,F996,0)</f>
        <v>0</v>
      </c>
      <c r="H996" s="41">
        <f t="shared" si="15"/>
        <v>0</v>
      </c>
    </row>
    <row r="997" spans="1:8" x14ac:dyDescent="0.35">
      <c r="A997" s="36" t="s">
        <v>2083</v>
      </c>
      <c r="B997" s="36" t="s">
        <v>577</v>
      </c>
      <c r="C997" s="36" t="s">
        <v>2082</v>
      </c>
      <c r="D997" s="36" t="s">
        <v>25</v>
      </c>
      <c r="E997" s="41">
        <v>195715</v>
      </c>
      <c r="F997" s="44">
        <f>(E997/Summary!$C$9)*Summary!$C$5</f>
        <v>17201.28615244458</v>
      </c>
      <c r="G997" s="41">
        <f>IF(F997&gt;Summary!$D$6,F997,0)</f>
        <v>0</v>
      </c>
      <c r="H997" s="41">
        <f t="shared" si="15"/>
        <v>0</v>
      </c>
    </row>
    <row r="998" spans="1:8" x14ac:dyDescent="0.35">
      <c r="A998" s="36" t="s">
        <v>2084</v>
      </c>
      <c r="B998" s="36" t="s">
        <v>2085</v>
      </c>
      <c r="C998" s="36" t="s">
        <v>2082</v>
      </c>
      <c r="D998" s="36" t="s">
        <v>25</v>
      </c>
      <c r="E998" s="41">
        <v>1609381</v>
      </c>
      <c r="F998" s="44">
        <f>(E998/Summary!$C$9)*Summary!$C$5</f>
        <v>141447.6310416034</v>
      </c>
      <c r="G998" s="41">
        <f>IF(F998&gt;Summary!$D$6,F998,0)</f>
        <v>0</v>
      </c>
      <c r="H998" s="41">
        <f t="shared" si="15"/>
        <v>0</v>
      </c>
    </row>
    <row r="999" spans="1:8" x14ac:dyDescent="0.35">
      <c r="A999" s="36" t="s">
        <v>2086</v>
      </c>
      <c r="B999" s="36" t="s">
        <v>2087</v>
      </c>
      <c r="C999" s="36" t="s">
        <v>2082</v>
      </c>
      <c r="D999" s="36" t="s">
        <v>25</v>
      </c>
      <c r="E999" s="41">
        <v>1061282</v>
      </c>
      <c r="F999" s="44">
        <f>(E999/Summary!$C$9)*Summary!$C$5</f>
        <v>93275.504536896449</v>
      </c>
      <c r="G999" s="41">
        <f>IF(F999&gt;Summary!$D$6,F999,0)</f>
        <v>0</v>
      </c>
      <c r="H999" s="41">
        <f t="shared" si="15"/>
        <v>0</v>
      </c>
    </row>
    <row r="1000" spans="1:8" x14ac:dyDescent="0.35">
      <c r="A1000" s="36" t="s">
        <v>2088</v>
      </c>
      <c r="B1000" s="36" t="s">
        <v>1752</v>
      </c>
      <c r="C1000" s="36" t="s">
        <v>2082</v>
      </c>
      <c r="D1000" s="36" t="s">
        <v>25</v>
      </c>
      <c r="E1000" s="41">
        <v>383243</v>
      </c>
      <c r="F1000" s="44">
        <f>(E1000/Summary!$C$9)*Summary!$C$5</f>
        <v>33683.021275432737</v>
      </c>
      <c r="G1000" s="41">
        <f>IF(F1000&gt;Summary!$D$6,F1000,0)</f>
        <v>0</v>
      </c>
      <c r="H1000" s="41">
        <f t="shared" si="15"/>
        <v>0</v>
      </c>
    </row>
    <row r="1001" spans="1:8" x14ac:dyDescent="0.35">
      <c r="A1001" s="36" t="s">
        <v>2089</v>
      </c>
      <c r="B1001" s="36" t="s">
        <v>2090</v>
      </c>
      <c r="C1001" s="36" t="s">
        <v>2082</v>
      </c>
      <c r="D1001" s="36" t="s">
        <v>25</v>
      </c>
      <c r="E1001" s="41">
        <v>353822</v>
      </c>
      <c r="F1001" s="44">
        <f>(E1001/Summary!$C$9)*Summary!$C$5</f>
        <v>31097.225399331917</v>
      </c>
      <c r="G1001" s="41">
        <f>IF(F1001&gt;Summary!$D$6,F1001,0)</f>
        <v>0</v>
      </c>
      <c r="H1001" s="41">
        <f t="shared" si="15"/>
        <v>0</v>
      </c>
    </row>
    <row r="1002" spans="1:8" x14ac:dyDescent="0.35">
      <c r="A1002" s="36" t="s">
        <v>2091</v>
      </c>
      <c r="B1002" s="36" t="s">
        <v>2092</v>
      </c>
      <c r="C1002" s="36" t="s">
        <v>2082</v>
      </c>
      <c r="D1002" s="36" t="s">
        <v>19</v>
      </c>
      <c r="E1002" s="41">
        <v>200982</v>
      </c>
      <c r="F1002" s="44">
        <f>(E1002/Summary!$C$9)*Summary!$C$5</f>
        <v>17664.199951412087</v>
      </c>
      <c r="G1002" s="41">
        <f>IF(F1002&gt;Summary!$D$6,F1002,0)</f>
        <v>0</v>
      </c>
      <c r="H1002" s="41">
        <f t="shared" si="15"/>
        <v>0</v>
      </c>
    </row>
    <row r="1003" spans="1:8" x14ac:dyDescent="0.35">
      <c r="A1003" s="36" t="s">
        <v>2093</v>
      </c>
      <c r="B1003" s="36" t="s">
        <v>1266</v>
      </c>
      <c r="C1003" s="36" t="s">
        <v>2082</v>
      </c>
      <c r="D1003" s="36" t="s">
        <v>25</v>
      </c>
      <c r="E1003" s="41">
        <v>526809</v>
      </c>
      <c r="F1003" s="44">
        <f>(E1003/Summary!$C$9)*Summary!$C$5</f>
        <v>46300.959848162776</v>
      </c>
      <c r="G1003" s="41">
        <f>IF(F1003&gt;Summary!$D$6,F1003,0)</f>
        <v>0</v>
      </c>
      <c r="H1003" s="41">
        <f t="shared" si="15"/>
        <v>0</v>
      </c>
    </row>
    <row r="1004" spans="1:8" x14ac:dyDescent="0.35">
      <c r="A1004" s="36" t="s">
        <v>2094</v>
      </c>
      <c r="B1004" s="36" t="s">
        <v>2095</v>
      </c>
      <c r="C1004" s="36" t="s">
        <v>2082</v>
      </c>
      <c r="D1004" s="36" t="s">
        <v>25</v>
      </c>
      <c r="E1004" s="41">
        <v>499170</v>
      </c>
      <c r="F1004" s="44">
        <f>(E1004/Summary!$C$9)*Summary!$C$5</f>
        <v>43871.782994230183</v>
      </c>
      <c r="G1004" s="41">
        <f>IF(F1004&gt;Summary!$D$6,F1004,0)</f>
        <v>0</v>
      </c>
      <c r="H1004" s="41">
        <f t="shared" si="15"/>
        <v>0</v>
      </c>
    </row>
    <row r="1005" spans="1:8" x14ac:dyDescent="0.35">
      <c r="A1005" s="36" t="s">
        <v>2096</v>
      </c>
      <c r="B1005" s="36" t="s">
        <v>2097</v>
      </c>
      <c r="C1005" s="36" t="s">
        <v>2082</v>
      </c>
      <c r="D1005" s="36" t="s">
        <v>25</v>
      </c>
      <c r="E1005" s="41">
        <v>391267</v>
      </c>
      <c r="F1005" s="44">
        <f>(E1005/Summary!$C$9)*Summary!$C$5</f>
        <v>34388.24632250228</v>
      </c>
      <c r="G1005" s="41">
        <f>IF(F1005&gt;Summary!$D$6,F1005,0)</f>
        <v>0</v>
      </c>
      <c r="H1005" s="41">
        <f t="shared" si="15"/>
        <v>0</v>
      </c>
    </row>
    <row r="1006" spans="1:8" x14ac:dyDescent="0.35">
      <c r="A1006" s="36" t="s">
        <v>2098</v>
      </c>
      <c r="B1006" s="36" t="s">
        <v>2099</v>
      </c>
      <c r="C1006" s="36" t="s">
        <v>2082</v>
      </c>
      <c r="D1006" s="36" t="s">
        <v>25</v>
      </c>
      <c r="E1006" s="41">
        <v>1693592</v>
      </c>
      <c r="F1006" s="44">
        <f>(E1006/Summary!$C$9)*Summary!$C$5</f>
        <v>148848.89056787125</v>
      </c>
      <c r="G1006" s="41">
        <f>IF(F1006&gt;Summary!$D$6,F1006,0)</f>
        <v>148848.89056787125</v>
      </c>
      <c r="H1006" s="41">
        <f t="shared" si="15"/>
        <v>148849</v>
      </c>
    </row>
    <row r="1007" spans="1:8" x14ac:dyDescent="0.35">
      <c r="A1007" s="36" t="s">
        <v>2100</v>
      </c>
      <c r="B1007" s="36" t="s">
        <v>2101</v>
      </c>
      <c r="C1007" s="36" t="s">
        <v>2082</v>
      </c>
      <c r="D1007" s="36" t="s">
        <v>25</v>
      </c>
      <c r="E1007" s="41">
        <v>6645451</v>
      </c>
      <c r="F1007" s="44">
        <f>(E1007/Summary!$C$9)*Summary!$C$5</f>
        <v>584065.11643486191</v>
      </c>
      <c r="G1007" s="41">
        <f>IF(F1007&gt;Summary!$D$6,F1007,0)</f>
        <v>584065.11643486191</v>
      </c>
      <c r="H1007" s="41">
        <f t="shared" si="15"/>
        <v>584065</v>
      </c>
    </row>
    <row r="1008" spans="1:8" x14ac:dyDescent="0.35">
      <c r="A1008" s="36" t="s">
        <v>2102</v>
      </c>
      <c r="B1008" s="36" t="s">
        <v>2103</v>
      </c>
      <c r="C1008" s="36" t="s">
        <v>2082</v>
      </c>
      <c r="D1008" s="36" t="s">
        <v>25</v>
      </c>
      <c r="E1008" s="41">
        <v>290824</v>
      </c>
      <c r="F1008" s="44">
        <f>(E1008/Summary!$C$9)*Summary!$C$5</f>
        <v>25560.365040996054</v>
      </c>
      <c r="G1008" s="41">
        <f>IF(F1008&gt;Summary!$D$6,F1008,0)</f>
        <v>0</v>
      </c>
      <c r="H1008" s="41">
        <f t="shared" si="15"/>
        <v>0</v>
      </c>
    </row>
    <row r="1009" spans="1:8" x14ac:dyDescent="0.35">
      <c r="A1009" s="36" t="s">
        <v>2104</v>
      </c>
      <c r="B1009" s="36" t="s">
        <v>2105</v>
      </c>
      <c r="C1009" s="36" t="s">
        <v>2082</v>
      </c>
      <c r="D1009" s="36" t="s">
        <v>25</v>
      </c>
      <c r="E1009" s="41">
        <v>868518</v>
      </c>
      <c r="F1009" s="44">
        <f>(E1009/Summary!$C$9)*Summary!$C$5</f>
        <v>76333.580188278167</v>
      </c>
      <c r="G1009" s="41">
        <f>IF(F1009&gt;Summary!$D$6,F1009,0)</f>
        <v>0</v>
      </c>
      <c r="H1009" s="41">
        <f t="shared" si="15"/>
        <v>0</v>
      </c>
    </row>
    <row r="1010" spans="1:8" x14ac:dyDescent="0.35">
      <c r="A1010" s="36" t="s">
        <v>2106</v>
      </c>
      <c r="B1010" s="36" t="s">
        <v>2107</v>
      </c>
      <c r="C1010" s="36" t="s">
        <v>2082</v>
      </c>
      <c r="D1010" s="36" t="s">
        <v>25</v>
      </c>
      <c r="E1010" s="41">
        <v>5111291</v>
      </c>
      <c r="F1010" s="44">
        <f>(E1010/Summary!$C$9)*Summary!$C$5</f>
        <v>449228.61865168542</v>
      </c>
      <c r="G1010" s="41">
        <f>IF(F1010&gt;Summary!$D$6,F1010,0)</f>
        <v>449228.61865168542</v>
      </c>
      <c r="H1010" s="41">
        <f t="shared" si="15"/>
        <v>449229</v>
      </c>
    </row>
    <row r="1011" spans="1:8" x14ac:dyDescent="0.35">
      <c r="A1011" s="36" t="s">
        <v>2108</v>
      </c>
      <c r="B1011" s="36" t="s">
        <v>2109</v>
      </c>
      <c r="C1011" s="36" t="s">
        <v>2082</v>
      </c>
      <c r="D1011" s="36" t="s">
        <v>19</v>
      </c>
      <c r="E1011" s="41">
        <v>239035</v>
      </c>
      <c r="F1011" s="44">
        <f>(E1011/Summary!$C$9)*Summary!$C$5</f>
        <v>21008.657667780139</v>
      </c>
      <c r="G1011" s="41">
        <f>IF(F1011&gt;Summary!$D$6,F1011,0)</f>
        <v>0</v>
      </c>
      <c r="H1011" s="41">
        <f t="shared" si="15"/>
        <v>0</v>
      </c>
    </row>
    <row r="1012" spans="1:8" x14ac:dyDescent="0.35">
      <c r="A1012" s="36" t="s">
        <v>2110</v>
      </c>
      <c r="B1012" s="36" t="s">
        <v>2111</v>
      </c>
      <c r="C1012" s="36" t="s">
        <v>2082</v>
      </c>
      <c r="D1012" s="36" t="s">
        <v>75</v>
      </c>
      <c r="E1012" s="41">
        <v>1214818</v>
      </c>
      <c r="F1012" s="44">
        <f>(E1012/Summary!$C$9)*Summary!$C$5</f>
        <v>106769.70105071363</v>
      </c>
      <c r="G1012" s="41">
        <f>IF(F1012&gt;Summary!$D$6,F1012,0)</f>
        <v>0</v>
      </c>
      <c r="H1012" s="41">
        <f t="shared" si="15"/>
        <v>0</v>
      </c>
    </row>
    <row r="1013" spans="1:8" x14ac:dyDescent="0.35">
      <c r="A1013" s="36" t="s">
        <v>2112</v>
      </c>
      <c r="B1013" s="36" t="s">
        <v>2113</v>
      </c>
      <c r="C1013" s="36" t="s">
        <v>2082</v>
      </c>
      <c r="D1013" s="36" t="s">
        <v>75</v>
      </c>
      <c r="E1013" s="41">
        <v>1189128</v>
      </c>
      <c r="F1013" s="44">
        <f>(E1013/Summary!$C$9)*Summary!$C$5</f>
        <v>104511.82075918616</v>
      </c>
      <c r="G1013" s="41">
        <f>IF(F1013&gt;Summary!$D$6,F1013,0)</f>
        <v>0</v>
      </c>
      <c r="H1013" s="41">
        <f t="shared" si="15"/>
        <v>0</v>
      </c>
    </row>
    <row r="1014" spans="1:8" x14ac:dyDescent="0.35">
      <c r="A1014" s="36" t="s">
        <v>2116</v>
      </c>
      <c r="B1014" s="36" t="s">
        <v>2117</v>
      </c>
      <c r="C1014" s="36" t="s">
        <v>24</v>
      </c>
      <c r="D1014" s="36" t="s">
        <v>25</v>
      </c>
      <c r="E1014" s="41">
        <v>890934</v>
      </c>
      <c r="F1014" s="44">
        <f>(E1014/Summary!$C$9)*Summary!$C$5</f>
        <v>78303.710379593089</v>
      </c>
      <c r="G1014" s="41">
        <f>IF(F1014&gt;Summary!$D$6,F1014,0)</f>
        <v>0</v>
      </c>
      <c r="H1014" s="41">
        <f t="shared" si="15"/>
        <v>0</v>
      </c>
    </row>
    <row r="1015" spans="1:8" x14ac:dyDescent="0.35">
      <c r="A1015" s="36" t="s">
        <v>2118</v>
      </c>
      <c r="B1015" s="36" t="s">
        <v>2119</v>
      </c>
      <c r="C1015" s="36" t="s">
        <v>24</v>
      </c>
      <c r="D1015" s="36" t="s">
        <v>19</v>
      </c>
      <c r="E1015" s="41">
        <v>422835</v>
      </c>
      <c r="F1015" s="44">
        <f>(E1015/Summary!$C$9)*Summary!$C$5</f>
        <v>37162.740874582443</v>
      </c>
      <c r="G1015" s="41">
        <f>IF(F1015&gt;Summary!$D$6,F1015,0)</f>
        <v>0</v>
      </c>
      <c r="H1015" s="41">
        <f t="shared" si="15"/>
        <v>0</v>
      </c>
    </row>
    <row r="1016" spans="1:8" x14ac:dyDescent="0.35">
      <c r="A1016" s="36" t="s">
        <v>2120</v>
      </c>
      <c r="B1016" s="36" t="s">
        <v>2121</v>
      </c>
      <c r="C1016" s="36" t="s">
        <v>24</v>
      </c>
      <c r="D1016" s="36" t="s">
        <v>25</v>
      </c>
      <c r="E1016" s="41">
        <v>1618844</v>
      </c>
      <c r="F1016" s="44">
        <f>(E1016/Summary!$C$9)*Summary!$C$5</f>
        <v>142279.32902520499</v>
      </c>
      <c r="G1016" s="41">
        <f>IF(F1016&gt;Summary!$D$6,F1016,0)</f>
        <v>0</v>
      </c>
      <c r="H1016" s="41">
        <f t="shared" si="15"/>
        <v>0</v>
      </c>
    </row>
    <row r="1017" spans="1:8" x14ac:dyDescent="0.35">
      <c r="A1017" s="36" t="s">
        <v>2122</v>
      </c>
      <c r="B1017" s="36" t="s">
        <v>1121</v>
      </c>
      <c r="C1017" s="36" t="s">
        <v>24</v>
      </c>
      <c r="D1017" s="36" t="s">
        <v>25</v>
      </c>
      <c r="E1017" s="41">
        <v>3272836</v>
      </c>
      <c r="F1017" s="44">
        <f>(E1017/Summary!$C$9)*Summary!$C$5</f>
        <v>287647.79687822657</v>
      </c>
      <c r="G1017" s="41">
        <f>IF(F1017&gt;Summary!$D$6,F1017,0)</f>
        <v>287647.79687822657</v>
      </c>
      <c r="H1017" s="41">
        <f t="shared" si="15"/>
        <v>287648</v>
      </c>
    </row>
    <row r="1018" spans="1:8" x14ac:dyDescent="0.35">
      <c r="A1018" s="36" t="s">
        <v>2123</v>
      </c>
      <c r="B1018" s="36" t="s">
        <v>2124</v>
      </c>
      <c r="C1018" s="36" t="s">
        <v>24</v>
      </c>
      <c r="D1018" s="36" t="s">
        <v>25</v>
      </c>
      <c r="E1018" s="41">
        <v>7770110</v>
      </c>
      <c r="F1018" s="44">
        <f>(E1018/Summary!$C$9)*Summary!$C$5</f>
        <v>682910.79143638024</v>
      </c>
      <c r="G1018" s="41">
        <f>IF(F1018&gt;Summary!$D$6,F1018,0)</f>
        <v>682910.79143638024</v>
      </c>
      <c r="H1018" s="41">
        <f t="shared" si="15"/>
        <v>682911</v>
      </c>
    </row>
    <row r="1019" spans="1:8" x14ac:dyDescent="0.35">
      <c r="A1019" s="36" t="s">
        <v>2125</v>
      </c>
      <c r="B1019" s="36" t="s">
        <v>2126</v>
      </c>
      <c r="C1019" s="36" t="s">
        <v>24</v>
      </c>
      <c r="D1019" s="36" t="s">
        <v>25</v>
      </c>
      <c r="E1019" s="41">
        <v>608433</v>
      </c>
      <c r="F1019" s="44">
        <f>(E1019/Summary!$C$9)*Summary!$C$5</f>
        <v>53474.849334952931</v>
      </c>
      <c r="G1019" s="41">
        <f>IF(F1019&gt;Summary!$D$6,F1019,0)</f>
        <v>0</v>
      </c>
      <c r="H1019" s="41">
        <f t="shared" si="15"/>
        <v>0</v>
      </c>
    </row>
    <row r="1020" spans="1:8" x14ac:dyDescent="0.35">
      <c r="A1020" s="36" t="s">
        <v>2127</v>
      </c>
      <c r="B1020" s="36" t="s">
        <v>2128</v>
      </c>
      <c r="C1020" s="36" t="s">
        <v>24</v>
      </c>
      <c r="D1020" s="36" t="s">
        <v>25</v>
      </c>
      <c r="E1020" s="41">
        <v>1337391</v>
      </c>
      <c r="F1020" s="44">
        <f>(E1020/Summary!$C$9)*Summary!$C$5</f>
        <v>117542.57613726085</v>
      </c>
      <c r="G1020" s="41">
        <f>IF(F1020&gt;Summary!$D$6,F1020,0)</f>
        <v>0</v>
      </c>
      <c r="H1020" s="41">
        <f t="shared" si="15"/>
        <v>0</v>
      </c>
    </row>
    <row r="1021" spans="1:8" x14ac:dyDescent="0.35">
      <c r="A1021" s="36" t="s">
        <v>2129</v>
      </c>
      <c r="B1021" s="36" t="s">
        <v>2130</v>
      </c>
      <c r="C1021" s="36" t="s">
        <v>24</v>
      </c>
      <c r="D1021" s="36" t="s">
        <v>25</v>
      </c>
      <c r="E1021" s="41">
        <v>2703172</v>
      </c>
      <c r="F1021" s="44">
        <f>(E1021/Summary!$C$9)*Summary!$C$5</f>
        <v>237580.33411478894</v>
      </c>
      <c r="G1021" s="41">
        <f>IF(F1021&gt;Summary!$D$6,F1021,0)</f>
        <v>237580.33411478894</v>
      </c>
      <c r="H1021" s="41">
        <f t="shared" si="15"/>
        <v>237580</v>
      </c>
    </row>
    <row r="1022" spans="1:8" x14ac:dyDescent="0.35">
      <c r="A1022" s="36" t="s">
        <v>2131</v>
      </c>
      <c r="B1022" s="36" t="s">
        <v>2132</v>
      </c>
      <c r="C1022" s="36" t="s">
        <v>24</v>
      </c>
      <c r="D1022" s="36" t="s">
        <v>25</v>
      </c>
      <c r="E1022" s="41">
        <v>847849</v>
      </c>
      <c r="F1022" s="44">
        <f>(E1022/Summary!$C$9)*Summary!$C$5</f>
        <v>74516.992887944129</v>
      </c>
      <c r="G1022" s="41">
        <f>IF(F1022&gt;Summary!$D$6,F1022,0)</f>
        <v>0</v>
      </c>
      <c r="H1022" s="41">
        <f t="shared" si="15"/>
        <v>0</v>
      </c>
    </row>
    <row r="1023" spans="1:8" x14ac:dyDescent="0.35">
      <c r="A1023" s="36" t="s">
        <v>2133</v>
      </c>
      <c r="B1023" s="36" t="s">
        <v>2134</v>
      </c>
      <c r="C1023" s="36" t="s">
        <v>24</v>
      </c>
      <c r="D1023" s="36" t="s">
        <v>19</v>
      </c>
      <c r="E1023" s="41">
        <v>828258</v>
      </c>
      <c r="F1023" s="44">
        <f>(E1023/Summary!$C$9)*Summary!$C$5</f>
        <v>72795.15042818099</v>
      </c>
      <c r="G1023" s="41">
        <f>IF(F1023&gt;Summary!$D$6,F1023,0)</f>
        <v>0</v>
      </c>
      <c r="H1023" s="41">
        <f t="shared" si="15"/>
        <v>0</v>
      </c>
    </row>
    <row r="1024" spans="1:8" x14ac:dyDescent="0.35">
      <c r="A1024" s="36" t="s">
        <v>2135</v>
      </c>
      <c r="B1024" s="36" t="s">
        <v>2136</v>
      </c>
      <c r="C1024" s="36" t="s">
        <v>24</v>
      </c>
      <c r="D1024" s="36" t="s">
        <v>25</v>
      </c>
      <c r="E1024" s="41">
        <v>1087495</v>
      </c>
      <c r="F1024" s="44">
        <f>(E1024/Summary!$C$9)*Summary!$C$5</f>
        <v>95579.351017309455</v>
      </c>
      <c r="G1024" s="41">
        <f>IF(F1024&gt;Summary!$D$6,F1024,0)</f>
        <v>0</v>
      </c>
      <c r="H1024" s="41">
        <f t="shared" si="15"/>
        <v>0</v>
      </c>
    </row>
    <row r="1025" spans="1:8" x14ac:dyDescent="0.35">
      <c r="A1025" s="36" t="s">
        <v>2137</v>
      </c>
      <c r="B1025" s="36" t="s">
        <v>2138</v>
      </c>
      <c r="C1025" s="36" t="s">
        <v>24</v>
      </c>
      <c r="D1025" s="36" t="s">
        <v>25</v>
      </c>
      <c r="E1025" s="41">
        <v>614128</v>
      </c>
      <c r="F1025" s="44">
        <f>(E1025/Summary!$C$9)*Summary!$C$5</f>
        <v>53975.37982386881</v>
      </c>
      <c r="G1025" s="41">
        <f>IF(F1025&gt;Summary!$D$6,F1025,0)</f>
        <v>0</v>
      </c>
      <c r="H1025" s="41">
        <f t="shared" si="15"/>
        <v>0</v>
      </c>
    </row>
    <row r="1026" spans="1:8" x14ac:dyDescent="0.35">
      <c r="A1026" s="36" t="s">
        <v>2139</v>
      </c>
      <c r="B1026" s="36" t="s">
        <v>2140</v>
      </c>
      <c r="C1026" s="36" t="s">
        <v>24</v>
      </c>
      <c r="D1026" s="36" t="s">
        <v>25</v>
      </c>
      <c r="E1026" s="41">
        <v>2649905</v>
      </c>
      <c r="F1026" s="44">
        <f>(E1026/Summary!$C$9)*Summary!$C$5</f>
        <v>232898.72611600364</v>
      </c>
      <c r="G1026" s="41">
        <f>IF(F1026&gt;Summary!$D$6,F1026,0)</f>
        <v>232898.72611600364</v>
      </c>
      <c r="H1026" s="41">
        <f t="shared" si="15"/>
        <v>232899</v>
      </c>
    </row>
    <row r="1027" spans="1:8" x14ac:dyDescent="0.35">
      <c r="A1027" s="36" t="s">
        <v>2141</v>
      </c>
      <c r="B1027" s="36" t="s">
        <v>2142</v>
      </c>
      <c r="C1027" s="36" t="s">
        <v>24</v>
      </c>
      <c r="D1027" s="36" t="s">
        <v>25</v>
      </c>
      <c r="E1027" s="41">
        <v>14693998</v>
      </c>
      <c r="F1027" s="44">
        <f>(E1027/Summary!$C$9)*Summary!$C$5</f>
        <v>1291447.5861402976</v>
      </c>
      <c r="G1027" s="41">
        <f>IF(F1027&gt;Summary!$D$6,F1027,0)</f>
        <v>1291447.5861402976</v>
      </c>
      <c r="H1027" s="41">
        <f t="shared" ref="H1027:H1090" si="16">ROUND(G1027,0)</f>
        <v>1291448</v>
      </c>
    </row>
    <row r="1028" spans="1:8" x14ac:dyDescent="0.35">
      <c r="A1028" s="36" t="s">
        <v>2143</v>
      </c>
      <c r="B1028" s="36" t="s">
        <v>2144</v>
      </c>
      <c r="C1028" s="36" t="s">
        <v>24</v>
      </c>
      <c r="D1028" s="36" t="s">
        <v>25</v>
      </c>
      <c r="E1028" s="41">
        <v>324304</v>
      </c>
      <c r="F1028" s="44">
        <f>(E1028/Summary!$C$9)*Summary!$C$5</f>
        <v>28502.904245368965</v>
      </c>
      <c r="G1028" s="41">
        <f>IF(F1028&gt;Summary!$D$6,F1028,0)</f>
        <v>0</v>
      </c>
      <c r="H1028" s="41">
        <f t="shared" si="16"/>
        <v>0</v>
      </c>
    </row>
    <row r="1029" spans="1:8" x14ac:dyDescent="0.35">
      <c r="A1029" s="36" t="s">
        <v>2145</v>
      </c>
      <c r="B1029" s="36" t="s">
        <v>2146</v>
      </c>
      <c r="C1029" s="36" t="s">
        <v>24</v>
      </c>
      <c r="D1029" s="36" t="s">
        <v>25</v>
      </c>
      <c r="E1029" s="41">
        <v>992942</v>
      </c>
      <c r="F1029" s="44">
        <f>(E1029/Summary!$C$9)*Summary!$C$5</f>
        <v>87269.138669905864</v>
      </c>
      <c r="G1029" s="41">
        <f>IF(F1029&gt;Summary!$D$6,F1029,0)</f>
        <v>0</v>
      </c>
      <c r="H1029" s="41">
        <f t="shared" si="16"/>
        <v>0</v>
      </c>
    </row>
    <row r="1030" spans="1:8" x14ac:dyDescent="0.35">
      <c r="A1030" s="36" t="s">
        <v>2147</v>
      </c>
      <c r="B1030" s="36" t="s">
        <v>2148</v>
      </c>
      <c r="C1030" s="36" t="s">
        <v>24</v>
      </c>
      <c r="D1030" s="36" t="s">
        <v>19</v>
      </c>
      <c r="E1030" s="41">
        <v>288008</v>
      </c>
      <c r="F1030" s="44">
        <f>(E1030/Summary!$C$9)*Summary!$C$5</f>
        <v>25312.868314606741</v>
      </c>
      <c r="G1030" s="41">
        <f>IF(F1030&gt;Summary!$D$6,F1030,0)</f>
        <v>0</v>
      </c>
      <c r="H1030" s="41">
        <f t="shared" si="16"/>
        <v>0</v>
      </c>
    </row>
    <row r="1031" spans="1:8" x14ac:dyDescent="0.35">
      <c r="A1031" s="36" t="s">
        <v>2149</v>
      </c>
      <c r="B1031" s="36" t="s">
        <v>2150</v>
      </c>
      <c r="C1031" s="36" t="s">
        <v>24</v>
      </c>
      <c r="D1031" s="36" t="s">
        <v>25</v>
      </c>
      <c r="E1031" s="41">
        <v>1003793</v>
      </c>
      <c r="F1031" s="44">
        <f>(E1031/Summary!$C$9)*Summary!$C$5</f>
        <v>88222.827227452173</v>
      </c>
      <c r="G1031" s="41">
        <f>IF(F1031&gt;Summary!$D$6,F1031,0)</f>
        <v>0</v>
      </c>
      <c r="H1031" s="41">
        <f t="shared" si="16"/>
        <v>0</v>
      </c>
    </row>
    <row r="1032" spans="1:8" x14ac:dyDescent="0.35">
      <c r="A1032" s="36" t="s">
        <v>2151</v>
      </c>
      <c r="B1032" s="36" t="s">
        <v>2152</v>
      </c>
      <c r="C1032" s="36" t="s">
        <v>24</v>
      </c>
      <c r="D1032" s="36" t="s">
        <v>25</v>
      </c>
      <c r="E1032" s="41">
        <v>6276584</v>
      </c>
      <c r="F1032" s="44">
        <f>(E1032/Summary!$C$9)*Summary!$C$5</f>
        <v>551645.59407227451</v>
      </c>
      <c r="G1032" s="41">
        <f>IF(F1032&gt;Summary!$D$6,F1032,0)</f>
        <v>551645.59407227451</v>
      </c>
      <c r="H1032" s="41">
        <f t="shared" si="16"/>
        <v>551646</v>
      </c>
    </row>
    <row r="1033" spans="1:8" x14ac:dyDescent="0.35">
      <c r="A1033" s="36" t="s">
        <v>2153</v>
      </c>
      <c r="B1033" s="36" t="s">
        <v>2154</v>
      </c>
      <c r="C1033" s="36" t="s">
        <v>24</v>
      </c>
      <c r="D1033" s="36" t="s">
        <v>19</v>
      </c>
      <c r="E1033" s="41">
        <v>436784</v>
      </c>
      <c r="F1033" s="44">
        <f>(E1033/Summary!$C$9)*Summary!$C$5</f>
        <v>38388.710986942002</v>
      </c>
      <c r="G1033" s="41">
        <f>IF(F1033&gt;Summary!$D$6,F1033,0)</f>
        <v>0</v>
      </c>
      <c r="H1033" s="41">
        <f t="shared" si="16"/>
        <v>0</v>
      </c>
    </row>
    <row r="1034" spans="1:8" x14ac:dyDescent="0.35">
      <c r="A1034" s="36" t="s">
        <v>2155</v>
      </c>
      <c r="B1034" s="36" t="s">
        <v>2156</v>
      </c>
      <c r="C1034" s="36" t="s">
        <v>24</v>
      </c>
      <c r="D1034" s="36" t="s">
        <v>19</v>
      </c>
      <c r="E1034" s="41">
        <v>213752</v>
      </c>
      <c r="F1034" s="44">
        <f>(E1034/Summary!$C$9)*Summary!$C$5</f>
        <v>18786.548387488612</v>
      </c>
      <c r="G1034" s="41">
        <f>IF(F1034&gt;Summary!$D$6,F1034,0)</f>
        <v>0</v>
      </c>
      <c r="H1034" s="41">
        <f t="shared" si="16"/>
        <v>0</v>
      </c>
    </row>
    <row r="1035" spans="1:8" x14ac:dyDescent="0.35">
      <c r="A1035" s="36" t="s">
        <v>2157</v>
      </c>
      <c r="B1035" s="36" t="s">
        <v>2158</v>
      </c>
      <c r="C1035" s="36" t="s">
        <v>24</v>
      </c>
      <c r="D1035" s="36" t="s">
        <v>25</v>
      </c>
      <c r="E1035" s="41">
        <v>7268875</v>
      </c>
      <c r="F1035" s="44">
        <f>(E1035/Summary!$C$9)*Summary!$C$5</f>
        <v>638857.5167020954</v>
      </c>
      <c r="G1035" s="41">
        <f>IF(F1035&gt;Summary!$D$6,F1035,0)</f>
        <v>638857.5167020954</v>
      </c>
      <c r="H1035" s="41">
        <f t="shared" si="16"/>
        <v>638858</v>
      </c>
    </row>
    <row r="1036" spans="1:8" x14ac:dyDescent="0.35">
      <c r="A1036" s="36" t="s">
        <v>2159</v>
      </c>
      <c r="B1036" s="36" t="s">
        <v>2160</v>
      </c>
      <c r="C1036" s="36" t="s">
        <v>24</v>
      </c>
      <c r="D1036" s="36" t="s">
        <v>19</v>
      </c>
      <c r="E1036" s="41">
        <v>563747</v>
      </c>
      <c r="F1036" s="44">
        <f>(E1036/Summary!$C$9)*Summary!$C$5</f>
        <v>49547.420813847559</v>
      </c>
      <c r="G1036" s="41">
        <f>IF(F1036&gt;Summary!$D$6,F1036,0)</f>
        <v>0</v>
      </c>
      <c r="H1036" s="41">
        <f t="shared" si="16"/>
        <v>0</v>
      </c>
    </row>
    <row r="1037" spans="1:8" x14ac:dyDescent="0.35">
      <c r="A1037" s="36" t="s">
        <v>2161</v>
      </c>
      <c r="B1037" s="36" t="s">
        <v>2162</v>
      </c>
      <c r="C1037" s="36" t="s">
        <v>24</v>
      </c>
      <c r="D1037" s="36" t="s">
        <v>19</v>
      </c>
      <c r="E1037" s="41">
        <v>1198996</v>
      </c>
      <c r="F1037" s="44">
        <f>(E1037/Summary!$C$9)*Summary!$C$5</f>
        <v>105379.11397509869</v>
      </c>
      <c r="G1037" s="41">
        <f>IF(F1037&gt;Summary!$D$6,F1037,0)</f>
        <v>0</v>
      </c>
      <c r="H1037" s="41">
        <f t="shared" si="16"/>
        <v>0</v>
      </c>
    </row>
    <row r="1038" spans="1:8" x14ac:dyDescent="0.35">
      <c r="A1038" s="36" t="s">
        <v>2163</v>
      </c>
      <c r="B1038" s="36" t="s">
        <v>2164</v>
      </c>
      <c r="C1038" s="36" t="s">
        <v>24</v>
      </c>
      <c r="D1038" s="36" t="s">
        <v>19</v>
      </c>
      <c r="E1038" s="41">
        <v>2141320</v>
      </c>
      <c r="F1038" s="44">
        <f>(E1038/Summary!$C$9)*Summary!$C$5</f>
        <v>188199.46383237169</v>
      </c>
      <c r="G1038" s="41">
        <f>IF(F1038&gt;Summary!$D$6,F1038,0)</f>
        <v>188199.46383237169</v>
      </c>
      <c r="H1038" s="41">
        <f t="shared" si="16"/>
        <v>188199</v>
      </c>
    </row>
    <row r="1039" spans="1:8" x14ac:dyDescent="0.35">
      <c r="A1039" s="36" t="s">
        <v>2165</v>
      </c>
      <c r="B1039" s="36" t="s">
        <v>2166</v>
      </c>
      <c r="C1039" s="36" t="s">
        <v>24</v>
      </c>
      <c r="D1039" s="36" t="s">
        <v>19</v>
      </c>
      <c r="E1039" s="41">
        <v>1496619</v>
      </c>
      <c r="F1039" s="44">
        <f>(E1039/Summary!$C$9)*Summary!$C$5</f>
        <v>131537.03947160643</v>
      </c>
      <c r="G1039" s="41">
        <f>IF(F1039&gt;Summary!$D$6,F1039,0)</f>
        <v>0</v>
      </c>
      <c r="H1039" s="41">
        <f t="shared" si="16"/>
        <v>0</v>
      </c>
    </row>
    <row r="1040" spans="1:8" x14ac:dyDescent="0.35">
      <c r="A1040" s="36" t="s">
        <v>2167</v>
      </c>
      <c r="B1040" s="36" t="s">
        <v>2168</v>
      </c>
      <c r="C1040" s="36" t="s">
        <v>24</v>
      </c>
      <c r="D1040" s="36" t="s">
        <v>19</v>
      </c>
      <c r="E1040" s="41">
        <v>341608</v>
      </c>
      <c r="F1040" s="44">
        <f>(E1040/Summary!$C$9)*Summary!$C$5</f>
        <v>30023.743504403279</v>
      </c>
      <c r="G1040" s="41">
        <f>IF(F1040&gt;Summary!$D$6,F1040,0)</f>
        <v>0</v>
      </c>
      <c r="H1040" s="41">
        <f t="shared" si="16"/>
        <v>0</v>
      </c>
    </row>
    <row r="1041" spans="1:8" x14ac:dyDescent="0.35">
      <c r="A1041" s="36" t="s">
        <v>2169</v>
      </c>
      <c r="B1041" s="36" t="s">
        <v>2170</v>
      </c>
      <c r="C1041" s="36" t="s">
        <v>24</v>
      </c>
      <c r="D1041" s="36" t="s">
        <v>25</v>
      </c>
      <c r="E1041" s="41">
        <v>903436</v>
      </c>
      <c r="F1041" s="44">
        <f>(E1041/Summary!$C$9)*Summary!$C$5</f>
        <v>79402.504439720607</v>
      </c>
      <c r="G1041" s="41">
        <f>IF(F1041&gt;Summary!$D$6,F1041,0)</f>
        <v>0</v>
      </c>
      <c r="H1041" s="41">
        <f t="shared" si="16"/>
        <v>0</v>
      </c>
    </row>
    <row r="1042" spans="1:8" x14ac:dyDescent="0.35">
      <c r="A1042" s="36" t="s">
        <v>2171</v>
      </c>
      <c r="B1042" s="36" t="s">
        <v>2172</v>
      </c>
      <c r="C1042" s="36" t="s">
        <v>24</v>
      </c>
      <c r="D1042" s="36" t="s">
        <v>25</v>
      </c>
      <c r="E1042" s="41">
        <v>23930509</v>
      </c>
      <c r="F1042" s="44">
        <f>(E1042/Summary!$C$9)*Summary!$C$5</f>
        <v>2103239.5732705737</v>
      </c>
      <c r="G1042" s="41">
        <f>IF(F1042&gt;Summary!$D$6,F1042,0)</f>
        <v>2103239.5732705737</v>
      </c>
      <c r="H1042" s="41">
        <f t="shared" si="16"/>
        <v>2103240</v>
      </c>
    </row>
    <row r="1043" spans="1:8" x14ac:dyDescent="0.35">
      <c r="A1043" s="36" t="s">
        <v>2173</v>
      </c>
      <c r="B1043" s="36" t="s">
        <v>2174</v>
      </c>
      <c r="C1043" s="36" t="s">
        <v>24</v>
      </c>
      <c r="D1043" s="36" t="s">
        <v>25</v>
      </c>
      <c r="E1043" s="41">
        <v>2238564</v>
      </c>
      <c r="F1043" s="44">
        <f>(E1043/Summary!$C$9)*Summary!$C$5</f>
        <v>196746.18672335256</v>
      </c>
      <c r="G1043" s="41">
        <f>IF(F1043&gt;Summary!$D$6,F1043,0)</f>
        <v>196746.18672335256</v>
      </c>
      <c r="H1043" s="41">
        <f t="shared" si="16"/>
        <v>196746</v>
      </c>
    </row>
    <row r="1044" spans="1:8" x14ac:dyDescent="0.35">
      <c r="A1044" s="36" t="s">
        <v>2175</v>
      </c>
      <c r="B1044" s="36" t="s">
        <v>2176</v>
      </c>
      <c r="C1044" s="36" t="s">
        <v>24</v>
      </c>
      <c r="D1044" s="36" t="s">
        <v>25</v>
      </c>
      <c r="E1044" s="41">
        <v>943984</v>
      </c>
      <c r="F1044" s="44">
        <f>(E1044/Summary!$C$9)*Summary!$C$5</f>
        <v>82966.246365016705</v>
      </c>
      <c r="G1044" s="41">
        <f>IF(F1044&gt;Summary!$D$6,F1044,0)</f>
        <v>0</v>
      </c>
      <c r="H1044" s="41">
        <f t="shared" si="16"/>
        <v>0</v>
      </c>
    </row>
    <row r="1045" spans="1:8" x14ac:dyDescent="0.35">
      <c r="A1045" s="36" t="s">
        <v>2177</v>
      </c>
      <c r="B1045" s="36" t="s">
        <v>2178</v>
      </c>
      <c r="C1045" s="36" t="s">
        <v>24</v>
      </c>
      <c r="D1045" s="36" t="s">
        <v>25</v>
      </c>
      <c r="E1045" s="41">
        <v>3729817</v>
      </c>
      <c r="F1045" s="44">
        <f>(E1045/Summary!$C$9)*Summary!$C$5</f>
        <v>327811.61133920436</v>
      </c>
      <c r="G1045" s="41">
        <f>IF(F1045&gt;Summary!$D$6,F1045,0)</f>
        <v>327811.61133920436</v>
      </c>
      <c r="H1045" s="41">
        <f t="shared" si="16"/>
        <v>327812</v>
      </c>
    </row>
    <row r="1046" spans="1:8" x14ac:dyDescent="0.35">
      <c r="A1046" s="36" t="s">
        <v>2179</v>
      </c>
      <c r="B1046" s="36" t="s">
        <v>2180</v>
      </c>
      <c r="C1046" s="36" t="s">
        <v>24</v>
      </c>
      <c r="D1046" s="36" t="s">
        <v>19</v>
      </c>
      <c r="E1046" s="41">
        <v>387456</v>
      </c>
      <c r="F1046" s="44">
        <f>(E1046/Summary!$C$9)*Summary!$C$5</f>
        <v>34053.299580929241</v>
      </c>
      <c r="G1046" s="41">
        <f>IF(F1046&gt;Summary!$D$6,F1046,0)</f>
        <v>0</v>
      </c>
      <c r="H1046" s="41">
        <f t="shared" si="16"/>
        <v>0</v>
      </c>
    </row>
    <row r="1047" spans="1:8" x14ac:dyDescent="0.35">
      <c r="A1047" s="36" t="s">
        <v>2181</v>
      </c>
      <c r="B1047" s="36" t="s">
        <v>2182</v>
      </c>
      <c r="C1047" s="36" t="s">
        <v>24</v>
      </c>
      <c r="D1047" s="36" t="s">
        <v>19</v>
      </c>
      <c r="E1047" s="41">
        <v>725747</v>
      </c>
      <c r="F1047" s="44">
        <f>(E1047/Summary!$C$9)*Summary!$C$5</f>
        <v>63785.513738232614</v>
      </c>
      <c r="G1047" s="41">
        <f>IF(F1047&gt;Summary!$D$6,F1047,0)</f>
        <v>0</v>
      </c>
      <c r="H1047" s="41">
        <f t="shared" si="16"/>
        <v>0</v>
      </c>
    </row>
    <row r="1048" spans="1:8" x14ac:dyDescent="0.35">
      <c r="A1048" s="36" t="s">
        <v>2183</v>
      </c>
      <c r="B1048" s="36" t="s">
        <v>2184</v>
      </c>
      <c r="C1048" s="36" t="s">
        <v>24</v>
      </c>
      <c r="D1048" s="36" t="s">
        <v>25</v>
      </c>
      <c r="E1048" s="41">
        <v>667662</v>
      </c>
      <c r="F1048" s="44">
        <f>(E1048/Summary!$C$9)*Summary!$C$5</f>
        <v>58680.454309140601</v>
      </c>
      <c r="G1048" s="41">
        <f>IF(F1048&gt;Summary!$D$6,F1048,0)</f>
        <v>0</v>
      </c>
      <c r="H1048" s="41">
        <f t="shared" si="16"/>
        <v>0</v>
      </c>
    </row>
    <row r="1049" spans="1:8" x14ac:dyDescent="0.35">
      <c r="A1049" s="36" t="s">
        <v>2185</v>
      </c>
      <c r="B1049" s="36" t="s">
        <v>2186</v>
      </c>
      <c r="C1049" s="36" t="s">
        <v>24</v>
      </c>
      <c r="D1049" s="36" t="s">
        <v>25</v>
      </c>
      <c r="E1049" s="41">
        <v>2086547</v>
      </c>
      <c r="F1049" s="44">
        <f>(E1049/Summary!$C$9)*Summary!$C$5</f>
        <v>183385.49430306713</v>
      </c>
      <c r="G1049" s="41">
        <f>IF(F1049&gt;Summary!$D$6,F1049,0)</f>
        <v>183385.49430306713</v>
      </c>
      <c r="H1049" s="41">
        <f t="shared" si="16"/>
        <v>183385</v>
      </c>
    </row>
    <row r="1050" spans="1:8" x14ac:dyDescent="0.35">
      <c r="A1050" s="36" t="s">
        <v>2187</v>
      </c>
      <c r="B1050" s="36" t="s">
        <v>2188</v>
      </c>
      <c r="C1050" s="36" t="s">
        <v>24</v>
      </c>
      <c r="D1050" s="36" t="s">
        <v>25</v>
      </c>
      <c r="E1050" s="41">
        <v>1593552</v>
      </c>
      <c r="F1050" s="44">
        <f>(E1050/Summary!$C$9)*Summary!$C$5</f>
        <v>140056.42873975099</v>
      </c>
      <c r="G1050" s="41">
        <f>IF(F1050&gt;Summary!$D$6,F1050,0)</f>
        <v>0</v>
      </c>
      <c r="H1050" s="41">
        <f t="shared" si="16"/>
        <v>0</v>
      </c>
    </row>
    <row r="1051" spans="1:8" x14ac:dyDescent="0.35">
      <c r="A1051" s="36" t="s">
        <v>2189</v>
      </c>
      <c r="B1051" s="36" t="s">
        <v>2190</v>
      </c>
      <c r="C1051" s="36" t="s">
        <v>24</v>
      </c>
      <c r="D1051" s="36" t="s">
        <v>19</v>
      </c>
      <c r="E1051" s="41">
        <v>761804</v>
      </c>
      <c r="F1051" s="44">
        <f>(E1051/Summary!$C$9)*Summary!$C$5</f>
        <v>66954.544087458242</v>
      </c>
      <c r="G1051" s="41">
        <f>IF(F1051&gt;Summary!$D$6,F1051,0)</f>
        <v>0</v>
      </c>
      <c r="H1051" s="41">
        <f t="shared" si="16"/>
        <v>0</v>
      </c>
    </row>
    <row r="1052" spans="1:8" x14ac:dyDescent="0.35">
      <c r="A1052" s="36" t="s">
        <v>2191</v>
      </c>
      <c r="B1052" s="36" t="s">
        <v>1781</v>
      </c>
      <c r="C1052" s="36" t="s">
        <v>24</v>
      </c>
      <c r="D1052" s="36" t="s">
        <v>19</v>
      </c>
      <c r="E1052" s="41">
        <v>256022</v>
      </c>
      <c r="F1052" s="44">
        <f>(E1052/Summary!$C$9)*Summary!$C$5</f>
        <v>22501.635967203158</v>
      </c>
      <c r="G1052" s="41">
        <f>IF(F1052&gt;Summary!$D$6,F1052,0)</f>
        <v>0</v>
      </c>
      <c r="H1052" s="41">
        <f t="shared" si="16"/>
        <v>0</v>
      </c>
    </row>
    <row r="1053" spans="1:8" x14ac:dyDescent="0.35">
      <c r="A1053" s="36" t="s">
        <v>2192</v>
      </c>
      <c r="B1053" s="36" t="s">
        <v>2193</v>
      </c>
      <c r="C1053" s="36" t="s">
        <v>24</v>
      </c>
      <c r="D1053" s="36" t="s">
        <v>19</v>
      </c>
      <c r="E1053" s="41">
        <v>353541</v>
      </c>
      <c r="F1053" s="44">
        <f>(E1053/Summary!$C$9)*Summary!$C$5</f>
        <v>31072.528460370482</v>
      </c>
      <c r="G1053" s="41">
        <f>IF(F1053&gt;Summary!$D$6,F1053,0)</f>
        <v>0</v>
      </c>
      <c r="H1053" s="41">
        <f t="shared" si="16"/>
        <v>0</v>
      </c>
    </row>
    <row r="1054" spans="1:8" x14ac:dyDescent="0.35">
      <c r="A1054" s="36" t="s">
        <v>2194</v>
      </c>
      <c r="B1054" s="36" t="s">
        <v>2195</v>
      </c>
      <c r="C1054" s="36" t="s">
        <v>24</v>
      </c>
      <c r="D1054" s="36" t="s">
        <v>19</v>
      </c>
      <c r="E1054" s="41">
        <v>1128547</v>
      </c>
      <c r="F1054" s="44">
        <f>(E1054/Summary!$C$9)*Summary!$C$5</f>
        <v>99187.389231703622</v>
      </c>
      <c r="G1054" s="41">
        <f>IF(F1054&gt;Summary!$D$6,F1054,0)</f>
        <v>0</v>
      </c>
      <c r="H1054" s="41">
        <f t="shared" si="16"/>
        <v>0</v>
      </c>
    </row>
    <row r="1055" spans="1:8" x14ac:dyDescent="0.35">
      <c r="A1055" s="36" t="s">
        <v>2196</v>
      </c>
      <c r="B1055" s="36" t="s">
        <v>1276</v>
      </c>
      <c r="C1055" s="36" t="s">
        <v>24</v>
      </c>
      <c r="D1055" s="36" t="s">
        <v>25</v>
      </c>
      <c r="E1055" s="41">
        <v>915482</v>
      </c>
      <c r="F1055" s="44">
        <f>(E1055/Summary!$C$9)*Summary!$C$5</f>
        <v>80461.220904949892</v>
      </c>
      <c r="G1055" s="41">
        <f>IF(F1055&gt;Summary!$D$6,F1055,0)</f>
        <v>0</v>
      </c>
      <c r="H1055" s="41">
        <f t="shared" si="16"/>
        <v>0</v>
      </c>
    </row>
    <row r="1056" spans="1:8" x14ac:dyDescent="0.35">
      <c r="A1056" s="36" t="s">
        <v>2197</v>
      </c>
      <c r="B1056" s="36" t="s">
        <v>2198</v>
      </c>
      <c r="C1056" s="36" t="s">
        <v>24</v>
      </c>
      <c r="D1056" s="36" t="s">
        <v>25</v>
      </c>
      <c r="E1056" s="41">
        <v>915122</v>
      </c>
      <c r="F1056" s="44">
        <f>(E1056/Summary!$C$9)*Summary!$C$5</f>
        <v>80429.58069845126</v>
      </c>
      <c r="G1056" s="41">
        <f>IF(F1056&gt;Summary!$D$6,F1056,0)</f>
        <v>0</v>
      </c>
      <c r="H1056" s="41">
        <f t="shared" si="16"/>
        <v>0</v>
      </c>
    </row>
    <row r="1057" spans="1:8" x14ac:dyDescent="0.35">
      <c r="A1057" s="36" t="s">
        <v>2199</v>
      </c>
      <c r="B1057" s="36" t="s">
        <v>2200</v>
      </c>
      <c r="C1057" s="36" t="s">
        <v>24</v>
      </c>
      <c r="D1057" s="36" t="s">
        <v>19</v>
      </c>
      <c r="E1057" s="41">
        <v>284629</v>
      </c>
      <c r="F1057" s="44">
        <f>(E1057/Summary!$C$9)*Summary!$C$5</f>
        <v>25015.889820832072</v>
      </c>
      <c r="G1057" s="41">
        <f>IF(F1057&gt;Summary!$D$6,F1057,0)</f>
        <v>0</v>
      </c>
      <c r="H1057" s="41">
        <f t="shared" si="16"/>
        <v>0</v>
      </c>
    </row>
    <row r="1058" spans="1:8" x14ac:dyDescent="0.35">
      <c r="A1058" s="36" t="s">
        <v>2201</v>
      </c>
      <c r="B1058" s="36" t="s">
        <v>2202</v>
      </c>
      <c r="C1058" s="36" t="s">
        <v>24</v>
      </c>
      <c r="D1058" s="36" t="s">
        <v>25</v>
      </c>
      <c r="E1058" s="41">
        <v>393812</v>
      </c>
      <c r="F1058" s="44">
        <f>(E1058/Summary!$C$9)*Summary!$C$5</f>
        <v>34611.925004555116</v>
      </c>
      <c r="G1058" s="41">
        <f>IF(F1058&gt;Summary!$D$6,F1058,0)</f>
        <v>0</v>
      </c>
      <c r="H1058" s="41">
        <f t="shared" si="16"/>
        <v>0</v>
      </c>
    </row>
    <row r="1059" spans="1:8" x14ac:dyDescent="0.35">
      <c r="A1059" s="36" t="s">
        <v>2203</v>
      </c>
      <c r="B1059" s="36" t="s">
        <v>2204</v>
      </c>
      <c r="C1059" s="36" t="s">
        <v>24</v>
      </c>
      <c r="D1059" s="36" t="s">
        <v>19</v>
      </c>
      <c r="E1059" s="41">
        <v>358705</v>
      </c>
      <c r="F1059" s="44">
        <f>(E1059/Summary!$C$9)*Summary!$C$5</f>
        <v>31526.389644700881</v>
      </c>
      <c r="G1059" s="41">
        <f>IF(F1059&gt;Summary!$D$6,F1059,0)</f>
        <v>0</v>
      </c>
      <c r="H1059" s="41">
        <f t="shared" si="16"/>
        <v>0</v>
      </c>
    </row>
    <row r="1060" spans="1:8" x14ac:dyDescent="0.35">
      <c r="A1060" s="36" t="s">
        <v>2205</v>
      </c>
      <c r="B1060" s="36" t="s">
        <v>2206</v>
      </c>
      <c r="C1060" s="36" t="s">
        <v>24</v>
      </c>
      <c r="D1060" s="36" t="s">
        <v>25</v>
      </c>
      <c r="E1060" s="41">
        <v>834866</v>
      </c>
      <c r="F1060" s="44">
        <f>(E1060/Summary!$C$9)*Summary!$C$5</f>
        <v>73375.923996355908</v>
      </c>
      <c r="G1060" s="41">
        <f>IF(F1060&gt;Summary!$D$6,F1060,0)</f>
        <v>0</v>
      </c>
      <c r="H1060" s="41">
        <f t="shared" si="16"/>
        <v>0</v>
      </c>
    </row>
    <row r="1061" spans="1:8" x14ac:dyDescent="0.35">
      <c r="A1061" s="36" t="s">
        <v>2207</v>
      </c>
      <c r="B1061" s="36" t="s">
        <v>338</v>
      </c>
      <c r="C1061" s="36" t="s">
        <v>24</v>
      </c>
      <c r="D1061" s="36" t="s">
        <v>19</v>
      </c>
      <c r="E1061" s="41">
        <v>334950</v>
      </c>
      <c r="F1061" s="44">
        <f>(E1061/Summary!$C$9)*Summary!$C$5</f>
        <v>29438.575463103552</v>
      </c>
      <c r="G1061" s="41">
        <f>IF(F1061&gt;Summary!$D$6,F1061,0)</f>
        <v>0</v>
      </c>
      <c r="H1061" s="41">
        <f t="shared" si="16"/>
        <v>0</v>
      </c>
    </row>
    <row r="1062" spans="1:8" x14ac:dyDescent="0.35">
      <c r="A1062" s="36" t="s">
        <v>2208</v>
      </c>
      <c r="B1062" s="36" t="s">
        <v>354</v>
      </c>
      <c r="C1062" s="36" t="s">
        <v>24</v>
      </c>
      <c r="D1062" s="36" t="s">
        <v>19</v>
      </c>
      <c r="E1062" s="41">
        <v>1631678</v>
      </c>
      <c r="F1062" s="44">
        <f>(E1062/Summary!$C$9)*Summary!$C$5</f>
        <v>143407.30238688126</v>
      </c>
      <c r="G1062" s="41">
        <f>IF(F1062&gt;Summary!$D$6,F1062,0)</f>
        <v>0</v>
      </c>
      <c r="H1062" s="41">
        <f t="shared" si="16"/>
        <v>0</v>
      </c>
    </row>
    <row r="1063" spans="1:8" x14ac:dyDescent="0.35">
      <c r="A1063" s="36" t="s">
        <v>2209</v>
      </c>
      <c r="B1063" s="36" t="s">
        <v>2210</v>
      </c>
      <c r="C1063" s="36" t="s">
        <v>24</v>
      </c>
      <c r="D1063" s="36" t="s">
        <v>19</v>
      </c>
      <c r="E1063" s="41">
        <v>429612</v>
      </c>
      <c r="F1063" s="44">
        <f>(E1063/Summary!$C$9)*Summary!$C$5</f>
        <v>37758.367761919217</v>
      </c>
      <c r="G1063" s="41">
        <f>IF(F1063&gt;Summary!$D$6,F1063,0)</f>
        <v>0</v>
      </c>
      <c r="H1063" s="41">
        <f t="shared" si="16"/>
        <v>0</v>
      </c>
    </row>
    <row r="1064" spans="1:8" x14ac:dyDescent="0.35">
      <c r="A1064" s="36" t="s">
        <v>2211</v>
      </c>
      <c r="B1064" s="36" t="s">
        <v>2212</v>
      </c>
      <c r="C1064" s="36" t="s">
        <v>24</v>
      </c>
      <c r="D1064" s="36" t="s">
        <v>19</v>
      </c>
      <c r="E1064" s="41">
        <v>261676</v>
      </c>
      <c r="F1064" s="44">
        <f>(E1064/Summary!$C$9)*Summary!$C$5</f>
        <v>22998.562988156697</v>
      </c>
      <c r="G1064" s="41">
        <f>IF(F1064&gt;Summary!$D$6,F1064,0)</f>
        <v>0</v>
      </c>
      <c r="H1064" s="41">
        <f t="shared" si="16"/>
        <v>0</v>
      </c>
    </row>
    <row r="1065" spans="1:8" x14ac:dyDescent="0.35">
      <c r="A1065" s="36" t="s">
        <v>2213</v>
      </c>
      <c r="B1065" s="36" t="s">
        <v>2214</v>
      </c>
      <c r="C1065" s="36" t="s">
        <v>24</v>
      </c>
      <c r="D1065" s="36" t="s">
        <v>19</v>
      </c>
      <c r="E1065" s="41">
        <v>1150105</v>
      </c>
      <c r="F1065" s="44">
        <f>(E1065/Summary!$C$9)*Summary!$C$5</f>
        <v>101082.11026419679</v>
      </c>
      <c r="G1065" s="41">
        <f>IF(F1065&gt;Summary!$D$6,F1065,0)</f>
        <v>0</v>
      </c>
      <c r="H1065" s="41">
        <f t="shared" si="16"/>
        <v>0</v>
      </c>
    </row>
    <row r="1066" spans="1:8" x14ac:dyDescent="0.35">
      <c r="A1066" s="36" t="s">
        <v>2215</v>
      </c>
      <c r="B1066" s="36" t="s">
        <v>2216</v>
      </c>
      <c r="C1066" s="36" t="s">
        <v>24</v>
      </c>
      <c r="D1066" s="36" t="s">
        <v>25</v>
      </c>
      <c r="E1066" s="41">
        <v>1349392</v>
      </c>
      <c r="F1066" s="44">
        <f>(E1066/Summary!$C$9)*Summary!$C$5</f>
        <v>118597.3375766778</v>
      </c>
      <c r="G1066" s="41">
        <f>IF(F1066&gt;Summary!$D$6,F1066,0)</f>
        <v>0</v>
      </c>
      <c r="H1066" s="41">
        <f t="shared" si="16"/>
        <v>0</v>
      </c>
    </row>
    <row r="1067" spans="1:8" x14ac:dyDescent="0.35">
      <c r="A1067" s="36" t="s">
        <v>2217</v>
      </c>
      <c r="B1067" s="36" t="s">
        <v>2218</v>
      </c>
      <c r="C1067" s="36" t="s">
        <v>24</v>
      </c>
      <c r="D1067" s="36" t="s">
        <v>25</v>
      </c>
      <c r="E1067" s="41">
        <v>1087958</v>
      </c>
      <c r="F1067" s="44">
        <f>(E1067/Summary!$C$9)*Summary!$C$5</f>
        <v>95620.043838445199</v>
      </c>
      <c r="G1067" s="41">
        <f>IF(F1067&gt;Summary!$D$6,F1067,0)</f>
        <v>0</v>
      </c>
      <c r="H1067" s="41">
        <f t="shared" si="16"/>
        <v>0</v>
      </c>
    </row>
    <row r="1068" spans="1:8" x14ac:dyDescent="0.35">
      <c r="A1068" s="36" t="s">
        <v>2219</v>
      </c>
      <c r="B1068" s="36" t="s">
        <v>2220</v>
      </c>
      <c r="C1068" s="36" t="s">
        <v>24</v>
      </c>
      <c r="D1068" s="36" t="s">
        <v>25</v>
      </c>
      <c r="E1068" s="41">
        <v>686600</v>
      </c>
      <c r="F1068" s="44">
        <f>(E1068/Summary!$C$9)*Summary!$C$5</f>
        <v>60344.904949893709</v>
      </c>
      <c r="G1068" s="41">
        <f>IF(F1068&gt;Summary!$D$6,F1068,0)</f>
        <v>0</v>
      </c>
      <c r="H1068" s="41">
        <f t="shared" si="16"/>
        <v>0</v>
      </c>
    </row>
    <row r="1069" spans="1:8" x14ac:dyDescent="0.35">
      <c r="A1069" s="36" t="s">
        <v>2221</v>
      </c>
      <c r="B1069" s="36" t="s">
        <v>2222</v>
      </c>
      <c r="C1069" s="36" t="s">
        <v>24</v>
      </c>
      <c r="D1069" s="36" t="s">
        <v>19</v>
      </c>
      <c r="E1069" s="41">
        <v>244139</v>
      </c>
      <c r="F1069" s="44">
        <f>(E1069/Summary!$C$9)*Summary!$C$5</f>
        <v>21457.245484360763</v>
      </c>
      <c r="G1069" s="41">
        <f>IF(F1069&gt;Summary!$D$6,F1069,0)</f>
        <v>0</v>
      </c>
      <c r="H1069" s="41">
        <f t="shared" si="16"/>
        <v>0</v>
      </c>
    </row>
    <row r="1070" spans="1:8" x14ac:dyDescent="0.35">
      <c r="A1070" s="36" t="s">
        <v>2223</v>
      </c>
      <c r="B1070" s="36" t="s">
        <v>2224</v>
      </c>
      <c r="C1070" s="36" t="s">
        <v>24</v>
      </c>
      <c r="D1070" s="36" t="s">
        <v>25</v>
      </c>
      <c r="E1070" s="41">
        <v>650912</v>
      </c>
      <c r="F1070" s="44">
        <f>(E1070/Summary!$C$9)*Summary!$C$5</f>
        <v>57208.305812329178</v>
      </c>
      <c r="G1070" s="41">
        <f>IF(F1070&gt;Summary!$D$6,F1070,0)</f>
        <v>0</v>
      </c>
      <c r="H1070" s="41">
        <f t="shared" si="16"/>
        <v>0</v>
      </c>
    </row>
    <row r="1071" spans="1:8" x14ac:dyDescent="0.35">
      <c r="A1071" s="36" t="s">
        <v>2225</v>
      </c>
      <c r="B1071" s="36" t="s">
        <v>2226</v>
      </c>
      <c r="C1071" s="36" t="s">
        <v>24</v>
      </c>
      <c r="D1071" s="36" t="s">
        <v>25</v>
      </c>
      <c r="E1071" s="41">
        <v>12877161</v>
      </c>
      <c r="F1071" s="44">
        <f>(E1071/Summary!$C$9)*Summary!$C$5</f>
        <v>1131766.7587670817</v>
      </c>
      <c r="G1071" s="41">
        <f>IF(F1071&gt;Summary!$D$6,F1071,0)</f>
        <v>1131766.7587670817</v>
      </c>
      <c r="H1071" s="41">
        <f t="shared" si="16"/>
        <v>1131767</v>
      </c>
    </row>
    <row r="1072" spans="1:8" x14ac:dyDescent="0.35">
      <c r="A1072" s="36" t="s">
        <v>2227</v>
      </c>
      <c r="B1072" s="36" t="s">
        <v>2228</v>
      </c>
      <c r="C1072" s="36" t="s">
        <v>24</v>
      </c>
      <c r="D1072" s="36" t="s">
        <v>19</v>
      </c>
      <c r="E1072" s="41">
        <v>378574</v>
      </c>
      <c r="F1072" s="44">
        <f>(E1072/Summary!$C$9)*Summary!$C$5</f>
        <v>33272.665375037963</v>
      </c>
      <c r="G1072" s="41">
        <f>IF(F1072&gt;Summary!$D$6,F1072,0)</f>
        <v>0</v>
      </c>
      <c r="H1072" s="41">
        <f t="shared" si="16"/>
        <v>0</v>
      </c>
    </row>
    <row r="1073" spans="1:8" x14ac:dyDescent="0.35">
      <c r="A1073" s="36" t="s">
        <v>2229</v>
      </c>
      <c r="B1073" s="36" t="s">
        <v>2230</v>
      </c>
      <c r="C1073" s="36" t="s">
        <v>24</v>
      </c>
      <c r="D1073" s="36" t="s">
        <v>19</v>
      </c>
      <c r="E1073" s="41">
        <v>680829</v>
      </c>
      <c r="F1073" s="44">
        <f>(E1073/Summary!$C$9)*Summary!$C$5</f>
        <v>59837.694861828117</v>
      </c>
      <c r="G1073" s="41">
        <f>IF(F1073&gt;Summary!$D$6,F1073,0)</f>
        <v>0</v>
      </c>
      <c r="H1073" s="41">
        <f t="shared" si="16"/>
        <v>0</v>
      </c>
    </row>
    <row r="1074" spans="1:8" x14ac:dyDescent="0.35">
      <c r="A1074" s="36" t="s">
        <v>2231</v>
      </c>
      <c r="B1074" s="36" t="s">
        <v>2232</v>
      </c>
      <c r="C1074" s="36" t="s">
        <v>24</v>
      </c>
      <c r="D1074" s="36" t="s">
        <v>25</v>
      </c>
      <c r="E1074" s="41">
        <v>358228</v>
      </c>
      <c r="F1074" s="44">
        <f>(E1074/Summary!$C$9)*Summary!$C$5</f>
        <v>31484.466371090195</v>
      </c>
      <c r="G1074" s="41">
        <f>IF(F1074&gt;Summary!$D$6,F1074,0)</f>
        <v>0</v>
      </c>
      <c r="H1074" s="41">
        <f t="shared" si="16"/>
        <v>0</v>
      </c>
    </row>
    <row r="1075" spans="1:8" x14ac:dyDescent="0.35">
      <c r="A1075" s="36" t="s">
        <v>2233</v>
      </c>
      <c r="B1075" s="36" t="s">
        <v>2234</v>
      </c>
      <c r="C1075" s="36" t="s">
        <v>24</v>
      </c>
      <c r="D1075" s="36" t="s">
        <v>25</v>
      </c>
      <c r="E1075" s="41">
        <v>588013</v>
      </c>
      <c r="F1075" s="44">
        <f>(E1075/Summary!$C$9)*Summary!$C$5</f>
        <v>51680.14651078044</v>
      </c>
      <c r="G1075" s="41">
        <f>IF(F1075&gt;Summary!$D$6,F1075,0)</f>
        <v>0</v>
      </c>
      <c r="H1075" s="41">
        <f t="shared" si="16"/>
        <v>0</v>
      </c>
    </row>
    <row r="1076" spans="1:8" x14ac:dyDescent="0.35">
      <c r="A1076" s="36" t="s">
        <v>2235</v>
      </c>
      <c r="B1076" s="36" t="s">
        <v>105</v>
      </c>
      <c r="C1076" s="36" t="s">
        <v>24</v>
      </c>
      <c r="D1076" s="36" t="s">
        <v>25</v>
      </c>
      <c r="E1076" s="41">
        <v>360553</v>
      </c>
      <c r="F1076" s="44">
        <f>(E1076/Summary!$C$9)*Summary!$C$5</f>
        <v>31688.809371393865</v>
      </c>
      <c r="G1076" s="41">
        <f>IF(F1076&gt;Summary!$D$6,F1076,0)</f>
        <v>0</v>
      </c>
      <c r="H1076" s="41">
        <f t="shared" si="16"/>
        <v>0</v>
      </c>
    </row>
    <row r="1077" spans="1:8" x14ac:dyDescent="0.35">
      <c r="A1077" s="36" t="s">
        <v>2236</v>
      </c>
      <c r="B1077" s="36" t="s">
        <v>2237</v>
      </c>
      <c r="C1077" s="36" t="s">
        <v>24</v>
      </c>
      <c r="D1077" s="36" t="s">
        <v>19</v>
      </c>
      <c r="E1077" s="41">
        <v>417395</v>
      </c>
      <c r="F1077" s="44">
        <f>(E1077/Summary!$C$9)*Summary!$C$5</f>
        <v>36684.622198603094</v>
      </c>
      <c r="G1077" s="41">
        <f>IF(F1077&gt;Summary!$D$6,F1077,0)</f>
        <v>0</v>
      </c>
      <c r="H1077" s="41">
        <f t="shared" si="16"/>
        <v>0</v>
      </c>
    </row>
    <row r="1078" spans="1:8" x14ac:dyDescent="0.35">
      <c r="A1078" s="36" t="s">
        <v>2238</v>
      </c>
      <c r="B1078" s="36" t="s">
        <v>2239</v>
      </c>
      <c r="C1078" s="36" t="s">
        <v>24</v>
      </c>
      <c r="D1078" s="36" t="s">
        <v>25</v>
      </c>
      <c r="E1078" s="41">
        <v>864442</v>
      </c>
      <c r="F1078" s="44">
        <f>(E1078/Summary!$C$9)*Summary!$C$5</f>
        <v>75975.342739143642</v>
      </c>
      <c r="G1078" s="41">
        <f>IF(F1078&gt;Summary!$D$6,F1078,0)</f>
        <v>0</v>
      </c>
      <c r="H1078" s="41">
        <f t="shared" si="16"/>
        <v>0</v>
      </c>
    </row>
    <row r="1079" spans="1:8" x14ac:dyDescent="0.35">
      <c r="A1079" s="36" t="s">
        <v>2240</v>
      </c>
      <c r="B1079" s="36" t="s">
        <v>2241</v>
      </c>
      <c r="C1079" s="36" t="s">
        <v>24</v>
      </c>
      <c r="D1079" s="36" t="s">
        <v>25</v>
      </c>
      <c r="E1079" s="41">
        <v>562541</v>
      </c>
      <c r="F1079" s="44">
        <f>(E1079/Summary!$C$9)*Summary!$C$5</f>
        <v>49441.426122077137</v>
      </c>
      <c r="G1079" s="41">
        <f>IF(F1079&gt;Summary!$D$6,F1079,0)</f>
        <v>0</v>
      </c>
      <c r="H1079" s="41">
        <f t="shared" si="16"/>
        <v>0</v>
      </c>
    </row>
    <row r="1080" spans="1:8" x14ac:dyDescent="0.35">
      <c r="A1080" s="36" t="s">
        <v>2242</v>
      </c>
      <c r="B1080" s="36" t="s">
        <v>2243</v>
      </c>
      <c r="C1080" s="36" t="s">
        <v>24</v>
      </c>
      <c r="D1080" s="36" t="s">
        <v>25</v>
      </c>
      <c r="E1080" s="41">
        <v>1301750</v>
      </c>
      <c r="F1080" s="44">
        <f>(E1080/Summary!$C$9)*Summary!$C$5</f>
        <v>114410.10780443365</v>
      </c>
      <c r="G1080" s="41">
        <f>IF(F1080&gt;Summary!$D$6,F1080,0)</f>
        <v>0</v>
      </c>
      <c r="H1080" s="41">
        <f t="shared" si="16"/>
        <v>0</v>
      </c>
    </row>
    <row r="1081" spans="1:8" x14ac:dyDescent="0.35">
      <c r="A1081" s="36" t="s">
        <v>2244</v>
      </c>
      <c r="B1081" s="36" t="s">
        <v>2245</v>
      </c>
      <c r="C1081" s="36" t="s">
        <v>24</v>
      </c>
      <c r="D1081" s="36" t="s">
        <v>25</v>
      </c>
      <c r="E1081" s="41">
        <v>1241237</v>
      </c>
      <c r="F1081" s="44">
        <f>(E1081/Summary!$C$9)*Summary!$C$5</f>
        <v>109091.65276040086</v>
      </c>
      <c r="G1081" s="41">
        <f>IF(F1081&gt;Summary!$D$6,F1081,0)</f>
        <v>0</v>
      </c>
      <c r="H1081" s="41">
        <f t="shared" si="16"/>
        <v>0</v>
      </c>
    </row>
    <row r="1082" spans="1:8" x14ac:dyDescent="0.35">
      <c r="A1082" s="36" t="s">
        <v>2246</v>
      </c>
      <c r="B1082" s="36" t="s">
        <v>2247</v>
      </c>
      <c r="C1082" s="36" t="s">
        <v>24</v>
      </c>
      <c r="D1082" s="36" t="s">
        <v>75</v>
      </c>
      <c r="E1082" s="41">
        <v>2299305</v>
      </c>
      <c r="F1082" s="44">
        <f>(E1082/Summary!$C$9)*Summary!$C$5</f>
        <v>202084.6805648345</v>
      </c>
      <c r="G1082" s="41">
        <f>IF(F1082&gt;Summary!$D$6,F1082,0)</f>
        <v>202084.6805648345</v>
      </c>
      <c r="H1082" s="41">
        <f t="shared" si="16"/>
        <v>202085</v>
      </c>
    </row>
    <row r="1083" spans="1:8" x14ac:dyDescent="0.35">
      <c r="A1083" s="36" t="s">
        <v>2248</v>
      </c>
      <c r="B1083" s="36" t="s">
        <v>2249</v>
      </c>
      <c r="C1083" s="36" t="s">
        <v>24</v>
      </c>
      <c r="D1083" s="36" t="s">
        <v>75</v>
      </c>
      <c r="E1083" s="41">
        <v>1736090</v>
      </c>
      <c r="F1083" s="44">
        <f>(E1083/Summary!$C$9)*Summary!$C$5</f>
        <v>152584.01694503491</v>
      </c>
      <c r="G1083" s="41">
        <f>IF(F1083&gt;Summary!$D$6,F1083,0)</f>
        <v>152584.01694503491</v>
      </c>
      <c r="H1083" s="41">
        <f t="shared" si="16"/>
        <v>152584</v>
      </c>
    </row>
    <row r="1084" spans="1:8" x14ac:dyDescent="0.35">
      <c r="A1084" s="36" t="s">
        <v>2250</v>
      </c>
      <c r="B1084" s="36" t="s">
        <v>2251</v>
      </c>
      <c r="C1084" s="36" t="s">
        <v>24</v>
      </c>
      <c r="D1084" s="36" t="s">
        <v>75</v>
      </c>
      <c r="E1084" s="41">
        <v>2200840</v>
      </c>
      <c r="F1084" s="44">
        <f>(E1084/Summary!$C$9)*Summary!$C$5</f>
        <v>193430.64464014577</v>
      </c>
      <c r="G1084" s="41">
        <f>IF(F1084&gt;Summary!$D$6,F1084,0)</f>
        <v>193430.64464014577</v>
      </c>
      <c r="H1084" s="41">
        <f t="shared" si="16"/>
        <v>193431</v>
      </c>
    </row>
    <row r="1085" spans="1:8" x14ac:dyDescent="0.35">
      <c r="A1085" s="36" t="s">
        <v>2252</v>
      </c>
      <c r="B1085" s="36" t="s">
        <v>2253</v>
      </c>
      <c r="C1085" s="36" t="s">
        <v>24</v>
      </c>
      <c r="D1085" s="36" t="s">
        <v>75</v>
      </c>
      <c r="E1085" s="41">
        <v>3089429</v>
      </c>
      <c r="F1085" s="44">
        <f>(E1085/Summary!$C$9)*Summary!$C$5</f>
        <v>271528.25423018524</v>
      </c>
      <c r="G1085" s="41">
        <f>IF(F1085&gt;Summary!$D$6,F1085,0)</f>
        <v>271528.25423018524</v>
      </c>
      <c r="H1085" s="41">
        <f t="shared" si="16"/>
        <v>271528</v>
      </c>
    </row>
    <row r="1086" spans="1:8" x14ac:dyDescent="0.35">
      <c r="A1086" s="36" t="s">
        <v>2254</v>
      </c>
      <c r="B1086" s="36" t="s">
        <v>2255</v>
      </c>
      <c r="C1086" s="36" t="s">
        <v>24</v>
      </c>
      <c r="D1086" s="36" t="s">
        <v>75</v>
      </c>
      <c r="E1086" s="41">
        <v>13453103</v>
      </c>
      <c r="F1086" s="44">
        <f>(E1086/Summary!$C$9)*Summary!$C$5</f>
        <v>1182385.9915760704</v>
      </c>
      <c r="G1086" s="41">
        <f>IF(F1086&gt;Summary!$D$6,F1086,0)</f>
        <v>1182385.9915760704</v>
      </c>
      <c r="H1086" s="41">
        <f t="shared" si="16"/>
        <v>1182386</v>
      </c>
    </row>
    <row r="1087" spans="1:8" x14ac:dyDescent="0.35">
      <c r="A1087" s="36" t="s">
        <v>2256</v>
      </c>
      <c r="B1087" s="36" t="s">
        <v>2257</v>
      </c>
      <c r="C1087" s="36" t="s">
        <v>24</v>
      </c>
      <c r="D1087" s="36" t="s">
        <v>75</v>
      </c>
      <c r="E1087" s="41">
        <v>7354993</v>
      </c>
      <c r="F1087" s="44">
        <f>(E1087/Summary!$C$9)*Summary!$C$5</f>
        <v>646426.38143334351</v>
      </c>
      <c r="G1087" s="41">
        <f>IF(F1087&gt;Summary!$D$6,F1087,0)</f>
        <v>646426.38143334351</v>
      </c>
      <c r="H1087" s="41">
        <f t="shared" si="16"/>
        <v>646426</v>
      </c>
    </row>
    <row r="1088" spans="1:8" x14ac:dyDescent="0.35">
      <c r="A1088" s="36" t="s">
        <v>2258</v>
      </c>
      <c r="B1088" s="36" t="s">
        <v>1220</v>
      </c>
      <c r="C1088" s="36" t="s">
        <v>24</v>
      </c>
      <c r="D1088" s="36" t="s">
        <v>75</v>
      </c>
      <c r="E1088" s="41">
        <v>2558780</v>
      </c>
      <c r="F1088" s="44">
        <f>(E1088/Summary!$C$9)*Summary!$C$5</f>
        <v>224889.79884603704</v>
      </c>
      <c r="G1088" s="41">
        <f>IF(F1088&gt;Summary!$D$6,F1088,0)</f>
        <v>224889.79884603704</v>
      </c>
      <c r="H1088" s="41">
        <f t="shared" si="16"/>
        <v>224890</v>
      </c>
    </row>
    <row r="1089" spans="1:8" x14ac:dyDescent="0.35">
      <c r="A1089" s="36" t="s">
        <v>2259</v>
      </c>
      <c r="B1089" s="36" t="s">
        <v>2260</v>
      </c>
      <c r="C1089" s="36" t="s">
        <v>24</v>
      </c>
      <c r="D1089" s="36" t="s">
        <v>75</v>
      </c>
      <c r="E1089" s="41">
        <v>2785294</v>
      </c>
      <c r="F1089" s="44">
        <f>(E1089/Summary!$C$9)*Summary!$C$5</f>
        <v>244797.99255390221</v>
      </c>
      <c r="G1089" s="41">
        <f>IF(F1089&gt;Summary!$D$6,F1089,0)</f>
        <v>244797.99255390221</v>
      </c>
      <c r="H1089" s="41">
        <f t="shared" si="16"/>
        <v>244798</v>
      </c>
    </row>
    <row r="1090" spans="1:8" x14ac:dyDescent="0.35">
      <c r="A1090" s="36" t="s">
        <v>2261</v>
      </c>
      <c r="B1090" s="36" t="s">
        <v>2262</v>
      </c>
      <c r="C1090" s="36" t="s">
        <v>24</v>
      </c>
      <c r="D1090" s="36" t="s">
        <v>75</v>
      </c>
      <c r="E1090" s="41">
        <v>1163952</v>
      </c>
      <c r="F1090" s="44">
        <f>(E1090/Summary!$C$9)*Summary!$C$5</f>
        <v>102299.11565138171</v>
      </c>
      <c r="G1090" s="41">
        <f>IF(F1090&gt;Summary!$D$6,F1090,0)</f>
        <v>0</v>
      </c>
      <c r="H1090" s="41">
        <f t="shared" si="16"/>
        <v>0</v>
      </c>
    </row>
    <row r="1091" spans="1:8" x14ac:dyDescent="0.35">
      <c r="A1091" s="36" t="s">
        <v>2263</v>
      </c>
      <c r="B1091" s="36" t="s">
        <v>2264</v>
      </c>
      <c r="C1091" s="36" t="s">
        <v>24</v>
      </c>
      <c r="D1091" s="36" t="s">
        <v>75</v>
      </c>
      <c r="E1091" s="41">
        <v>1467472</v>
      </c>
      <c r="F1091" s="44">
        <f>(E1091/Summary!$C$9)*Summary!$C$5</f>
        <v>128975.32530822957</v>
      </c>
      <c r="G1091" s="41">
        <f>IF(F1091&gt;Summary!$D$6,F1091,0)</f>
        <v>0</v>
      </c>
      <c r="H1091" s="41">
        <f t="shared" ref="H1091:H1154" si="17">ROUND(G1091,0)</f>
        <v>0</v>
      </c>
    </row>
    <row r="1092" spans="1:8" x14ac:dyDescent="0.35">
      <c r="A1092" s="36" t="s">
        <v>2268</v>
      </c>
      <c r="B1092" s="36" t="s">
        <v>2269</v>
      </c>
      <c r="C1092" s="36" t="s">
        <v>2267</v>
      </c>
      <c r="D1092" s="36" t="s">
        <v>25</v>
      </c>
      <c r="E1092" s="41">
        <v>209683</v>
      </c>
      <c r="F1092" s="44">
        <f>(E1092/Summary!$C$9)*Summary!$C$5</f>
        <v>18428.926164591558</v>
      </c>
      <c r="G1092" s="41">
        <f>IF(F1092&gt;Summary!$D$6,F1092,0)</f>
        <v>0</v>
      </c>
      <c r="H1092" s="41">
        <f t="shared" si="17"/>
        <v>0</v>
      </c>
    </row>
    <row r="1093" spans="1:8" x14ac:dyDescent="0.35">
      <c r="A1093" s="36" t="s">
        <v>2270</v>
      </c>
      <c r="B1093" s="36" t="s">
        <v>2271</v>
      </c>
      <c r="C1093" s="36" t="s">
        <v>2267</v>
      </c>
      <c r="D1093" s="36" t="s">
        <v>19</v>
      </c>
      <c r="E1093" s="41">
        <v>414801</v>
      </c>
      <c r="F1093" s="44">
        <f>(E1093/Summary!$C$9)*Summary!$C$5</f>
        <v>36456.636932887945</v>
      </c>
      <c r="G1093" s="41">
        <f>IF(F1093&gt;Summary!$D$6,F1093,0)</f>
        <v>0</v>
      </c>
      <c r="H1093" s="41">
        <f t="shared" si="17"/>
        <v>0</v>
      </c>
    </row>
    <row r="1094" spans="1:8" x14ac:dyDescent="0.35">
      <c r="A1094" s="36" t="s">
        <v>2272</v>
      </c>
      <c r="B1094" s="36" t="s">
        <v>2273</v>
      </c>
      <c r="C1094" s="36" t="s">
        <v>2267</v>
      </c>
      <c r="D1094" s="36" t="s">
        <v>19</v>
      </c>
      <c r="E1094" s="41">
        <v>251815</v>
      </c>
      <c r="F1094" s="44">
        <f>(E1094/Summary!$C$9)*Summary!$C$5</f>
        <v>22131.88499848163</v>
      </c>
      <c r="G1094" s="41">
        <f>IF(F1094&gt;Summary!$D$6,F1094,0)</f>
        <v>0</v>
      </c>
      <c r="H1094" s="41">
        <f t="shared" si="17"/>
        <v>0</v>
      </c>
    </row>
    <row r="1095" spans="1:8" x14ac:dyDescent="0.35">
      <c r="A1095" s="36" t="s">
        <v>2274</v>
      </c>
      <c r="B1095" s="36" t="s">
        <v>2275</v>
      </c>
      <c r="C1095" s="36" t="s">
        <v>2267</v>
      </c>
      <c r="D1095" s="36" t="s">
        <v>25</v>
      </c>
      <c r="E1095" s="41">
        <v>471534</v>
      </c>
      <c r="F1095" s="44">
        <f>(E1095/Summary!$C$9)*Summary!$C$5</f>
        <v>41442.869808685093</v>
      </c>
      <c r="G1095" s="41">
        <f>IF(F1095&gt;Summary!$D$6,F1095,0)</f>
        <v>0</v>
      </c>
      <c r="H1095" s="41">
        <f t="shared" si="17"/>
        <v>0</v>
      </c>
    </row>
    <row r="1096" spans="1:8" x14ac:dyDescent="0.35">
      <c r="A1096" s="36" t="s">
        <v>2276</v>
      </c>
      <c r="B1096" s="36" t="s">
        <v>2277</v>
      </c>
      <c r="C1096" s="36" t="s">
        <v>2267</v>
      </c>
      <c r="D1096" s="36" t="s">
        <v>25</v>
      </c>
      <c r="E1096" s="41">
        <v>1015101</v>
      </c>
      <c r="F1096" s="44">
        <f>(E1096/Summary!$C$9)*Summary!$C$5</f>
        <v>89216.681269359236</v>
      </c>
      <c r="G1096" s="41">
        <f>IF(F1096&gt;Summary!$D$6,F1096,0)</f>
        <v>0</v>
      </c>
      <c r="H1096" s="41">
        <f t="shared" si="17"/>
        <v>0</v>
      </c>
    </row>
    <row r="1097" spans="1:8" x14ac:dyDescent="0.35">
      <c r="A1097" s="36" t="s">
        <v>2278</v>
      </c>
      <c r="B1097" s="36" t="s">
        <v>2279</v>
      </c>
      <c r="C1097" s="36" t="s">
        <v>2267</v>
      </c>
      <c r="D1097" s="36" t="s">
        <v>25</v>
      </c>
      <c r="E1097" s="41">
        <v>685910</v>
      </c>
      <c r="F1097" s="44">
        <f>(E1097/Summary!$C$9)*Summary!$C$5</f>
        <v>60284.261220771332</v>
      </c>
      <c r="G1097" s="41">
        <f>IF(F1097&gt;Summary!$D$6,F1097,0)</f>
        <v>0</v>
      </c>
      <c r="H1097" s="41">
        <f t="shared" si="17"/>
        <v>0</v>
      </c>
    </row>
    <row r="1098" spans="1:8" x14ac:dyDescent="0.35">
      <c r="A1098" s="36" t="s">
        <v>2280</v>
      </c>
      <c r="B1098" s="36" t="s">
        <v>2281</v>
      </c>
      <c r="C1098" s="36" t="s">
        <v>2267</v>
      </c>
      <c r="D1098" s="36" t="s">
        <v>25</v>
      </c>
      <c r="E1098" s="41">
        <v>1255310</v>
      </c>
      <c r="F1098" s="44">
        <f>(E1098/Summary!$C$9)*Summary!$C$5</f>
        <v>110328.52116610993</v>
      </c>
      <c r="G1098" s="41">
        <f>IF(F1098&gt;Summary!$D$6,F1098,0)</f>
        <v>0</v>
      </c>
      <c r="H1098" s="41">
        <f t="shared" si="17"/>
        <v>0</v>
      </c>
    </row>
    <row r="1099" spans="1:8" x14ac:dyDescent="0.35">
      <c r="A1099" s="36" t="s">
        <v>2282</v>
      </c>
      <c r="B1099" s="36" t="s">
        <v>2283</v>
      </c>
      <c r="C1099" s="36" t="s">
        <v>2267</v>
      </c>
      <c r="D1099" s="36" t="s">
        <v>25</v>
      </c>
      <c r="E1099" s="41">
        <v>608685</v>
      </c>
      <c r="F1099" s="44">
        <f>(E1099/Summary!$C$9)*Summary!$C$5</f>
        <v>53496.997479501973</v>
      </c>
      <c r="G1099" s="41">
        <f>IF(F1099&gt;Summary!$D$6,F1099,0)</f>
        <v>0</v>
      </c>
      <c r="H1099" s="41">
        <f t="shared" si="17"/>
        <v>0</v>
      </c>
    </row>
    <row r="1100" spans="1:8" x14ac:dyDescent="0.35">
      <c r="A1100" s="36" t="s">
        <v>2284</v>
      </c>
      <c r="B1100" s="36" t="s">
        <v>2285</v>
      </c>
      <c r="C1100" s="36" t="s">
        <v>2267</v>
      </c>
      <c r="D1100" s="36" t="s">
        <v>25</v>
      </c>
      <c r="E1100" s="41">
        <v>3433107</v>
      </c>
      <c r="F1100" s="44">
        <f>(E1100/Summary!$C$9)*Summary!$C$5</f>
        <v>301733.9289219557</v>
      </c>
      <c r="G1100" s="41">
        <f>IF(F1100&gt;Summary!$D$6,F1100,0)</f>
        <v>301733.9289219557</v>
      </c>
      <c r="H1100" s="41">
        <f t="shared" si="17"/>
        <v>301734</v>
      </c>
    </row>
    <row r="1101" spans="1:8" x14ac:dyDescent="0.35">
      <c r="A1101" s="36" t="s">
        <v>2286</v>
      </c>
      <c r="B1101" s="36" t="s">
        <v>2287</v>
      </c>
      <c r="C1101" s="36" t="s">
        <v>2267</v>
      </c>
      <c r="D1101" s="36" t="s">
        <v>19</v>
      </c>
      <c r="E1101" s="41">
        <v>376830</v>
      </c>
      <c r="F1101" s="44">
        <f>(E1101/Summary!$C$9)*Summary!$C$5</f>
        <v>33119.386152444582</v>
      </c>
      <c r="G1101" s="41">
        <f>IF(F1101&gt;Summary!$D$6,F1101,0)</f>
        <v>0</v>
      </c>
      <c r="H1101" s="41">
        <f t="shared" si="17"/>
        <v>0</v>
      </c>
    </row>
    <row r="1102" spans="1:8" x14ac:dyDescent="0.35">
      <c r="A1102" s="36" t="s">
        <v>2288</v>
      </c>
      <c r="B1102" s="36" t="s">
        <v>2289</v>
      </c>
      <c r="C1102" s="36" t="s">
        <v>2267</v>
      </c>
      <c r="D1102" s="36" t="s">
        <v>19</v>
      </c>
      <c r="E1102" s="41">
        <v>235205</v>
      </c>
      <c r="F1102" s="44">
        <f>(E1102/Summary!$C$9)*Summary!$C$5</f>
        <v>20672.041026419676</v>
      </c>
      <c r="G1102" s="41">
        <f>IF(F1102&gt;Summary!$D$6,F1102,0)</f>
        <v>0</v>
      </c>
      <c r="H1102" s="41">
        <f t="shared" si="17"/>
        <v>0</v>
      </c>
    </row>
    <row r="1103" spans="1:8" x14ac:dyDescent="0.35">
      <c r="A1103" s="36" t="s">
        <v>2290</v>
      </c>
      <c r="B1103" s="36" t="s">
        <v>2291</v>
      </c>
      <c r="C1103" s="36" t="s">
        <v>2267</v>
      </c>
      <c r="D1103" s="36" t="s">
        <v>19</v>
      </c>
      <c r="E1103" s="41">
        <v>394734</v>
      </c>
      <c r="F1103" s="44">
        <f>(E1103/Summary!$C$9)*Summary!$C$5</f>
        <v>34692.959088976619</v>
      </c>
      <c r="G1103" s="41">
        <f>IF(F1103&gt;Summary!$D$6,F1103,0)</f>
        <v>0</v>
      </c>
      <c r="H1103" s="41">
        <f t="shared" si="17"/>
        <v>0</v>
      </c>
    </row>
    <row r="1104" spans="1:8" x14ac:dyDescent="0.35">
      <c r="A1104" s="36" t="s">
        <v>2292</v>
      </c>
      <c r="B1104" s="36" t="s">
        <v>2293</v>
      </c>
      <c r="C1104" s="36" t="s">
        <v>2267</v>
      </c>
      <c r="D1104" s="36" t="s">
        <v>19</v>
      </c>
      <c r="E1104" s="41">
        <v>570844</v>
      </c>
      <c r="F1104" s="44">
        <f>(E1104/Summary!$C$9)*Summary!$C$5</f>
        <v>50171.172329183115</v>
      </c>
      <c r="G1104" s="41">
        <f>IF(F1104&gt;Summary!$D$6,F1104,0)</f>
        <v>0</v>
      </c>
      <c r="H1104" s="41">
        <f t="shared" si="17"/>
        <v>0</v>
      </c>
    </row>
    <row r="1105" spans="1:8" x14ac:dyDescent="0.35">
      <c r="A1105" s="36" t="s">
        <v>2294</v>
      </c>
      <c r="B1105" s="36" t="s">
        <v>2295</v>
      </c>
      <c r="C1105" s="36" t="s">
        <v>2267</v>
      </c>
      <c r="D1105" s="36" t="s">
        <v>19</v>
      </c>
      <c r="E1105" s="41">
        <v>1236007</v>
      </c>
      <c r="F1105" s="44">
        <f>(E1105/Summary!$C$9)*Summary!$C$5</f>
        <v>108631.99087154571</v>
      </c>
      <c r="G1105" s="41">
        <f>IF(F1105&gt;Summary!$D$6,F1105,0)</f>
        <v>0</v>
      </c>
      <c r="H1105" s="41">
        <f t="shared" si="17"/>
        <v>0</v>
      </c>
    </row>
    <row r="1106" spans="1:8" x14ac:dyDescent="0.35">
      <c r="A1106" s="36" t="s">
        <v>2296</v>
      </c>
      <c r="B1106" s="36" t="s">
        <v>2297</v>
      </c>
      <c r="C1106" s="36" t="s">
        <v>2267</v>
      </c>
      <c r="D1106" s="36" t="s">
        <v>75</v>
      </c>
      <c r="E1106" s="41">
        <v>880737</v>
      </c>
      <c r="F1106" s="44">
        <f>(E1106/Summary!$C$9)*Summary!$C$5</f>
        <v>77407.501530519279</v>
      </c>
      <c r="G1106" s="41">
        <f>IF(F1106&gt;Summary!$D$6,F1106,0)</f>
        <v>0</v>
      </c>
      <c r="H1106" s="41">
        <f t="shared" si="17"/>
        <v>0</v>
      </c>
    </row>
    <row r="1107" spans="1:8" x14ac:dyDescent="0.35">
      <c r="A1107" s="36" t="s">
        <v>2298</v>
      </c>
      <c r="B1107" s="36" t="s">
        <v>2299</v>
      </c>
      <c r="C1107" s="36" t="s">
        <v>2267</v>
      </c>
      <c r="D1107" s="36" t="s">
        <v>75</v>
      </c>
      <c r="E1107" s="41">
        <v>2478307</v>
      </c>
      <c r="F1107" s="44">
        <f>(E1107/Summary!$C$9)*Summary!$C$5</f>
        <v>217817.07013058002</v>
      </c>
      <c r="G1107" s="41">
        <f>IF(F1107&gt;Summary!$D$6,F1107,0)</f>
        <v>217817.07013058002</v>
      </c>
      <c r="H1107" s="41">
        <f t="shared" si="17"/>
        <v>217817</v>
      </c>
    </row>
    <row r="1108" spans="1:8" x14ac:dyDescent="0.35">
      <c r="A1108" s="36" t="s">
        <v>2300</v>
      </c>
      <c r="B1108" s="36" t="s">
        <v>2301</v>
      </c>
      <c r="C1108" s="36" t="s">
        <v>2267</v>
      </c>
      <c r="D1108" s="36" t="s">
        <v>75</v>
      </c>
      <c r="E1108" s="41">
        <v>1313619</v>
      </c>
      <c r="F1108" s="44">
        <f>(E1108/Summary!$C$9)*Summary!$C$5</f>
        <v>115453.2678348011</v>
      </c>
      <c r="G1108" s="41">
        <f>IF(F1108&gt;Summary!$D$6,F1108,0)</f>
        <v>0</v>
      </c>
      <c r="H1108" s="41">
        <f t="shared" si="17"/>
        <v>0</v>
      </c>
    </row>
    <row r="1109" spans="1:8" x14ac:dyDescent="0.35">
      <c r="A1109" s="36" t="s">
        <v>2305</v>
      </c>
      <c r="B1109" s="36" t="s">
        <v>1091</v>
      </c>
      <c r="C1109" s="36" t="s">
        <v>2304</v>
      </c>
      <c r="D1109" s="36" t="s">
        <v>25</v>
      </c>
      <c r="E1109" s="41">
        <v>1026787</v>
      </c>
      <c r="F1109" s="44">
        <f>(E1109/Summary!$C$9)*Summary!$C$5</f>
        <v>90243.757528089889</v>
      </c>
      <c r="G1109" s="41">
        <f>IF(F1109&gt;Summary!$D$6,F1109,0)</f>
        <v>0</v>
      </c>
      <c r="H1109" s="41">
        <f t="shared" si="17"/>
        <v>0</v>
      </c>
    </row>
    <row r="1110" spans="1:8" x14ac:dyDescent="0.35">
      <c r="A1110" s="36" t="s">
        <v>2306</v>
      </c>
      <c r="B1110" s="36" t="s">
        <v>2307</v>
      </c>
      <c r="C1110" s="36" t="s">
        <v>2304</v>
      </c>
      <c r="D1110" s="36" t="s">
        <v>25</v>
      </c>
      <c r="E1110" s="41">
        <v>516012</v>
      </c>
      <c r="F1110" s="44">
        <f>(E1110/Summary!$C$9)*Summary!$C$5</f>
        <v>45352.017321591251</v>
      </c>
      <c r="G1110" s="41">
        <f>IF(F1110&gt;Summary!$D$6,F1110,0)</f>
        <v>0</v>
      </c>
      <c r="H1110" s="41">
        <f t="shared" si="17"/>
        <v>0</v>
      </c>
    </row>
    <row r="1111" spans="1:8" x14ac:dyDescent="0.35">
      <c r="A1111" s="36" t="s">
        <v>2308</v>
      </c>
      <c r="B1111" s="36" t="s">
        <v>577</v>
      </c>
      <c r="C1111" s="36" t="s">
        <v>2304</v>
      </c>
      <c r="D1111" s="36" t="s">
        <v>25</v>
      </c>
      <c r="E1111" s="41">
        <v>257774</v>
      </c>
      <c r="F1111" s="44">
        <f>(E1111/Summary!$C$9)*Summary!$C$5</f>
        <v>22655.618305496508</v>
      </c>
      <c r="G1111" s="41">
        <f>IF(F1111&gt;Summary!$D$6,F1111,0)</f>
        <v>0</v>
      </c>
      <c r="H1111" s="41">
        <f t="shared" si="17"/>
        <v>0</v>
      </c>
    </row>
    <row r="1112" spans="1:8" x14ac:dyDescent="0.35">
      <c r="A1112" s="36" t="s">
        <v>2309</v>
      </c>
      <c r="B1112" s="36" t="s">
        <v>2310</v>
      </c>
      <c r="C1112" s="36" t="s">
        <v>2304</v>
      </c>
      <c r="D1112" s="36" t="s">
        <v>25</v>
      </c>
      <c r="E1112" s="41">
        <v>393055</v>
      </c>
      <c r="F1112" s="44">
        <f>(E1112/Summary!$C$9)*Summary!$C$5</f>
        <v>34545.39268144549</v>
      </c>
      <c r="G1112" s="41">
        <f>IF(F1112&gt;Summary!$D$6,F1112,0)</f>
        <v>0</v>
      </c>
      <c r="H1112" s="41">
        <f t="shared" si="17"/>
        <v>0</v>
      </c>
    </row>
    <row r="1113" spans="1:8" x14ac:dyDescent="0.35">
      <c r="A1113" s="36" t="s">
        <v>2311</v>
      </c>
      <c r="B1113" s="36" t="s">
        <v>2312</v>
      </c>
      <c r="C1113" s="36" t="s">
        <v>2304</v>
      </c>
      <c r="D1113" s="36" t="s">
        <v>19</v>
      </c>
      <c r="E1113" s="41">
        <v>1093679</v>
      </c>
      <c r="F1113" s="44">
        <f>(E1113/Summary!$C$9)*Summary!$C$5</f>
        <v>96122.859453385972</v>
      </c>
      <c r="G1113" s="41">
        <f>IF(F1113&gt;Summary!$D$6,F1113,0)</f>
        <v>0</v>
      </c>
      <c r="H1113" s="41">
        <f t="shared" si="17"/>
        <v>0</v>
      </c>
    </row>
    <row r="1114" spans="1:8" x14ac:dyDescent="0.35">
      <c r="A1114" s="36" t="s">
        <v>2313</v>
      </c>
      <c r="B1114" s="36" t="s">
        <v>2314</v>
      </c>
      <c r="C1114" s="36" t="s">
        <v>2304</v>
      </c>
      <c r="D1114" s="36" t="s">
        <v>25</v>
      </c>
      <c r="E1114" s="41">
        <v>98396</v>
      </c>
      <c r="F1114" s="44">
        <f>(E1114/Summary!$C$9)*Summary!$C$5</f>
        <v>8647.9715517764962</v>
      </c>
      <c r="G1114" s="41">
        <f>IF(F1114&gt;Summary!$D$6,F1114,0)</f>
        <v>0</v>
      </c>
      <c r="H1114" s="41">
        <f t="shared" si="17"/>
        <v>0</v>
      </c>
    </row>
    <row r="1115" spans="1:8" x14ac:dyDescent="0.35">
      <c r="A1115" s="36" t="s">
        <v>2315</v>
      </c>
      <c r="B1115" s="36" t="s">
        <v>2316</v>
      </c>
      <c r="C1115" s="36" t="s">
        <v>2304</v>
      </c>
      <c r="D1115" s="36" t="s">
        <v>19</v>
      </c>
      <c r="E1115" s="41">
        <v>104873</v>
      </c>
      <c r="F1115" s="44">
        <f>(E1115/Summary!$C$9)*Summary!$C$5</f>
        <v>9217.23160036441</v>
      </c>
      <c r="G1115" s="41">
        <f>IF(F1115&gt;Summary!$D$6,F1115,0)</f>
        <v>0</v>
      </c>
      <c r="H1115" s="41">
        <f t="shared" si="17"/>
        <v>0</v>
      </c>
    </row>
    <row r="1116" spans="1:8" x14ac:dyDescent="0.35">
      <c r="A1116" s="36" t="s">
        <v>2317</v>
      </c>
      <c r="B1116" s="36" t="s">
        <v>917</v>
      </c>
      <c r="C1116" s="36" t="s">
        <v>2304</v>
      </c>
      <c r="D1116" s="36" t="s">
        <v>19</v>
      </c>
      <c r="E1116" s="41">
        <v>864233</v>
      </c>
      <c r="F1116" s="44">
        <f>(E1116/Summary!$C$9)*Summary!$C$5</f>
        <v>75956.973841481944</v>
      </c>
      <c r="G1116" s="41">
        <f>IF(F1116&gt;Summary!$D$6,F1116,0)</f>
        <v>0</v>
      </c>
      <c r="H1116" s="41">
        <f t="shared" si="17"/>
        <v>0</v>
      </c>
    </row>
    <row r="1117" spans="1:8" x14ac:dyDescent="0.35">
      <c r="A1117" s="36" t="s">
        <v>2318</v>
      </c>
      <c r="B1117" s="36" t="s">
        <v>2319</v>
      </c>
      <c r="C1117" s="36" t="s">
        <v>2304</v>
      </c>
      <c r="D1117" s="36" t="s">
        <v>19</v>
      </c>
      <c r="E1117" s="41">
        <v>192368</v>
      </c>
      <c r="F1117" s="44">
        <f>(E1117/Summary!$C$9)*Summary!$C$5</f>
        <v>16907.120121469783</v>
      </c>
      <c r="G1117" s="41">
        <f>IF(F1117&gt;Summary!$D$6,F1117,0)</f>
        <v>0</v>
      </c>
      <c r="H1117" s="41">
        <f t="shared" si="17"/>
        <v>0</v>
      </c>
    </row>
    <row r="1118" spans="1:8" x14ac:dyDescent="0.35">
      <c r="A1118" s="36" t="s">
        <v>2320</v>
      </c>
      <c r="B1118" s="36" t="s">
        <v>2321</v>
      </c>
      <c r="C1118" s="36" t="s">
        <v>2304</v>
      </c>
      <c r="D1118" s="36" t="s">
        <v>25</v>
      </c>
      <c r="E1118" s="41">
        <v>1114683</v>
      </c>
      <c r="F1118" s="44">
        <f>(E1118/Summary!$C$9)*Summary!$C$5</f>
        <v>97968.889723656248</v>
      </c>
      <c r="G1118" s="41">
        <f>IF(F1118&gt;Summary!$D$6,F1118,0)</f>
        <v>0</v>
      </c>
      <c r="H1118" s="41">
        <f t="shared" si="17"/>
        <v>0</v>
      </c>
    </row>
    <row r="1119" spans="1:8" x14ac:dyDescent="0.35">
      <c r="A1119" s="36" t="s">
        <v>2322</v>
      </c>
      <c r="B1119" s="36" t="s">
        <v>2323</v>
      </c>
      <c r="C1119" s="36" t="s">
        <v>2304</v>
      </c>
      <c r="D1119" s="36" t="s">
        <v>25</v>
      </c>
      <c r="E1119" s="41">
        <v>576430</v>
      </c>
      <c r="F1119" s="44">
        <f>(E1119/Summary!$C$9)*Summary!$C$5</f>
        <v>50662.122866686914</v>
      </c>
      <c r="G1119" s="41">
        <f>IF(F1119&gt;Summary!$D$6,F1119,0)</f>
        <v>0</v>
      </c>
      <c r="H1119" s="41">
        <f t="shared" si="17"/>
        <v>0</v>
      </c>
    </row>
    <row r="1120" spans="1:8" x14ac:dyDescent="0.35">
      <c r="A1120" s="36" t="s">
        <v>2324</v>
      </c>
      <c r="B1120" s="36" t="s">
        <v>2325</v>
      </c>
      <c r="C1120" s="36" t="s">
        <v>2304</v>
      </c>
      <c r="D1120" s="36" t="s">
        <v>19</v>
      </c>
      <c r="E1120" s="41">
        <v>190351</v>
      </c>
      <c r="F1120" s="44">
        <f>(E1120/Summary!$C$9)*Summary!$C$5</f>
        <v>16729.84707561494</v>
      </c>
      <c r="G1120" s="41">
        <f>IF(F1120&gt;Summary!$D$6,F1120,0)</f>
        <v>0</v>
      </c>
      <c r="H1120" s="41">
        <f t="shared" si="17"/>
        <v>0</v>
      </c>
    </row>
    <row r="1121" spans="1:8" x14ac:dyDescent="0.35">
      <c r="A1121" s="36" t="s">
        <v>2326</v>
      </c>
      <c r="B1121" s="36" t="s">
        <v>2327</v>
      </c>
      <c r="C1121" s="36" t="s">
        <v>2304</v>
      </c>
      <c r="D1121" s="36" t="s">
        <v>25</v>
      </c>
      <c r="E1121" s="41">
        <v>733330</v>
      </c>
      <c r="F1121" s="44">
        <f>(E1121/Summary!$C$9)*Summary!$C$5</f>
        <v>64451.979532341335</v>
      </c>
      <c r="G1121" s="41">
        <f>IF(F1121&gt;Summary!$D$6,F1121,0)</f>
        <v>0</v>
      </c>
      <c r="H1121" s="41">
        <f t="shared" si="17"/>
        <v>0</v>
      </c>
    </row>
    <row r="1122" spans="1:8" x14ac:dyDescent="0.35">
      <c r="A1122" s="36" t="s">
        <v>2328</v>
      </c>
      <c r="B1122" s="36" t="s">
        <v>2329</v>
      </c>
      <c r="C1122" s="36" t="s">
        <v>2304</v>
      </c>
      <c r="D1122" s="36" t="s">
        <v>25</v>
      </c>
      <c r="E1122" s="41">
        <v>1259202</v>
      </c>
      <c r="F1122" s="44">
        <f>(E1122/Summary!$C$9)*Summary!$C$5</f>
        <v>110670.58695414515</v>
      </c>
      <c r="G1122" s="41">
        <f>IF(F1122&gt;Summary!$D$6,F1122,0)</f>
        <v>0</v>
      </c>
      <c r="H1122" s="41">
        <f t="shared" si="17"/>
        <v>0</v>
      </c>
    </row>
    <row r="1123" spans="1:8" x14ac:dyDescent="0.35">
      <c r="A1123" s="36" t="s">
        <v>2330</v>
      </c>
      <c r="B1123" s="36" t="s">
        <v>2331</v>
      </c>
      <c r="C1123" s="36" t="s">
        <v>2304</v>
      </c>
      <c r="D1123" s="36" t="s">
        <v>25</v>
      </c>
      <c r="E1123" s="41">
        <v>4383796</v>
      </c>
      <c r="F1123" s="44">
        <f>(E1123/Summary!$C$9)*Summary!$C$5</f>
        <v>385289.47413300938</v>
      </c>
      <c r="G1123" s="41">
        <f>IF(F1123&gt;Summary!$D$6,F1123,0)</f>
        <v>385289.47413300938</v>
      </c>
      <c r="H1123" s="41">
        <f t="shared" si="17"/>
        <v>385289</v>
      </c>
    </row>
    <row r="1124" spans="1:8" x14ac:dyDescent="0.35">
      <c r="A1124" s="36" t="s">
        <v>2332</v>
      </c>
      <c r="B1124" s="36" t="s">
        <v>2333</v>
      </c>
      <c r="C1124" s="36" t="s">
        <v>2304</v>
      </c>
      <c r="D1124" s="36" t="s">
        <v>19</v>
      </c>
      <c r="E1124" s="41">
        <v>617244</v>
      </c>
      <c r="F1124" s="44">
        <f>(E1124/Summary!$C$9)*Summary!$C$5</f>
        <v>54249.243389006988</v>
      </c>
      <c r="G1124" s="41">
        <f>IF(F1124&gt;Summary!$D$6,F1124,0)</f>
        <v>0</v>
      </c>
      <c r="H1124" s="41">
        <f t="shared" si="17"/>
        <v>0</v>
      </c>
    </row>
    <row r="1125" spans="1:8" x14ac:dyDescent="0.35">
      <c r="A1125" s="36" t="s">
        <v>2334</v>
      </c>
      <c r="B1125" s="36" t="s">
        <v>1498</v>
      </c>
      <c r="C1125" s="36" t="s">
        <v>2304</v>
      </c>
      <c r="D1125" s="36" t="s">
        <v>25</v>
      </c>
      <c r="E1125" s="41">
        <v>1571764</v>
      </c>
      <c r="F1125" s="44">
        <f>(E1125/Summary!$C$9)*Summary!$C$5</f>
        <v>138141.4931308837</v>
      </c>
      <c r="G1125" s="41">
        <f>IF(F1125&gt;Summary!$D$6,F1125,0)</f>
        <v>0</v>
      </c>
      <c r="H1125" s="41">
        <f t="shared" si="17"/>
        <v>0</v>
      </c>
    </row>
    <row r="1126" spans="1:8" x14ac:dyDescent="0.35">
      <c r="A1126" s="36" t="s">
        <v>2335</v>
      </c>
      <c r="B1126" s="36" t="s">
        <v>2336</v>
      </c>
      <c r="C1126" s="36" t="s">
        <v>2304</v>
      </c>
      <c r="D1126" s="36" t="s">
        <v>25</v>
      </c>
      <c r="E1126" s="41">
        <v>169647</v>
      </c>
      <c r="F1126" s="44">
        <f>(E1126/Summary!$C$9)*Summary!$C$5</f>
        <v>14910.183644093531</v>
      </c>
      <c r="G1126" s="41">
        <f>IF(F1126&gt;Summary!$D$6,F1126,0)</f>
        <v>0</v>
      </c>
      <c r="H1126" s="41">
        <f t="shared" si="17"/>
        <v>0</v>
      </c>
    </row>
    <row r="1127" spans="1:8" x14ac:dyDescent="0.35">
      <c r="A1127" s="36" t="s">
        <v>2337</v>
      </c>
      <c r="B1127" s="36" t="s">
        <v>2338</v>
      </c>
      <c r="C1127" s="36" t="s">
        <v>2304</v>
      </c>
      <c r="D1127" s="36" t="s">
        <v>25</v>
      </c>
      <c r="E1127" s="41">
        <v>4460925</v>
      </c>
      <c r="F1127" s="44">
        <f>(E1127/Summary!$C$9)*Summary!$C$5</f>
        <v>392068.30048587918</v>
      </c>
      <c r="G1127" s="41">
        <f>IF(F1127&gt;Summary!$D$6,F1127,0)</f>
        <v>392068.30048587918</v>
      </c>
      <c r="H1127" s="41">
        <f t="shared" si="17"/>
        <v>392068</v>
      </c>
    </row>
    <row r="1128" spans="1:8" x14ac:dyDescent="0.35">
      <c r="A1128" s="36" t="s">
        <v>2339</v>
      </c>
      <c r="B1128" s="36" t="s">
        <v>2340</v>
      </c>
      <c r="C1128" s="36" t="s">
        <v>2304</v>
      </c>
      <c r="D1128" s="36" t="s">
        <v>25</v>
      </c>
      <c r="E1128" s="41">
        <v>1733727</v>
      </c>
      <c r="F1128" s="44">
        <f>(E1128/Summary!$C$9)*Summary!$C$5</f>
        <v>152376.33414515638</v>
      </c>
      <c r="G1128" s="41">
        <f>IF(F1128&gt;Summary!$D$6,F1128,0)</f>
        <v>152376.33414515638</v>
      </c>
      <c r="H1128" s="41">
        <f t="shared" si="17"/>
        <v>152376</v>
      </c>
    </row>
    <row r="1129" spans="1:8" x14ac:dyDescent="0.35">
      <c r="A1129" s="36" t="s">
        <v>2341</v>
      </c>
      <c r="B1129" s="36" t="s">
        <v>2342</v>
      </c>
      <c r="C1129" s="36" t="s">
        <v>2304</v>
      </c>
      <c r="D1129" s="36" t="s">
        <v>25</v>
      </c>
      <c r="E1129" s="41">
        <v>354345</v>
      </c>
      <c r="F1129" s="44">
        <f>(E1129/Summary!$C$9)*Summary!$C$5</f>
        <v>31143.191588217429</v>
      </c>
      <c r="G1129" s="41">
        <f>IF(F1129&gt;Summary!$D$6,F1129,0)</f>
        <v>0</v>
      </c>
      <c r="H1129" s="41">
        <f t="shared" si="17"/>
        <v>0</v>
      </c>
    </row>
    <row r="1130" spans="1:8" x14ac:dyDescent="0.35">
      <c r="A1130" s="36" t="s">
        <v>2343</v>
      </c>
      <c r="B1130" s="36" t="s">
        <v>2344</v>
      </c>
      <c r="C1130" s="36" t="s">
        <v>2304</v>
      </c>
      <c r="D1130" s="36" t="s">
        <v>19</v>
      </c>
      <c r="E1130" s="41">
        <v>459275</v>
      </c>
      <c r="F1130" s="44">
        <f>(E1130/Summary!$C$9)*Summary!$C$5</f>
        <v>40365.432887944124</v>
      </c>
      <c r="G1130" s="41">
        <f>IF(F1130&gt;Summary!$D$6,F1130,0)</f>
        <v>0</v>
      </c>
      <c r="H1130" s="41">
        <f t="shared" si="17"/>
        <v>0</v>
      </c>
    </row>
    <row r="1131" spans="1:8" x14ac:dyDescent="0.35">
      <c r="A1131" s="36" t="s">
        <v>2345</v>
      </c>
      <c r="B1131" s="36" t="s">
        <v>2346</v>
      </c>
      <c r="C1131" s="36" t="s">
        <v>2304</v>
      </c>
      <c r="D1131" s="36" t="s">
        <v>25</v>
      </c>
      <c r="E1131" s="41">
        <v>1999992</v>
      </c>
      <c r="F1131" s="44">
        <f>(E1131/Summary!$C$9)*Summary!$C$5</f>
        <v>175778.22187670818</v>
      </c>
      <c r="G1131" s="41">
        <f>IF(F1131&gt;Summary!$D$6,F1131,0)</f>
        <v>175778.22187670818</v>
      </c>
      <c r="H1131" s="41">
        <f t="shared" si="17"/>
        <v>175778</v>
      </c>
    </row>
    <row r="1132" spans="1:8" x14ac:dyDescent="0.35">
      <c r="A1132" s="36" t="s">
        <v>2347</v>
      </c>
      <c r="B1132" s="36" t="s">
        <v>2348</v>
      </c>
      <c r="C1132" s="36" t="s">
        <v>2304</v>
      </c>
      <c r="D1132" s="36" t="s">
        <v>25</v>
      </c>
      <c r="E1132" s="41">
        <v>182723</v>
      </c>
      <c r="F1132" s="44">
        <f>(E1132/Summary!$C$9)*Summary!$C$5</f>
        <v>16059.426255693896</v>
      </c>
      <c r="G1132" s="41">
        <f>IF(F1132&gt;Summary!$D$6,F1132,0)</f>
        <v>0</v>
      </c>
      <c r="H1132" s="41">
        <f t="shared" si="17"/>
        <v>0</v>
      </c>
    </row>
    <row r="1133" spans="1:8" x14ac:dyDescent="0.35">
      <c r="A1133" s="36" t="s">
        <v>2349</v>
      </c>
      <c r="B1133" s="36" t="s">
        <v>2350</v>
      </c>
      <c r="C1133" s="36" t="s">
        <v>2304</v>
      </c>
      <c r="D1133" s="36" t="s">
        <v>25</v>
      </c>
      <c r="E1133" s="41">
        <v>227274</v>
      </c>
      <c r="F1133" s="44">
        <f>(E1133/Summary!$C$9)*Summary!$C$5</f>
        <v>19974.989699362286</v>
      </c>
      <c r="G1133" s="41">
        <f>IF(F1133&gt;Summary!$D$6,F1133,0)</f>
        <v>0</v>
      </c>
      <c r="H1133" s="41">
        <f t="shared" si="17"/>
        <v>0</v>
      </c>
    </row>
    <row r="1134" spans="1:8" x14ac:dyDescent="0.35">
      <c r="A1134" s="36" t="s">
        <v>2351</v>
      </c>
      <c r="B1134" s="36" t="s">
        <v>2352</v>
      </c>
      <c r="C1134" s="36" t="s">
        <v>2304</v>
      </c>
      <c r="D1134" s="36" t="s">
        <v>75</v>
      </c>
      <c r="E1134" s="41">
        <v>1344924</v>
      </c>
      <c r="F1134" s="44">
        <f>(E1134/Summary!$C$9)*Summary!$C$5</f>
        <v>118204.64745824476</v>
      </c>
      <c r="G1134" s="41">
        <f>IF(F1134&gt;Summary!$D$6,F1134,0)</f>
        <v>0</v>
      </c>
      <c r="H1134" s="41">
        <f t="shared" si="17"/>
        <v>0</v>
      </c>
    </row>
    <row r="1135" spans="1:8" x14ac:dyDescent="0.35">
      <c r="A1135" s="36" t="s">
        <v>2353</v>
      </c>
      <c r="B1135" s="36" t="s">
        <v>2354</v>
      </c>
      <c r="C1135" s="36" t="s">
        <v>2304</v>
      </c>
      <c r="D1135" s="36" t="s">
        <v>75</v>
      </c>
      <c r="E1135" s="41">
        <v>1409989</v>
      </c>
      <c r="F1135" s="44">
        <f>(E1135/Summary!$C$9)*Summary!$C$5</f>
        <v>123923.17533556027</v>
      </c>
      <c r="G1135" s="41">
        <f>IF(F1135&gt;Summary!$D$6,F1135,0)</f>
        <v>0</v>
      </c>
      <c r="H1135" s="41">
        <f t="shared" si="17"/>
        <v>0</v>
      </c>
    </row>
    <row r="1136" spans="1:8" x14ac:dyDescent="0.35">
      <c r="A1136" s="36" t="s">
        <v>2355</v>
      </c>
      <c r="B1136" s="36" t="s">
        <v>2356</v>
      </c>
      <c r="C1136" s="36" t="s">
        <v>2304</v>
      </c>
      <c r="D1136" s="36" t="s">
        <v>75</v>
      </c>
      <c r="E1136" s="41">
        <v>5607948</v>
      </c>
      <c r="F1136" s="44">
        <f>(E1136/Summary!$C$9)*Summary!$C$5</f>
        <v>492879.53542666259</v>
      </c>
      <c r="G1136" s="41">
        <f>IF(F1136&gt;Summary!$D$6,F1136,0)</f>
        <v>492879.53542666259</v>
      </c>
      <c r="H1136" s="41">
        <f t="shared" si="17"/>
        <v>492880</v>
      </c>
    </row>
    <row r="1137" spans="1:8" x14ac:dyDescent="0.35">
      <c r="A1137" s="36" t="s">
        <v>2357</v>
      </c>
      <c r="B1137" s="36" t="s">
        <v>2358</v>
      </c>
      <c r="C1137" s="36" t="s">
        <v>2304</v>
      </c>
      <c r="D1137" s="36" t="s">
        <v>75</v>
      </c>
      <c r="E1137" s="41">
        <v>1678062</v>
      </c>
      <c r="F1137" s="44">
        <f>(E1137/Summary!$C$9)*Summary!$C$5</f>
        <v>147483.96721530519</v>
      </c>
      <c r="G1137" s="41">
        <f>IF(F1137&gt;Summary!$D$6,F1137,0)</f>
        <v>147483.96721530519</v>
      </c>
      <c r="H1137" s="41">
        <f t="shared" si="17"/>
        <v>147484</v>
      </c>
    </row>
    <row r="1138" spans="1:8" x14ac:dyDescent="0.35">
      <c r="A1138" s="36" t="s">
        <v>2359</v>
      </c>
      <c r="B1138" s="36" t="s">
        <v>2360</v>
      </c>
      <c r="C1138" s="36" t="s">
        <v>2304</v>
      </c>
      <c r="D1138" s="36" t="s">
        <v>75</v>
      </c>
      <c r="E1138" s="41">
        <v>1324412</v>
      </c>
      <c r="F1138" s="44">
        <f>(E1138/Summary!$C$9)*Summary!$C$5</f>
        <v>116401.85880352261</v>
      </c>
      <c r="G1138" s="41">
        <f>IF(F1138&gt;Summary!$D$6,F1138,0)</f>
        <v>0</v>
      </c>
      <c r="H1138" s="41">
        <f t="shared" si="17"/>
        <v>0</v>
      </c>
    </row>
    <row r="1139" spans="1:8" x14ac:dyDescent="0.35">
      <c r="A1139" s="36" t="s">
        <v>2361</v>
      </c>
      <c r="B1139" s="36" t="s">
        <v>2362</v>
      </c>
      <c r="C1139" s="36" t="s">
        <v>2304</v>
      </c>
      <c r="D1139" s="36" t="s">
        <v>75</v>
      </c>
      <c r="E1139" s="41">
        <v>2612164</v>
      </c>
      <c r="F1139" s="44">
        <f>(E1139/Summary!$C$9)*Summary!$C$5</f>
        <v>229581.6899119344</v>
      </c>
      <c r="G1139" s="41">
        <f>IF(F1139&gt;Summary!$D$6,F1139,0)</f>
        <v>229581.6899119344</v>
      </c>
      <c r="H1139" s="41">
        <f t="shared" si="17"/>
        <v>229582</v>
      </c>
    </row>
    <row r="1140" spans="1:8" x14ac:dyDescent="0.35">
      <c r="A1140" s="36" t="s">
        <v>2366</v>
      </c>
      <c r="B1140" s="36" t="s">
        <v>1423</v>
      </c>
      <c r="C1140" s="36" t="s">
        <v>2365</v>
      </c>
      <c r="D1140" s="36" t="s">
        <v>25</v>
      </c>
      <c r="E1140" s="41">
        <v>783022</v>
      </c>
      <c r="F1140" s="44">
        <f>(E1140/Summary!$C$9)*Summary!$C$5</f>
        <v>68819.3827027027</v>
      </c>
      <c r="G1140" s="41">
        <f>IF(F1140&gt;Summary!$D$6,F1140,0)</f>
        <v>0</v>
      </c>
      <c r="H1140" s="41">
        <f t="shared" si="17"/>
        <v>0</v>
      </c>
    </row>
    <row r="1141" spans="1:8" x14ac:dyDescent="0.35">
      <c r="A1141" s="36" t="s">
        <v>2370</v>
      </c>
      <c r="B1141" s="36" t="s">
        <v>2371</v>
      </c>
      <c r="C1141" s="36" t="s">
        <v>2369</v>
      </c>
      <c r="D1141" s="36" t="s">
        <v>25</v>
      </c>
      <c r="E1141" s="41">
        <v>108469</v>
      </c>
      <c r="F1141" s="44">
        <f>(E1141/Summary!$C$9)*Summary!$C$5</f>
        <v>9533.2821075007596</v>
      </c>
      <c r="G1141" s="41">
        <f>IF(F1141&gt;Summary!$D$6,F1141,0)</f>
        <v>0</v>
      </c>
      <c r="H1141" s="41">
        <f t="shared" si="17"/>
        <v>0</v>
      </c>
    </row>
    <row r="1142" spans="1:8" x14ac:dyDescent="0.35">
      <c r="A1142" s="36" t="s">
        <v>2372</v>
      </c>
      <c r="B1142" s="36" t="s">
        <v>48</v>
      </c>
      <c r="C1142" s="36" t="s">
        <v>2369</v>
      </c>
      <c r="D1142" s="36" t="s">
        <v>25</v>
      </c>
      <c r="E1142" s="41">
        <v>595594</v>
      </c>
      <c r="F1142" s="44">
        <f>(E1142/Summary!$C$9)*Summary!$C$5</f>
        <v>52346.436525964164</v>
      </c>
      <c r="G1142" s="41">
        <f>IF(F1142&gt;Summary!$D$6,F1142,0)</f>
        <v>0</v>
      </c>
      <c r="H1142" s="41">
        <f t="shared" si="17"/>
        <v>0</v>
      </c>
    </row>
    <row r="1143" spans="1:8" x14ac:dyDescent="0.35">
      <c r="A1143" s="36" t="s">
        <v>2373</v>
      </c>
      <c r="B1143" s="36" t="s">
        <v>1483</v>
      </c>
      <c r="C1143" s="36" t="s">
        <v>2369</v>
      </c>
      <c r="D1143" s="36" t="s">
        <v>25</v>
      </c>
      <c r="E1143" s="41">
        <v>764183</v>
      </c>
      <c r="F1143" s="44">
        <f>(E1143/Summary!$C$9)*Summary!$C$5</f>
        <v>67163.633118736718</v>
      </c>
      <c r="G1143" s="41">
        <f>IF(F1143&gt;Summary!$D$6,F1143,0)</f>
        <v>0</v>
      </c>
      <c r="H1143" s="41">
        <f t="shared" si="17"/>
        <v>0</v>
      </c>
    </row>
    <row r="1144" spans="1:8" x14ac:dyDescent="0.35">
      <c r="A1144" s="36" t="s">
        <v>2374</v>
      </c>
      <c r="B1144" s="36" t="s">
        <v>2375</v>
      </c>
      <c r="C1144" s="36" t="s">
        <v>2369</v>
      </c>
      <c r="D1144" s="36" t="s">
        <v>25</v>
      </c>
      <c r="E1144" s="41">
        <v>805112</v>
      </c>
      <c r="F1144" s="44">
        <f>(E1144/Summary!$C$9)*Summary!$C$5</f>
        <v>70760.860929243849</v>
      </c>
      <c r="G1144" s="41">
        <f>IF(F1144&gt;Summary!$D$6,F1144,0)</f>
        <v>0</v>
      </c>
      <c r="H1144" s="41">
        <f t="shared" si="17"/>
        <v>0</v>
      </c>
    </row>
    <row r="1145" spans="1:8" x14ac:dyDescent="0.35">
      <c r="A1145" s="36" t="s">
        <v>2376</v>
      </c>
      <c r="B1145" s="36" t="s">
        <v>2377</v>
      </c>
      <c r="C1145" s="36" t="s">
        <v>2369</v>
      </c>
      <c r="D1145" s="36" t="s">
        <v>25</v>
      </c>
      <c r="E1145" s="41">
        <v>429256</v>
      </c>
      <c r="F1145" s="44">
        <f>(E1145/Summary!$C$9)*Summary!$C$5</f>
        <v>37727.079113270571</v>
      </c>
      <c r="G1145" s="41">
        <f>IF(F1145&gt;Summary!$D$6,F1145,0)</f>
        <v>0</v>
      </c>
      <c r="H1145" s="41">
        <f t="shared" si="17"/>
        <v>0</v>
      </c>
    </row>
    <row r="1146" spans="1:8" x14ac:dyDescent="0.35">
      <c r="A1146" s="36" t="s">
        <v>2378</v>
      </c>
      <c r="B1146" s="36" t="s">
        <v>2379</v>
      </c>
      <c r="C1146" s="36" t="s">
        <v>2369</v>
      </c>
      <c r="D1146" s="36" t="s">
        <v>19</v>
      </c>
      <c r="E1146" s="41">
        <v>478804</v>
      </c>
      <c r="F1146" s="44">
        <f>(E1146/Summary!$C$9)*Summary!$C$5</f>
        <v>42081.826201032498</v>
      </c>
      <c r="G1146" s="41">
        <f>IF(F1146&gt;Summary!$D$6,F1146,0)</f>
        <v>0</v>
      </c>
      <c r="H1146" s="41">
        <f t="shared" si="17"/>
        <v>0</v>
      </c>
    </row>
    <row r="1147" spans="1:8" x14ac:dyDescent="0.35">
      <c r="A1147" s="36" t="s">
        <v>2380</v>
      </c>
      <c r="B1147" s="36" t="s">
        <v>2381</v>
      </c>
      <c r="C1147" s="36" t="s">
        <v>2369</v>
      </c>
      <c r="D1147" s="36" t="s">
        <v>19</v>
      </c>
      <c r="E1147" s="41">
        <v>135661</v>
      </c>
      <c r="F1147" s="44">
        <f>(E1147/Summary!$C$9)*Summary!$C$5</f>
        <v>11923.172371697541</v>
      </c>
      <c r="G1147" s="41">
        <f>IF(F1147&gt;Summary!$D$6,F1147,0)</f>
        <v>0</v>
      </c>
      <c r="H1147" s="41">
        <f t="shared" si="17"/>
        <v>0</v>
      </c>
    </row>
    <row r="1148" spans="1:8" x14ac:dyDescent="0.35">
      <c r="A1148" s="36" t="s">
        <v>2382</v>
      </c>
      <c r="B1148" s="36" t="s">
        <v>2383</v>
      </c>
      <c r="C1148" s="36" t="s">
        <v>2369</v>
      </c>
      <c r="D1148" s="36" t="s">
        <v>25</v>
      </c>
      <c r="E1148" s="41">
        <v>919092</v>
      </c>
      <c r="F1148" s="44">
        <f>(E1148/Summary!$C$9)*Summary!$C$5</f>
        <v>80778.501864561185</v>
      </c>
      <c r="G1148" s="41">
        <f>IF(F1148&gt;Summary!$D$6,F1148,0)</f>
        <v>0</v>
      </c>
      <c r="H1148" s="41">
        <f t="shared" si="17"/>
        <v>0</v>
      </c>
    </row>
    <row r="1149" spans="1:8" x14ac:dyDescent="0.35">
      <c r="A1149" s="36" t="s">
        <v>2384</v>
      </c>
      <c r="B1149" s="36" t="s">
        <v>2385</v>
      </c>
      <c r="C1149" s="36" t="s">
        <v>2369</v>
      </c>
      <c r="D1149" s="36" t="s">
        <v>19</v>
      </c>
      <c r="E1149" s="41">
        <v>690972</v>
      </c>
      <c r="F1149" s="44">
        <f>(E1149/Summary!$C$9)*Summary!$C$5</f>
        <v>60729.157679927121</v>
      </c>
      <c r="G1149" s="41">
        <f>IF(F1149&gt;Summary!$D$6,F1149,0)</f>
        <v>0</v>
      </c>
      <c r="H1149" s="41">
        <f t="shared" si="17"/>
        <v>0</v>
      </c>
    </row>
    <row r="1150" spans="1:8" x14ac:dyDescent="0.35">
      <c r="A1150" s="36" t="s">
        <v>2386</v>
      </c>
      <c r="B1150" s="36" t="s">
        <v>2387</v>
      </c>
      <c r="C1150" s="36" t="s">
        <v>2369</v>
      </c>
      <c r="D1150" s="36" t="s">
        <v>25</v>
      </c>
      <c r="E1150" s="41">
        <v>663765</v>
      </c>
      <c r="F1150" s="44">
        <f>(E1150/Summary!$C$9)*Summary!$C$5</f>
        <v>58337.949073792901</v>
      </c>
      <c r="G1150" s="41">
        <f>IF(F1150&gt;Summary!$D$6,F1150,0)</f>
        <v>0</v>
      </c>
      <c r="H1150" s="41">
        <f t="shared" si="17"/>
        <v>0</v>
      </c>
    </row>
    <row r="1151" spans="1:8" x14ac:dyDescent="0.35">
      <c r="A1151" s="36" t="s">
        <v>2388</v>
      </c>
      <c r="B1151" s="36" t="s">
        <v>2389</v>
      </c>
      <c r="C1151" s="36" t="s">
        <v>2369</v>
      </c>
      <c r="D1151" s="36" t="s">
        <v>25</v>
      </c>
      <c r="E1151" s="41">
        <v>1110746</v>
      </c>
      <c r="F1151" s="44">
        <f>(E1151/Summary!$C$9)*Summary!$C$5</f>
        <v>97622.868909808691</v>
      </c>
      <c r="G1151" s="41">
        <f>IF(F1151&gt;Summary!$D$6,F1151,0)</f>
        <v>0</v>
      </c>
      <c r="H1151" s="41">
        <f t="shared" si="17"/>
        <v>0</v>
      </c>
    </row>
    <row r="1152" spans="1:8" x14ac:dyDescent="0.35">
      <c r="A1152" s="36" t="s">
        <v>2390</v>
      </c>
      <c r="B1152" s="36" t="s">
        <v>2391</v>
      </c>
      <c r="C1152" s="36" t="s">
        <v>2369</v>
      </c>
      <c r="D1152" s="36" t="s">
        <v>19</v>
      </c>
      <c r="E1152" s="41">
        <v>366547</v>
      </c>
      <c r="F1152" s="44">
        <f>(E1152/Summary!$C$9)*Summary!$C$5</f>
        <v>32215.618809596112</v>
      </c>
      <c r="G1152" s="41">
        <f>IF(F1152&gt;Summary!$D$6,F1152,0)</f>
        <v>0</v>
      </c>
      <c r="H1152" s="41">
        <f t="shared" si="17"/>
        <v>0</v>
      </c>
    </row>
    <row r="1153" spans="1:8" x14ac:dyDescent="0.35">
      <c r="A1153" s="36" t="s">
        <v>2392</v>
      </c>
      <c r="B1153" s="36" t="s">
        <v>284</v>
      </c>
      <c r="C1153" s="36" t="s">
        <v>2369</v>
      </c>
      <c r="D1153" s="36" t="s">
        <v>25</v>
      </c>
      <c r="E1153" s="41">
        <v>562984</v>
      </c>
      <c r="F1153" s="44">
        <f>(E1153/Summary!$C$9)*Summary!$C$5</f>
        <v>49480.361153962949</v>
      </c>
      <c r="G1153" s="41">
        <f>IF(F1153&gt;Summary!$D$6,F1153,0)</f>
        <v>0</v>
      </c>
      <c r="H1153" s="41">
        <f t="shared" si="17"/>
        <v>0</v>
      </c>
    </row>
    <row r="1154" spans="1:8" x14ac:dyDescent="0.35">
      <c r="A1154" s="36" t="s">
        <v>2393</v>
      </c>
      <c r="B1154" s="36" t="s">
        <v>2184</v>
      </c>
      <c r="C1154" s="36" t="s">
        <v>2369</v>
      </c>
      <c r="D1154" s="36" t="s">
        <v>25</v>
      </c>
      <c r="E1154" s="41">
        <v>314470</v>
      </c>
      <c r="F1154" s="44">
        <f>(E1154/Summary!$C$9)*Summary!$C$5</f>
        <v>27638.599271181294</v>
      </c>
      <c r="G1154" s="41">
        <f>IF(F1154&gt;Summary!$D$6,F1154,0)</f>
        <v>0</v>
      </c>
      <c r="H1154" s="41">
        <f t="shared" si="17"/>
        <v>0</v>
      </c>
    </row>
    <row r="1155" spans="1:8" x14ac:dyDescent="0.35">
      <c r="A1155" s="36" t="s">
        <v>2394</v>
      </c>
      <c r="B1155" s="36" t="s">
        <v>2395</v>
      </c>
      <c r="C1155" s="36" t="s">
        <v>2369</v>
      </c>
      <c r="D1155" s="36" t="s">
        <v>19</v>
      </c>
      <c r="E1155" s="41">
        <v>347760</v>
      </c>
      <c r="F1155" s="44">
        <f>(E1155/Summary!$C$9)*Summary!$C$5</f>
        <v>30564.439477679927</v>
      </c>
      <c r="G1155" s="41">
        <f>IF(F1155&gt;Summary!$D$6,F1155,0)</f>
        <v>0</v>
      </c>
      <c r="H1155" s="41">
        <f t="shared" ref="H1155:H1211" si="18">ROUND(G1155,0)</f>
        <v>0</v>
      </c>
    </row>
    <row r="1156" spans="1:8" x14ac:dyDescent="0.35">
      <c r="A1156" s="36" t="s">
        <v>2396</v>
      </c>
      <c r="B1156" s="36" t="s">
        <v>1686</v>
      </c>
      <c r="C1156" s="36" t="s">
        <v>2369</v>
      </c>
      <c r="D1156" s="36" t="s">
        <v>25</v>
      </c>
      <c r="E1156" s="41">
        <v>390069</v>
      </c>
      <c r="F1156" s="44">
        <f>(E1156/Summary!$C$9)*Summary!$C$5</f>
        <v>34282.954746431824</v>
      </c>
      <c r="G1156" s="41">
        <f>IF(F1156&gt;Summary!$D$6,F1156,0)</f>
        <v>0</v>
      </c>
      <c r="H1156" s="41">
        <f t="shared" si="18"/>
        <v>0</v>
      </c>
    </row>
    <row r="1157" spans="1:8" x14ac:dyDescent="0.35">
      <c r="A1157" s="36" t="s">
        <v>2397</v>
      </c>
      <c r="B1157" s="36" t="s">
        <v>2398</v>
      </c>
      <c r="C1157" s="36" t="s">
        <v>2369</v>
      </c>
      <c r="D1157" s="36" t="s">
        <v>25</v>
      </c>
      <c r="E1157" s="41">
        <v>368815</v>
      </c>
      <c r="F1157" s="44">
        <f>(E1157/Summary!$C$9)*Summary!$C$5</f>
        <v>32414.952110537506</v>
      </c>
      <c r="G1157" s="41">
        <f>IF(F1157&gt;Summary!$D$6,F1157,0)</f>
        <v>0</v>
      </c>
      <c r="H1157" s="41">
        <f t="shared" si="18"/>
        <v>0</v>
      </c>
    </row>
    <row r="1158" spans="1:8" x14ac:dyDescent="0.35">
      <c r="A1158" s="36" t="s">
        <v>2399</v>
      </c>
      <c r="B1158" s="36" t="s">
        <v>2400</v>
      </c>
      <c r="C1158" s="36" t="s">
        <v>2369</v>
      </c>
      <c r="D1158" s="36" t="s">
        <v>19</v>
      </c>
      <c r="E1158" s="41">
        <v>704165</v>
      </c>
      <c r="F1158" s="44">
        <f>(E1158/Summary!$C$9)*Summary!$C$5</f>
        <v>61888.683358639537</v>
      </c>
      <c r="G1158" s="41">
        <f>IF(F1158&gt;Summary!$D$6,F1158,0)</f>
        <v>0</v>
      </c>
      <c r="H1158" s="41">
        <f t="shared" si="18"/>
        <v>0</v>
      </c>
    </row>
    <row r="1159" spans="1:8" x14ac:dyDescent="0.35">
      <c r="A1159" s="36" t="s">
        <v>2401</v>
      </c>
      <c r="B1159" s="36" t="s">
        <v>1863</v>
      </c>
      <c r="C1159" s="36" t="s">
        <v>2369</v>
      </c>
      <c r="D1159" s="36" t="s">
        <v>25</v>
      </c>
      <c r="E1159" s="41">
        <v>332138</v>
      </c>
      <c r="F1159" s="44">
        <f>(E1159/Summary!$C$9)*Summary!$C$5</f>
        <v>29191.430294564227</v>
      </c>
      <c r="G1159" s="41">
        <f>IF(F1159&gt;Summary!$D$6,F1159,0)</f>
        <v>0</v>
      </c>
      <c r="H1159" s="41">
        <f t="shared" si="18"/>
        <v>0</v>
      </c>
    </row>
    <row r="1160" spans="1:8" x14ac:dyDescent="0.35">
      <c r="A1160" s="36" t="s">
        <v>2402</v>
      </c>
      <c r="B1160" s="36" t="s">
        <v>2403</v>
      </c>
      <c r="C1160" s="36" t="s">
        <v>2369</v>
      </c>
      <c r="D1160" s="36" t="s">
        <v>25</v>
      </c>
      <c r="E1160" s="41">
        <v>701233</v>
      </c>
      <c r="F1160" s="44">
        <f>(E1160/Summary!$C$9)*Summary!$C$5</f>
        <v>61630.991454600662</v>
      </c>
      <c r="G1160" s="41">
        <f>IF(F1160&gt;Summary!$D$6,F1160,0)</f>
        <v>0</v>
      </c>
      <c r="H1160" s="41">
        <f t="shared" si="18"/>
        <v>0</v>
      </c>
    </row>
    <row r="1161" spans="1:8" x14ac:dyDescent="0.35">
      <c r="A1161" s="36" t="s">
        <v>2404</v>
      </c>
      <c r="B1161" s="36" t="s">
        <v>2405</v>
      </c>
      <c r="C1161" s="36" t="s">
        <v>2369</v>
      </c>
      <c r="D1161" s="36" t="s">
        <v>25</v>
      </c>
      <c r="E1161" s="41">
        <v>309169</v>
      </c>
      <c r="F1161" s="44">
        <f>(E1161/Summary!$C$9)*Summary!$C$5</f>
        <v>27172.697230488917</v>
      </c>
      <c r="G1161" s="41">
        <f>IF(F1161&gt;Summary!$D$6,F1161,0)</f>
        <v>0</v>
      </c>
      <c r="H1161" s="41">
        <f t="shared" si="18"/>
        <v>0</v>
      </c>
    </row>
    <row r="1162" spans="1:8" x14ac:dyDescent="0.35">
      <c r="A1162" s="36" t="s">
        <v>2406</v>
      </c>
      <c r="B1162" s="36" t="s">
        <v>2407</v>
      </c>
      <c r="C1162" s="36" t="s">
        <v>2369</v>
      </c>
      <c r="D1162" s="36" t="s">
        <v>25</v>
      </c>
      <c r="E1162" s="41">
        <v>9337230</v>
      </c>
      <c r="F1162" s="44">
        <f>(E1162/Summary!$C$9)*Summary!$C$5</f>
        <v>820644.12590343144</v>
      </c>
      <c r="G1162" s="41">
        <f>IF(F1162&gt;Summary!$D$6,F1162,0)</f>
        <v>820644.12590343144</v>
      </c>
      <c r="H1162" s="41">
        <f t="shared" si="18"/>
        <v>820644</v>
      </c>
    </row>
    <row r="1163" spans="1:8" x14ac:dyDescent="0.35">
      <c r="A1163" s="36" t="s">
        <v>2408</v>
      </c>
      <c r="B1163" s="36" t="s">
        <v>2409</v>
      </c>
      <c r="C1163" s="36" t="s">
        <v>2369</v>
      </c>
      <c r="D1163" s="36" t="s">
        <v>19</v>
      </c>
      <c r="E1163" s="41">
        <v>322485</v>
      </c>
      <c r="F1163" s="44">
        <f>(E1163/Summary!$C$9)*Summary!$C$5</f>
        <v>28343.033313088366</v>
      </c>
      <c r="G1163" s="41">
        <f>IF(F1163&gt;Summary!$D$6,F1163,0)</f>
        <v>0</v>
      </c>
      <c r="H1163" s="41">
        <f t="shared" si="18"/>
        <v>0</v>
      </c>
    </row>
    <row r="1164" spans="1:8" x14ac:dyDescent="0.35">
      <c r="A1164" s="36" t="s">
        <v>2410</v>
      </c>
      <c r="B1164" s="36" t="s">
        <v>2411</v>
      </c>
      <c r="C1164" s="36" t="s">
        <v>2369</v>
      </c>
      <c r="D1164" s="36" t="s">
        <v>25</v>
      </c>
      <c r="E1164" s="41">
        <v>3271087</v>
      </c>
      <c r="F1164" s="44">
        <f>(E1164/Summary!$C$9)*Summary!$C$5</f>
        <v>287494.07820832072</v>
      </c>
      <c r="G1164" s="41">
        <f>IF(F1164&gt;Summary!$D$6,F1164,0)</f>
        <v>287494.07820832072</v>
      </c>
      <c r="H1164" s="41">
        <f t="shared" si="18"/>
        <v>287494</v>
      </c>
    </row>
    <row r="1165" spans="1:8" x14ac:dyDescent="0.35">
      <c r="A1165" s="36" t="s">
        <v>2412</v>
      </c>
      <c r="B1165" s="36" t="s">
        <v>2413</v>
      </c>
      <c r="C1165" s="36" t="s">
        <v>2369</v>
      </c>
      <c r="D1165" s="36" t="s">
        <v>25</v>
      </c>
      <c r="E1165" s="41">
        <v>2505605</v>
      </c>
      <c r="F1165" s="44">
        <f>(E1165/Summary!$C$9)*Summary!$C$5</f>
        <v>220216.27667780142</v>
      </c>
      <c r="G1165" s="41">
        <f>IF(F1165&gt;Summary!$D$6,F1165,0)</f>
        <v>220216.27667780142</v>
      </c>
      <c r="H1165" s="41">
        <f t="shared" si="18"/>
        <v>220216</v>
      </c>
    </row>
    <row r="1166" spans="1:8" x14ac:dyDescent="0.35">
      <c r="A1166" s="36" t="s">
        <v>2414</v>
      </c>
      <c r="B1166" s="36" t="s">
        <v>2415</v>
      </c>
      <c r="C1166" s="36" t="s">
        <v>2369</v>
      </c>
      <c r="D1166" s="36" t="s">
        <v>25</v>
      </c>
      <c r="E1166" s="41">
        <v>1240369</v>
      </c>
      <c r="F1166" s="44">
        <f>(E1166/Summary!$C$9)*Summary!$C$5</f>
        <v>109015.36470695415</v>
      </c>
      <c r="G1166" s="41">
        <f>IF(F1166&gt;Summary!$D$6,F1166,0)</f>
        <v>0</v>
      </c>
      <c r="H1166" s="41">
        <f t="shared" si="18"/>
        <v>0</v>
      </c>
    </row>
    <row r="1167" spans="1:8" x14ac:dyDescent="0.35">
      <c r="A1167" s="36" t="s">
        <v>2416</v>
      </c>
      <c r="B1167" s="36" t="s">
        <v>2417</v>
      </c>
      <c r="C1167" s="36" t="s">
        <v>2369</v>
      </c>
      <c r="D1167" s="36" t="s">
        <v>25</v>
      </c>
      <c r="E1167" s="41">
        <v>394545</v>
      </c>
      <c r="F1167" s="44">
        <f>(E1167/Summary!$C$9)*Summary!$C$5</f>
        <v>34676.347980564839</v>
      </c>
      <c r="G1167" s="41">
        <f>IF(F1167&gt;Summary!$D$6,F1167,0)</f>
        <v>0</v>
      </c>
      <c r="H1167" s="41">
        <f t="shared" si="18"/>
        <v>0</v>
      </c>
    </row>
    <row r="1168" spans="1:8" x14ac:dyDescent="0.35">
      <c r="A1168" s="36" t="s">
        <v>2418</v>
      </c>
      <c r="B1168" s="36" t="s">
        <v>2419</v>
      </c>
      <c r="C1168" s="36" t="s">
        <v>2369</v>
      </c>
      <c r="D1168" s="36" t="s">
        <v>25</v>
      </c>
      <c r="E1168" s="41">
        <v>238125</v>
      </c>
      <c r="F1168" s="44">
        <f>(E1168/Summary!$C$9)*Summary!$C$5</f>
        <v>20928.678256908595</v>
      </c>
      <c r="G1168" s="41">
        <f>IF(F1168&gt;Summary!$D$6,F1168,0)</f>
        <v>0</v>
      </c>
      <c r="H1168" s="41">
        <f t="shared" si="18"/>
        <v>0</v>
      </c>
    </row>
    <row r="1169" spans="1:8" x14ac:dyDescent="0.35">
      <c r="A1169" s="36" t="s">
        <v>2420</v>
      </c>
      <c r="B1169" s="36" t="s">
        <v>2421</v>
      </c>
      <c r="C1169" s="36" t="s">
        <v>2369</v>
      </c>
      <c r="D1169" s="36" t="s">
        <v>25</v>
      </c>
      <c r="E1169" s="41">
        <v>1032051</v>
      </c>
      <c r="F1169" s="44">
        <f>(E1169/Summary!$C$9)*Summary!$C$5</f>
        <v>90706.407658669908</v>
      </c>
      <c r="G1169" s="41">
        <f>IF(F1169&gt;Summary!$D$6,F1169,0)</f>
        <v>0</v>
      </c>
      <c r="H1169" s="41">
        <f t="shared" si="18"/>
        <v>0</v>
      </c>
    </row>
    <row r="1170" spans="1:8" x14ac:dyDescent="0.35">
      <c r="A1170" s="36" t="s">
        <v>2422</v>
      </c>
      <c r="B1170" s="36" t="s">
        <v>1640</v>
      </c>
      <c r="C1170" s="36" t="s">
        <v>2369</v>
      </c>
      <c r="D1170" s="36" t="s">
        <v>75</v>
      </c>
      <c r="E1170" s="41">
        <v>1458326</v>
      </c>
      <c r="F1170" s="44">
        <f>(E1170/Summary!$C$9)*Summary!$C$5</f>
        <v>128171.4882842393</v>
      </c>
      <c r="G1170" s="41">
        <f>IF(F1170&gt;Summary!$D$6,F1170,0)</f>
        <v>0</v>
      </c>
      <c r="H1170" s="41">
        <f t="shared" si="18"/>
        <v>0</v>
      </c>
    </row>
    <row r="1171" spans="1:8" x14ac:dyDescent="0.35">
      <c r="A1171" s="36" t="s">
        <v>2423</v>
      </c>
      <c r="B1171" s="36" t="s">
        <v>2424</v>
      </c>
      <c r="C1171" s="36" t="s">
        <v>2369</v>
      </c>
      <c r="D1171" s="36" t="s">
        <v>75</v>
      </c>
      <c r="E1171" s="41">
        <v>3181027</v>
      </c>
      <c r="F1171" s="44">
        <f>(E1171/Summary!$C$9)*Summary!$C$5</f>
        <v>279578.75321591255</v>
      </c>
      <c r="G1171" s="41">
        <f>IF(F1171&gt;Summary!$D$6,F1171,0)</f>
        <v>279578.75321591255</v>
      </c>
      <c r="H1171" s="41">
        <f t="shared" si="18"/>
        <v>279579</v>
      </c>
    </row>
    <row r="1172" spans="1:8" x14ac:dyDescent="0.35">
      <c r="A1172" s="36" t="s">
        <v>2425</v>
      </c>
      <c r="B1172" s="36" t="s">
        <v>2426</v>
      </c>
      <c r="C1172" s="36" t="s">
        <v>2369</v>
      </c>
      <c r="D1172" s="36" t="s">
        <v>75</v>
      </c>
      <c r="E1172" s="41">
        <v>1072524</v>
      </c>
      <c r="F1172" s="44">
        <f>(E1172/Summary!$C$9)*Summary!$C$5</f>
        <v>94263.557874278762</v>
      </c>
      <c r="G1172" s="41">
        <f>IF(F1172&gt;Summary!$D$6,F1172,0)</f>
        <v>0</v>
      </c>
      <c r="H1172" s="41">
        <f t="shared" si="18"/>
        <v>0</v>
      </c>
    </row>
    <row r="1173" spans="1:8" x14ac:dyDescent="0.35">
      <c r="A1173" s="36" t="s">
        <v>2427</v>
      </c>
      <c r="B1173" s="36" t="s">
        <v>2428</v>
      </c>
      <c r="C1173" s="36" t="s">
        <v>2369</v>
      </c>
      <c r="D1173" s="36" t="s">
        <v>75</v>
      </c>
      <c r="E1173" s="41">
        <v>2997942</v>
      </c>
      <c r="F1173" s="44">
        <f>(E1173/Summary!$C$9)*Summary!$C$5</f>
        <v>263487.51097479503</v>
      </c>
      <c r="G1173" s="41">
        <f>IF(F1173&gt;Summary!$D$6,F1173,0)</f>
        <v>263487.51097479503</v>
      </c>
      <c r="H1173" s="41">
        <f t="shared" si="18"/>
        <v>263488</v>
      </c>
    </row>
    <row r="1174" spans="1:8" x14ac:dyDescent="0.35">
      <c r="A1174" s="36" t="s">
        <v>2429</v>
      </c>
      <c r="B1174" s="36" t="s">
        <v>2430</v>
      </c>
      <c r="C1174" s="36" t="s">
        <v>2369</v>
      </c>
      <c r="D1174" s="36" t="s">
        <v>75</v>
      </c>
      <c r="E1174" s="41">
        <v>3017187</v>
      </c>
      <c r="F1174" s="44">
        <f>(E1174/Summary!$C$9)*Summary!$C$5</f>
        <v>265178.94368053449</v>
      </c>
      <c r="G1174" s="41">
        <f>IF(F1174&gt;Summary!$D$6,F1174,0)</f>
        <v>265178.94368053449</v>
      </c>
      <c r="H1174" s="41">
        <f t="shared" si="18"/>
        <v>265179</v>
      </c>
    </row>
    <row r="1175" spans="1:8" x14ac:dyDescent="0.35">
      <c r="A1175" s="36" t="s">
        <v>2431</v>
      </c>
      <c r="B1175" s="36" t="s">
        <v>2432</v>
      </c>
      <c r="C1175" s="36" t="s">
        <v>2369</v>
      </c>
      <c r="D1175" s="36" t="s">
        <v>75</v>
      </c>
      <c r="E1175" s="41">
        <v>1583100</v>
      </c>
      <c r="F1175" s="44">
        <f>(E1175/Summary!$C$9)*Summary!$C$5</f>
        <v>139137.80807774066</v>
      </c>
      <c r="G1175" s="41">
        <f>IF(F1175&gt;Summary!$D$6,F1175,0)</f>
        <v>0</v>
      </c>
      <c r="H1175" s="41">
        <f t="shared" si="18"/>
        <v>0</v>
      </c>
    </row>
    <row r="1176" spans="1:8" x14ac:dyDescent="0.35">
      <c r="A1176" s="36" t="s">
        <v>2433</v>
      </c>
      <c r="B1176" s="36" t="s">
        <v>2434</v>
      </c>
      <c r="C1176" s="36" t="s">
        <v>2369</v>
      </c>
      <c r="D1176" s="36" t="s">
        <v>75</v>
      </c>
      <c r="E1176" s="41">
        <v>1205438</v>
      </c>
      <c r="F1176" s="44">
        <f>(E1176/Summary!$C$9)*Summary!$C$5</f>
        <v>105945.29789249925</v>
      </c>
      <c r="G1176" s="41">
        <f>IF(F1176&gt;Summary!$D$6,F1176,0)</f>
        <v>0</v>
      </c>
      <c r="H1176" s="41">
        <f t="shared" si="18"/>
        <v>0</v>
      </c>
    </row>
    <row r="1177" spans="1:8" x14ac:dyDescent="0.35">
      <c r="A1177" s="36" t="s">
        <v>2438</v>
      </c>
      <c r="B1177" s="36" t="s">
        <v>2439</v>
      </c>
      <c r="C1177" s="36" t="s">
        <v>2437</v>
      </c>
      <c r="D1177" s="36" t="s">
        <v>25</v>
      </c>
      <c r="E1177" s="41">
        <v>587506</v>
      </c>
      <c r="F1177" s="44">
        <f>(E1177/Summary!$C$9)*Summary!$C$5</f>
        <v>51635.586553294866</v>
      </c>
      <c r="G1177" s="41">
        <f>IF(F1177&gt;Summary!$D$6,F1177,0)</f>
        <v>0</v>
      </c>
      <c r="H1177" s="41">
        <f t="shared" si="18"/>
        <v>0</v>
      </c>
    </row>
    <row r="1178" spans="1:8" x14ac:dyDescent="0.35">
      <c r="A1178" s="36" t="s">
        <v>2440</v>
      </c>
      <c r="B1178" s="36" t="s">
        <v>2441</v>
      </c>
      <c r="C1178" s="36" t="s">
        <v>2437</v>
      </c>
      <c r="D1178" s="36" t="s">
        <v>25</v>
      </c>
      <c r="E1178" s="41">
        <v>635561</v>
      </c>
      <c r="F1178" s="44">
        <f>(E1178/Summary!$C$9)*Summary!$C$5</f>
        <v>55859.114673549957</v>
      </c>
      <c r="G1178" s="41">
        <f>IF(F1178&gt;Summary!$D$6,F1178,0)</f>
        <v>0</v>
      </c>
      <c r="H1178" s="41">
        <f t="shared" si="18"/>
        <v>0</v>
      </c>
    </row>
    <row r="1179" spans="1:8" x14ac:dyDescent="0.35">
      <c r="A1179" s="36" t="s">
        <v>2442</v>
      </c>
      <c r="B1179" s="36" t="s">
        <v>2443</v>
      </c>
      <c r="C1179" s="36" t="s">
        <v>2437</v>
      </c>
      <c r="D1179" s="36" t="s">
        <v>25</v>
      </c>
      <c r="E1179" s="41">
        <v>520531</v>
      </c>
      <c r="F1179" s="44">
        <f>(E1179/Summary!$C$9)*Summary!$C$5</f>
        <v>45749.189802611596</v>
      </c>
      <c r="G1179" s="41">
        <f>IF(F1179&gt;Summary!$D$6,F1179,0)</f>
        <v>0</v>
      </c>
      <c r="H1179" s="41">
        <f t="shared" si="18"/>
        <v>0</v>
      </c>
    </row>
    <row r="1180" spans="1:8" x14ac:dyDescent="0.35">
      <c r="A1180" s="36" t="s">
        <v>2444</v>
      </c>
      <c r="B1180" s="36" t="s">
        <v>2445</v>
      </c>
      <c r="C1180" s="36" t="s">
        <v>2437</v>
      </c>
      <c r="D1180" s="36" t="s">
        <v>25</v>
      </c>
      <c r="E1180" s="41">
        <v>556993</v>
      </c>
      <c r="F1180" s="44">
        <f>(E1180/Summary!$C$9)*Summary!$C$5</f>
        <v>48953.815384148191</v>
      </c>
      <c r="G1180" s="41">
        <f>IF(F1180&gt;Summary!$D$6,F1180,0)</f>
        <v>0</v>
      </c>
      <c r="H1180" s="41">
        <f t="shared" si="18"/>
        <v>0</v>
      </c>
    </row>
    <row r="1181" spans="1:8" x14ac:dyDescent="0.35">
      <c r="A1181" s="36" t="s">
        <v>2446</v>
      </c>
      <c r="B1181" s="36" t="s">
        <v>2447</v>
      </c>
      <c r="C1181" s="36" t="s">
        <v>2437</v>
      </c>
      <c r="D1181" s="36" t="s">
        <v>25</v>
      </c>
      <c r="E1181" s="41">
        <v>1012939</v>
      </c>
      <c r="F1181" s="44">
        <f>(E1181/Summary!$C$9)*Summary!$C$5</f>
        <v>89026.664251442446</v>
      </c>
      <c r="G1181" s="41">
        <f>IF(F1181&gt;Summary!$D$6,F1181,0)</f>
        <v>0</v>
      </c>
      <c r="H1181" s="41">
        <f t="shared" si="18"/>
        <v>0</v>
      </c>
    </row>
    <row r="1182" spans="1:8" x14ac:dyDescent="0.35">
      <c r="A1182" s="36" t="s">
        <v>2448</v>
      </c>
      <c r="B1182" s="36" t="s">
        <v>2449</v>
      </c>
      <c r="C1182" s="36" t="s">
        <v>2437</v>
      </c>
      <c r="D1182" s="36" t="s">
        <v>25</v>
      </c>
      <c r="E1182" s="41">
        <v>499444</v>
      </c>
      <c r="F1182" s="44">
        <f>(E1182/Summary!$C$9)*Summary!$C$5</f>
        <v>43895.86470695414</v>
      </c>
      <c r="G1182" s="41">
        <f>IF(F1182&gt;Summary!$D$6,F1182,0)</f>
        <v>0</v>
      </c>
      <c r="H1182" s="41">
        <f t="shared" si="18"/>
        <v>0</v>
      </c>
    </row>
    <row r="1183" spans="1:8" x14ac:dyDescent="0.35">
      <c r="A1183" s="36" t="s">
        <v>2450</v>
      </c>
      <c r="B1183" s="36" t="s">
        <v>2451</v>
      </c>
      <c r="C1183" s="36" t="s">
        <v>2437</v>
      </c>
      <c r="D1183" s="36" t="s">
        <v>19</v>
      </c>
      <c r="E1183" s="41">
        <v>1087233</v>
      </c>
      <c r="F1183" s="44">
        <f>(E1183/Summary!$C$9)*Summary!$C$5</f>
        <v>95556.323978135435</v>
      </c>
      <c r="G1183" s="41">
        <f>IF(F1183&gt;Summary!$D$6,F1183,0)</f>
        <v>0</v>
      </c>
      <c r="H1183" s="41">
        <f t="shared" si="18"/>
        <v>0</v>
      </c>
    </row>
    <row r="1184" spans="1:8" x14ac:dyDescent="0.35">
      <c r="A1184" s="36" t="s">
        <v>2452</v>
      </c>
      <c r="B1184" s="36" t="s">
        <v>2453</v>
      </c>
      <c r="C1184" s="36" t="s">
        <v>2437</v>
      </c>
      <c r="D1184" s="36" t="s">
        <v>25</v>
      </c>
      <c r="E1184" s="41">
        <v>845952</v>
      </c>
      <c r="F1184" s="44">
        <f>(E1184/Summary!$C$9)*Summary!$C$5</f>
        <v>74350.266577588816</v>
      </c>
      <c r="G1184" s="41">
        <f>IF(F1184&gt;Summary!$D$6,F1184,0)</f>
        <v>0</v>
      </c>
      <c r="H1184" s="41">
        <f t="shared" si="18"/>
        <v>0</v>
      </c>
    </row>
    <row r="1185" spans="1:8" x14ac:dyDescent="0.35">
      <c r="A1185" s="36" t="s">
        <v>2454</v>
      </c>
      <c r="B1185" s="36" t="s">
        <v>2455</v>
      </c>
      <c r="C1185" s="36" t="s">
        <v>2437</v>
      </c>
      <c r="D1185" s="36" t="s">
        <v>25</v>
      </c>
      <c r="E1185" s="41">
        <v>1889156</v>
      </c>
      <c r="F1185" s="44">
        <f>(E1185/Summary!$C$9)*Summary!$C$5</f>
        <v>166036.90541147889</v>
      </c>
      <c r="G1185" s="41">
        <f>IF(F1185&gt;Summary!$D$6,F1185,0)</f>
        <v>166036.90541147889</v>
      </c>
      <c r="H1185" s="41">
        <f t="shared" si="18"/>
        <v>166037</v>
      </c>
    </row>
    <row r="1186" spans="1:8" x14ac:dyDescent="0.35">
      <c r="A1186" s="36" t="s">
        <v>2456</v>
      </c>
      <c r="B1186" s="36" t="s">
        <v>2457</v>
      </c>
      <c r="C1186" s="36" t="s">
        <v>2437</v>
      </c>
      <c r="D1186" s="36" t="s">
        <v>25</v>
      </c>
      <c r="E1186" s="41">
        <v>15790050</v>
      </c>
      <c r="F1186" s="44">
        <f>(E1186/Summary!$C$9)*Summary!$C$5</f>
        <v>1387779.007288187</v>
      </c>
      <c r="G1186" s="41">
        <f>IF(F1186&gt;Summary!$D$6,F1186,0)</f>
        <v>1387779.007288187</v>
      </c>
      <c r="H1186" s="41">
        <f t="shared" si="18"/>
        <v>1387779</v>
      </c>
    </row>
    <row r="1187" spans="1:8" x14ac:dyDescent="0.35">
      <c r="A1187" s="36" t="s">
        <v>2458</v>
      </c>
      <c r="B1187" s="36" t="s">
        <v>2459</v>
      </c>
      <c r="C1187" s="36" t="s">
        <v>2437</v>
      </c>
      <c r="D1187" s="36" t="s">
        <v>25</v>
      </c>
      <c r="E1187" s="41">
        <v>216401</v>
      </c>
      <c r="F1187" s="44">
        <f>(E1187/Summary!$C$9)*Summary!$C$5</f>
        <v>19019.367573641055</v>
      </c>
      <c r="G1187" s="41">
        <f>IF(F1187&gt;Summary!$D$6,F1187,0)</f>
        <v>0</v>
      </c>
      <c r="H1187" s="41">
        <f t="shared" si="18"/>
        <v>0</v>
      </c>
    </row>
    <row r="1188" spans="1:8" x14ac:dyDescent="0.35">
      <c r="A1188" s="36" t="s">
        <v>2460</v>
      </c>
      <c r="B1188" s="36" t="s">
        <v>2461</v>
      </c>
      <c r="C1188" s="36" t="s">
        <v>2437</v>
      </c>
      <c r="D1188" s="36" t="s">
        <v>25</v>
      </c>
      <c r="E1188" s="41">
        <v>834947</v>
      </c>
      <c r="F1188" s="44">
        <f>(E1188/Summary!$C$9)*Summary!$C$5</f>
        <v>73383.043042818099</v>
      </c>
      <c r="G1188" s="41">
        <f>IF(F1188&gt;Summary!$D$6,F1188,0)</f>
        <v>0</v>
      </c>
      <c r="H1188" s="41">
        <f t="shared" si="18"/>
        <v>0</v>
      </c>
    </row>
    <row r="1189" spans="1:8" x14ac:dyDescent="0.35">
      <c r="A1189" s="36" t="s">
        <v>2462</v>
      </c>
      <c r="B1189" s="36" t="s">
        <v>2463</v>
      </c>
      <c r="C1189" s="36" t="s">
        <v>2437</v>
      </c>
      <c r="D1189" s="36" t="s">
        <v>25</v>
      </c>
      <c r="E1189" s="41">
        <v>1897026</v>
      </c>
      <c r="F1189" s="44">
        <f>(E1189/Summary!$C$9)*Summary!$C$5</f>
        <v>166728.59548132404</v>
      </c>
      <c r="G1189" s="41">
        <f>IF(F1189&gt;Summary!$D$6,F1189,0)</f>
        <v>166728.59548132404</v>
      </c>
      <c r="H1189" s="41">
        <f t="shared" si="18"/>
        <v>166729</v>
      </c>
    </row>
    <row r="1190" spans="1:8" x14ac:dyDescent="0.35">
      <c r="A1190" s="36" t="s">
        <v>2464</v>
      </c>
      <c r="B1190" s="36" t="s">
        <v>2465</v>
      </c>
      <c r="C1190" s="36" t="s">
        <v>2437</v>
      </c>
      <c r="D1190" s="36" t="s">
        <v>25</v>
      </c>
      <c r="E1190" s="41">
        <v>892193</v>
      </c>
      <c r="F1190" s="44">
        <f>(E1190/Summary!$C$9)*Summary!$C$5</f>
        <v>78414.363212875804</v>
      </c>
      <c r="G1190" s="41">
        <f>IF(F1190&gt;Summary!$D$6,F1190,0)</f>
        <v>0</v>
      </c>
      <c r="H1190" s="41">
        <f t="shared" si="18"/>
        <v>0</v>
      </c>
    </row>
    <row r="1191" spans="1:8" x14ac:dyDescent="0.35">
      <c r="A1191" s="36" t="s">
        <v>2466</v>
      </c>
      <c r="B1191" s="36" t="s">
        <v>2467</v>
      </c>
      <c r="C1191" s="36" t="s">
        <v>2437</v>
      </c>
      <c r="D1191" s="36" t="s">
        <v>19</v>
      </c>
      <c r="E1191" s="41">
        <v>687598</v>
      </c>
      <c r="F1191" s="44">
        <f>(E1191/Summary!$C$9)*Summary!$C$5</f>
        <v>60432.618633464925</v>
      </c>
      <c r="G1191" s="41">
        <f>IF(F1191&gt;Summary!$D$6,F1191,0)</f>
        <v>0</v>
      </c>
      <c r="H1191" s="41">
        <f t="shared" si="18"/>
        <v>0</v>
      </c>
    </row>
    <row r="1192" spans="1:8" x14ac:dyDescent="0.35">
      <c r="A1192" s="36" t="s">
        <v>2468</v>
      </c>
      <c r="B1192" s="36" t="s">
        <v>2469</v>
      </c>
      <c r="C1192" s="36" t="s">
        <v>2437</v>
      </c>
      <c r="D1192" s="36" t="s">
        <v>25</v>
      </c>
      <c r="E1192" s="41">
        <v>412301</v>
      </c>
      <c r="F1192" s="44">
        <f>(E1192/Summary!$C$9)*Summary!$C$5</f>
        <v>36236.913276647429</v>
      </c>
      <c r="G1192" s="41">
        <f>IF(F1192&gt;Summary!$D$6,F1192,0)</f>
        <v>0</v>
      </c>
      <c r="H1192" s="41">
        <f t="shared" si="18"/>
        <v>0</v>
      </c>
    </row>
    <row r="1193" spans="1:8" x14ac:dyDescent="0.35">
      <c r="A1193" s="36" t="s">
        <v>2470</v>
      </c>
      <c r="B1193" s="36" t="s">
        <v>2471</v>
      </c>
      <c r="C1193" s="36" t="s">
        <v>2437</v>
      </c>
      <c r="D1193" s="36" t="s">
        <v>25</v>
      </c>
      <c r="E1193" s="41">
        <v>597642</v>
      </c>
      <c r="F1193" s="44">
        <f>(E1193/Summary!$C$9)*Summary!$C$5</f>
        <v>52526.434145156396</v>
      </c>
      <c r="G1193" s="41">
        <f>IF(F1193&gt;Summary!$D$6,F1193,0)</f>
        <v>0</v>
      </c>
      <c r="H1193" s="41">
        <f t="shared" si="18"/>
        <v>0</v>
      </c>
    </row>
    <row r="1194" spans="1:8" x14ac:dyDescent="0.35">
      <c r="A1194" s="36" t="s">
        <v>2472</v>
      </c>
      <c r="B1194" s="36" t="s">
        <v>2473</v>
      </c>
      <c r="C1194" s="36" t="s">
        <v>2437</v>
      </c>
      <c r="D1194" s="36" t="s">
        <v>19</v>
      </c>
      <c r="E1194" s="41">
        <v>969646</v>
      </c>
      <c r="F1194" s="44">
        <f>(E1194/Summary!$C$9)*Summary!$C$5</f>
        <v>85221.665751594279</v>
      </c>
      <c r="G1194" s="41">
        <f>IF(F1194&gt;Summary!$D$6,F1194,0)</f>
        <v>0</v>
      </c>
      <c r="H1194" s="41">
        <f t="shared" si="18"/>
        <v>0</v>
      </c>
    </row>
    <row r="1195" spans="1:8" x14ac:dyDescent="0.35">
      <c r="A1195" s="36" t="s">
        <v>2474</v>
      </c>
      <c r="B1195" s="36" t="s">
        <v>2475</v>
      </c>
      <c r="C1195" s="36" t="s">
        <v>2437</v>
      </c>
      <c r="D1195" s="36" t="s">
        <v>25</v>
      </c>
      <c r="E1195" s="41">
        <v>1248996</v>
      </c>
      <c r="F1195" s="44">
        <f>(E1195/Summary!$C$9)*Summary!$C$5</f>
        <v>109773.58709990889</v>
      </c>
      <c r="G1195" s="41">
        <f>IF(F1195&gt;Summary!$D$6,F1195,0)</f>
        <v>0</v>
      </c>
      <c r="H1195" s="41">
        <f t="shared" si="18"/>
        <v>0</v>
      </c>
    </row>
    <row r="1196" spans="1:8" x14ac:dyDescent="0.35">
      <c r="A1196" s="36" t="s">
        <v>2476</v>
      </c>
      <c r="B1196" s="36" t="s">
        <v>2477</v>
      </c>
      <c r="C1196" s="36" t="s">
        <v>2437</v>
      </c>
      <c r="D1196" s="36" t="s">
        <v>75</v>
      </c>
      <c r="E1196" s="41">
        <v>1168865</v>
      </c>
      <c r="F1196" s="44">
        <f>(E1196/Summary!$C$9)*Summary!$C$5</f>
        <v>102730.91658062558</v>
      </c>
      <c r="G1196" s="41">
        <f>IF(F1196&gt;Summary!$D$6,F1196,0)</f>
        <v>0</v>
      </c>
      <c r="H1196" s="41">
        <f t="shared" si="18"/>
        <v>0</v>
      </c>
    </row>
    <row r="1197" spans="1:8" x14ac:dyDescent="0.35">
      <c r="A1197" s="36" t="s">
        <v>2478</v>
      </c>
      <c r="B1197" s="36" t="s">
        <v>2479</v>
      </c>
      <c r="C1197" s="36" t="s">
        <v>2437</v>
      </c>
      <c r="D1197" s="36" t="s">
        <v>75</v>
      </c>
      <c r="E1197" s="41">
        <v>1603015</v>
      </c>
      <c r="F1197" s="44">
        <f>(E1197/Summary!$C$9)*Summary!$C$5</f>
        <v>140888.12672335256</v>
      </c>
      <c r="G1197" s="41">
        <f>IF(F1197&gt;Summary!$D$6,F1197,0)</f>
        <v>0</v>
      </c>
      <c r="H1197" s="41">
        <f t="shared" si="18"/>
        <v>0</v>
      </c>
    </row>
    <row r="1198" spans="1:8" x14ac:dyDescent="0.35">
      <c r="A1198" s="36" t="s">
        <v>2480</v>
      </c>
      <c r="B1198" s="36" t="s">
        <v>2481</v>
      </c>
      <c r="C1198" s="36" t="s">
        <v>2437</v>
      </c>
      <c r="D1198" s="36" t="s">
        <v>75</v>
      </c>
      <c r="E1198" s="41">
        <v>992360</v>
      </c>
      <c r="F1198" s="44">
        <f>(E1198/Summary!$C$9)*Summary!$C$5</f>
        <v>87217.987002733062</v>
      </c>
      <c r="G1198" s="41">
        <f>IF(F1198&gt;Summary!$D$6,F1198,0)</f>
        <v>0</v>
      </c>
      <c r="H1198" s="41">
        <f t="shared" si="18"/>
        <v>0</v>
      </c>
    </row>
    <row r="1199" spans="1:8" x14ac:dyDescent="0.35">
      <c r="A1199" s="36" t="s">
        <v>2485</v>
      </c>
      <c r="B1199" s="36" t="s">
        <v>2486</v>
      </c>
      <c r="C1199" s="36" t="s">
        <v>2484</v>
      </c>
      <c r="D1199" s="36" t="s">
        <v>25</v>
      </c>
      <c r="E1199" s="41">
        <v>312922</v>
      </c>
      <c r="F1199" s="44">
        <f>(E1199/Summary!$C$9)*Summary!$C$5</f>
        <v>27502.546383237172</v>
      </c>
      <c r="G1199" s="41">
        <f>IF(F1199&gt;Summary!$D$6,F1199,0)</f>
        <v>0</v>
      </c>
      <c r="H1199" s="41">
        <f t="shared" si="18"/>
        <v>0</v>
      </c>
    </row>
    <row r="1200" spans="1:8" x14ac:dyDescent="0.35">
      <c r="A1200" s="36" t="s">
        <v>2487</v>
      </c>
      <c r="B1200" s="36" t="s">
        <v>2047</v>
      </c>
      <c r="C1200" s="36" t="s">
        <v>2484</v>
      </c>
      <c r="D1200" s="36" t="s">
        <v>25</v>
      </c>
      <c r="E1200" s="41">
        <v>1501403</v>
      </c>
      <c r="F1200" s="44">
        <f>(E1200/Summary!$C$9)*Summary!$C$5</f>
        <v>131957.50266018827</v>
      </c>
      <c r="G1200" s="41">
        <f>IF(F1200&gt;Summary!$D$6,F1200,0)</f>
        <v>0</v>
      </c>
      <c r="H1200" s="41">
        <f t="shared" si="18"/>
        <v>0</v>
      </c>
    </row>
    <row r="1201" spans="1:8" x14ac:dyDescent="0.35">
      <c r="A1201" s="36" t="s">
        <v>2488</v>
      </c>
      <c r="B1201" s="36" t="s">
        <v>2489</v>
      </c>
      <c r="C1201" s="36" t="s">
        <v>2484</v>
      </c>
      <c r="D1201" s="36" t="s">
        <v>25</v>
      </c>
      <c r="E1201" s="41">
        <v>1776224</v>
      </c>
      <c r="F1201" s="44">
        <f>(E1201/Summary!$C$9)*Summary!$C$5</f>
        <v>156111.37263285759</v>
      </c>
      <c r="G1201" s="41">
        <f>IF(F1201&gt;Summary!$D$6,F1201,0)</f>
        <v>156111.37263285759</v>
      </c>
      <c r="H1201" s="41">
        <f t="shared" si="18"/>
        <v>156111</v>
      </c>
    </row>
    <row r="1202" spans="1:8" x14ac:dyDescent="0.35">
      <c r="A1202" s="36" t="s">
        <v>2490</v>
      </c>
      <c r="B1202" s="36" t="s">
        <v>2491</v>
      </c>
      <c r="C1202" s="36" t="s">
        <v>2484</v>
      </c>
      <c r="D1202" s="36" t="s">
        <v>25</v>
      </c>
      <c r="E1202" s="41">
        <v>341169</v>
      </c>
      <c r="F1202" s="44">
        <f>(E1202/Summary!$C$9)*Summary!$C$5</f>
        <v>29985.160030367446</v>
      </c>
      <c r="G1202" s="41">
        <f>IF(F1202&gt;Summary!$D$6,F1202,0)</f>
        <v>0</v>
      </c>
      <c r="H1202" s="41">
        <f t="shared" si="18"/>
        <v>0</v>
      </c>
    </row>
    <row r="1203" spans="1:8" x14ac:dyDescent="0.35">
      <c r="A1203" s="36" t="s">
        <v>2492</v>
      </c>
      <c r="B1203" s="36" t="s">
        <v>2493</v>
      </c>
      <c r="C1203" s="36" t="s">
        <v>2484</v>
      </c>
      <c r="D1203" s="36" t="s">
        <v>25</v>
      </c>
      <c r="E1203" s="41">
        <v>405684</v>
      </c>
      <c r="F1203" s="44">
        <f>(E1203/Summary!$C$9)*Summary!$C$5</f>
        <v>35655.348703310054</v>
      </c>
      <c r="G1203" s="41">
        <f>IF(F1203&gt;Summary!$D$6,F1203,0)</f>
        <v>0</v>
      </c>
      <c r="H1203" s="41">
        <f t="shared" si="18"/>
        <v>0</v>
      </c>
    </row>
    <row r="1204" spans="1:8" x14ac:dyDescent="0.35">
      <c r="A1204" s="36" t="s">
        <v>2494</v>
      </c>
      <c r="B1204" s="36" t="s">
        <v>2495</v>
      </c>
      <c r="C1204" s="36" t="s">
        <v>2484</v>
      </c>
      <c r="D1204" s="36" t="s">
        <v>25</v>
      </c>
      <c r="E1204" s="41">
        <v>864581</v>
      </c>
      <c r="F1204" s="44">
        <f>(E1204/Summary!$C$9)*Summary!$C$5</f>
        <v>75987.55937443061</v>
      </c>
      <c r="G1204" s="41">
        <f>IF(F1204&gt;Summary!$D$6,F1204,0)</f>
        <v>0</v>
      </c>
      <c r="H1204" s="41">
        <f t="shared" si="18"/>
        <v>0</v>
      </c>
    </row>
    <row r="1205" spans="1:8" x14ac:dyDescent="0.35">
      <c r="A1205" s="36" t="s">
        <v>2496</v>
      </c>
      <c r="B1205" s="36" t="s">
        <v>2497</v>
      </c>
      <c r="C1205" s="36" t="s">
        <v>2484</v>
      </c>
      <c r="D1205" s="36" t="s">
        <v>25</v>
      </c>
      <c r="E1205" s="41">
        <v>102670</v>
      </c>
      <c r="F1205" s="44">
        <f>(E1205/Summary!$C$9)*Summary!$C$5</f>
        <v>9023.6111144852712</v>
      </c>
      <c r="G1205" s="41">
        <f>IF(F1205&gt;Summary!$D$6,F1205,0)</f>
        <v>0</v>
      </c>
      <c r="H1205" s="41">
        <f t="shared" si="18"/>
        <v>0</v>
      </c>
    </row>
    <row r="1206" spans="1:8" x14ac:dyDescent="0.35">
      <c r="A1206" s="36" t="s">
        <v>2498</v>
      </c>
      <c r="B1206" s="36" t="s">
        <v>2499</v>
      </c>
      <c r="C1206" s="36" t="s">
        <v>2484</v>
      </c>
      <c r="D1206" s="36" t="s">
        <v>25</v>
      </c>
      <c r="E1206" s="41">
        <v>412546</v>
      </c>
      <c r="F1206" s="44">
        <f>(E1206/Summary!$C$9)*Summary!$C$5</f>
        <v>36258.446194959004</v>
      </c>
      <c r="G1206" s="41">
        <f>IF(F1206&gt;Summary!$D$6,F1206,0)</f>
        <v>0</v>
      </c>
      <c r="H1206" s="41">
        <f t="shared" si="18"/>
        <v>0</v>
      </c>
    </row>
    <row r="1207" spans="1:8" x14ac:dyDescent="0.35">
      <c r="A1207" s="36" t="s">
        <v>2500</v>
      </c>
      <c r="B1207" s="36" t="s">
        <v>2501</v>
      </c>
      <c r="C1207" s="36" t="s">
        <v>2484</v>
      </c>
      <c r="D1207" s="36" t="s">
        <v>25</v>
      </c>
      <c r="E1207" s="41">
        <v>1162943</v>
      </c>
      <c r="F1207" s="44">
        <f>(E1207/Summary!$C$9)*Summary!$C$5</f>
        <v>102210.43518372305</v>
      </c>
      <c r="G1207" s="41">
        <f>IF(F1207&gt;Summary!$D$6,F1207,0)</f>
        <v>0</v>
      </c>
      <c r="H1207" s="41">
        <f t="shared" si="18"/>
        <v>0</v>
      </c>
    </row>
    <row r="1208" spans="1:8" x14ac:dyDescent="0.35">
      <c r="A1208" s="36" t="s">
        <v>2503</v>
      </c>
      <c r="B1208" s="36" t="s">
        <v>2504</v>
      </c>
      <c r="C1208" s="36" t="s">
        <v>29</v>
      </c>
      <c r="D1208" s="36" t="s">
        <v>25</v>
      </c>
      <c r="E1208" s="41">
        <v>447604</v>
      </c>
      <c r="F1208" s="44">
        <f>(E1208/Summary!$C$9)*Summary!$C$5</f>
        <v>39339.674971150926</v>
      </c>
      <c r="G1208" s="41">
        <f>IF(F1208&gt;Summary!$D$6,F1208,0)</f>
        <v>0</v>
      </c>
      <c r="H1208" s="41">
        <f t="shared" si="18"/>
        <v>0</v>
      </c>
    </row>
    <row r="1209" spans="1:8" x14ac:dyDescent="0.35">
      <c r="A1209" s="36" t="s">
        <v>16</v>
      </c>
      <c r="B1209" s="36" t="s">
        <v>17</v>
      </c>
      <c r="C1209" s="36" t="s">
        <v>18</v>
      </c>
      <c r="D1209" s="36" t="s">
        <v>19</v>
      </c>
      <c r="E1209" s="41">
        <v>0</v>
      </c>
      <c r="F1209" s="44">
        <f>(E1209/Summary!$C$9)*Summary!$C$5</f>
        <v>0</v>
      </c>
      <c r="G1209" s="41">
        <f>IF(F1209&gt;Summary!$D$6,F1209,0)</f>
        <v>0</v>
      </c>
      <c r="H1209" s="41">
        <f t="shared" si="18"/>
        <v>0</v>
      </c>
    </row>
    <row r="1210" spans="1:8" x14ac:dyDescent="0.35">
      <c r="A1210" s="36" t="s">
        <v>22</v>
      </c>
      <c r="B1210" s="36" t="s">
        <v>23</v>
      </c>
      <c r="C1210" s="36" t="s">
        <v>24</v>
      </c>
      <c r="D1210" s="36" t="s">
        <v>25</v>
      </c>
      <c r="E1210" s="41">
        <v>0</v>
      </c>
      <c r="F1210" s="44">
        <f>(E1210/Summary!$C$9)*Summary!$C$5</f>
        <v>0</v>
      </c>
      <c r="G1210" s="41">
        <f>IF(F1210&gt;Summary!$D$6,F1210,0)</f>
        <v>0</v>
      </c>
      <c r="H1210" s="41">
        <f t="shared" si="18"/>
        <v>0</v>
      </c>
    </row>
    <row r="1211" spans="1:8" x14ac:dyDescent="0.35">
      <c r="A1211" s="36" t="s">
        <v>27</v>
      </c>
      <c r="B1211" s="36" t="s">
        <v>28</v>
      </c>
      <c r="C1211" s="36" t="s">
        <v>29</v>
      </c>
      <c r="D1211" s="36" t="s">
        <v>25</v>
      </c>
      <c r="E1211" s="41">
        <v>0</v>
      </c>
      <c r="F1211" s="44">
        <f>(E1211/Summary!$C$9)*Summary!$C$5</f>
        <v>0</v>
      </c>
      <c r="G1211" s="41">
        <f>IF(F1211&gt;Summary!$D$6,F1211,0)</f>
        <v>0</v>
      </c>
      <c r="H1211" s="41">
        <f t="shared" si="18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13EA-4C11-4A7C-A74B-13390B4AF560}">
  <sheetPr>
    <tabColor theme="3" tint="0.59999389629810485"/>
  </sheetPr>
  <dimension ref="A1:H5"/>
  <sheetViews>
    <sheetView workbookViewId="0"/>
  </sheetViews>
  <sheetFormatPr defaultRowHeight="14.5" x14ac:dyDescent="0.35"/>
  <cols>
    <col min="1" max="1" width="7" bestFit="1" customWidth="1"/>
    <col min="2" max="2" width="23.7265625" bestFit="1" customWidth="1"/>
    <col min="3" max="3" width="4.26953125" bestFit="1" customWidth="1"/>
    <col min="4" max="4" width="3.1796875" bestFit="1" customWidth="1"/>
    <col min="5" max="5" width="10.1796875" bestFit="1" customWidth="1"/>
    <col min="6" max="6" width="11.1796875" bestFit="1" customWidth="1"/>
    <col min="7" max="8" width="8.54296875" bestFit="1" customWidth="1"/>
  </cols>
  <sheetData>
    <row r="1" spans="1:8" x14ac:dyDescent="0.35">
      <c r="A1" s="39" t="s">
        <v>0</v>
      </c>
      <c r="B1" s="39" t="s">
        <v>31</v>
      </c>
      <c r="C1" s="39" t="s">
        <v>32</v>
      </c>
      <c r="D1" s="39" t="s">
        <v>33</v>
      </c>
      <c r="E1" s="40" t="s">
        <v>2</v>
      </c>
      <c r="F1" s="46" t="s">
        <v>2556</v>
      </c>
      <c r="G1" s="46" t="s">
        <v>2557</v>
      </c>
      <c r="H1" s="46" t="s">
        <v>2558</v>
      </c>
    </row>
    <row r="2" spans="1:8" x14ac:dyDescent="0.35">
      <c r="A2" s="36" t="s">
        <v>2511</v>
      </c>
      <c r="B2" s="36" t="s">
        <v>2512</v>
      </c>
      <c r="C2" s="36" t="s">
        <v>2513</v>
      </c>
      <c r="D2" s="36" t="s">
        <v>14</v>
      </c>
      <c r="E2" s="41">
        <v>942297</v>
      </c>
      <c r="F2" s="42">
        <f>(E2/(SUM($E$2:$E$5))*Summary!$D$4)</f>
        <v>78076.037142857138</v>
      </c>
      <c r="G2" s="41">
        <f>ROUND(F2,0)</f>
        <v>78076</v>
      </c>
      <c r="H2" s="41">
        <f>G2</f>
        <v>78076</v>
      </c>
    </row>
    <row r="3" spans="1:8" x14ac:dyDescent="0.35">
      <c r="A3" s="36" t="s">
        <v>2514</v>
      </c>
      <c r="B3" s="36" t="s">
        <v>2515</v>
      </c>
      <c r="C3" s="36" t="s">
        <v>2516</v>
      </c>
      <c r="D3" s="36" t="s">
        <v>14</v>
      </c>
      <c r="E3" s="41">
        <v>3110435</v>
      </c>
      <c r="F3" s="42">
        <f>(E3/(SUM($E$2:$E$5))*Summary!$D$4)</f>
        <v>257721.75714285712</v>
      </c>
      <c r="G3" s="41">
        <f t="shared" ref="G3:G5" si="0">ROUND(F3,0)</f>
        <v>257722</v>
      </c>
      <c r="H3" s="41">
        <f t="shared" ref="H3:H5" si="1">G3</f>
        <v>257722</v>
      </c>
    </row>
    <row r="4" spans="1:8" x14ac:dyDescent="0.35">
      <c r="A4" s="36" t="s">
        <v>2517</v>
      </c>
      <c r="B4" s="36" t="s">
        <v>2518</v>
      </c>
      <c r="C4" s="36" t="s">
        <v>2519</v>
      </c>
      <c r="D4" s="36" t="s">
        <v>14</v>
      </c>
      <c r="E4" s="41">
        <v>963951</v>
      </c>
      <c r="F4" s="42">
        <f>(E4/(SUM($E$2:$E$5))*Summary!$D$4)</f>
        <v>79870.225714285727</v>
      </c>
      <c r="G4" s="41">
        <f t="shared" si="0"/>
        <v>79870</v>
      </c>
      <c r="H4" s="41">
        <f t="shared" si="1"/>
        <v>79870</v>
      </c>
    </row>
    <row r="5" spans="1:8" x14ac:dyDescent="0.35">
      <c r="A5" s="36" t="s">
        <v>2520</v>
      </c>
      <c r="B5" s="36" t="s">
        <v>2521</v>
      </c>
      <c r="C5" s="36" t="s">
        <v>2522</v>
      </c>
      <c r="D5" s="36" t="s">
        <v>14</v>
      </c>
      <c r="E5" s="41">
        <v>1983317</v>
      </c>
      <c r="F5" s="42">
        <f>(E5/(SUM($E$2:$E$5))*Summary!$D$4)</f>
        <v>164331.98000000001</v>
      </c>
      <c r="G5" s="41">
        <f t="shared" si="0"/>
        <v>164332</v>
      </c>
      <c r="H5" s="41">
        <f t="shared" si="1"/>
        <v>164332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6BDC-F67C-489B-909B-5B0CA73AB626}">
  <sheetPr>
    <tabColor theme="2" tint="-0.249977111117893"/>
  </sheetPr>
  <dimension ref="A1:H1268"/>
  <sheetViews>
    <sheetView workbookViewId="0"/>
  </sheetViews>
  <sheetFormatPr defaultRowHeight="14.5" x14ac:dyDescent="0.35"/>
  <cols>
    <col min="1" max="1" width="7" bestFit="1" customWidth="1"/>
    <col min="2" max="2" width="26.81640625" bestFit="1" customWidth="1"/>
    <col min="3" max="3" width="4.26953125" bestFit="1" customWidth="1"/>
    <col min="4" max="4" width="3.1796875" bestFit="1" customWidth="1"/>
    <col min="5" max="5" width="13.81640625" bestFit="1" customWidth="1"/>
    <col min="6" max="7" width="12.1796875" bestFit="1" customWidth="1"/>
    <col min="8" max="8" width="37.7265625" customWidth="1"/>
  </cols>
  <sheetData>
    <row r="1" spans="1:8" x14ac:dyDescent="0.35">
      <c r="A1" s="54" t="s">
        <v>0</v>
      </c>
      <c r="B1" s="54" t="s">
        <v>31</v>
      </c>
      <c r="C1" s="54" t="s">
        <v>32</v>
      </c>
      <c r="D1" s="54" t="s">
        <v>33</v>
      </c>
      <c r="E1" s="54" t="s">
        <v>34</v>
      </c>
      <c r="F1" s="55" t="s">
        <v>1</v>
      </c>
      <c r="G1" s="55" t="s">
        <v>2</v>
      </c>
      <c r="H1" s="54" t="s">
        <v>3</v>
      </c>
    </row>
    <row r="2" spans="1:8" x14ac:dyDescent="0.35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41">
        <v>2954458</v>
      </c>
      <c r="G2" s="41">
        <v>3017702</v>
      </c>
      <c r="H2" s="36"/>
    </row>
    <row r="3" spans="1:8" x14ac:dyDescent="0.35">
      <c r="A3" s="36" t="s">
        <v>40</v>
      </c>
      <c r="B3" s="36" t="s">
        <v>41</v>
      </c>
      <c r="C3" s="36" t="s">
        <v>37</v>
      </c>
      <c r="D3" s="36" t="s">
        <v>25</v>
      </c>
      <c r="E3" s="36" t="s">
        <v>26</v>
      </c>
      <c r="F3" s="41">
        <v>1725940</v>
      </c>
      <c r="G3" s="41">
        <v>1719728</v>
      </c>
      <c r="H3" s="36"/>
    </row>
    <row r="4" spans="1:8" x14ac:dyDescent="0.35">
      <c r="A4" s="36" t="s">
        <v>42</v>
      </c>
      <c r="B4" s="36" t="s">
        <v>43</v>
      </c>
      <c r="C4" s="36" t="s">
        <v>44</v>
      </c>
      <c r="D4" s="36" t="s">
        <v>38</v>
      </c>
      <c r="E4" s="36" t="s">
        <v>39</v>
      </c>
      <c r="F4" s="41">
        <v>23125128</v>
      </c>
      <c r="G4" s="41">
        <v>22938818</v>
      </c>
      <c r="H4" s="36"/>
    </row>
    <row r="5" spans="1:8" x14ac:dyDescent="0.35">
      <c r="A5" s="36" t="s">
        <v>45</v>
      </c>
      <c r="B5" s="36" t="s">
        <v>46</v>
      </c>
      <c r="C5" s="36" t="s">
        <v>44</v>
      </c>
      <c r="D5" s="36" t="s">
        <v>25</v>
      </c>
      <c r="E5" s="36" t="s">
        <v>26</v>
      </c>
      <c r="F5" s="41">
        <v>550762</v>
      </c>
      <c r="G5" s="41">
        <v>556316</v>
      </c>
      <c r="H5" s="36"/>
    </row>
    <row r="6" spans="1:8" x14ac:dyDescent="0.35">
      <c r="A6" s="36" t="s">
        <v>47</v>
      </c>
      <c r="B6" s="36" t="s">
        <v>48</v>
      </c>
      <c r="C6" s="36" t="s">
        <v>44</v>
      </c>
      <c r="D6" s="36" t="s">
        <v>25</v>
      </c>
      <c r="E6" s="36" t="s">
        <v>26</v>
      </c>
      <c r="F6" s="41">
        <v>590320</v>
      </c>
      <c r="G6" s="41">
        <v>592636</v>
      </c>
      <c r="H6" s="36"/>
    </row>
    <row r="7" spans="1:8" x14ac:dyDescent="0.35">
      <c r="A7" s="36" t="s">
        <v>49</v>
      </c>
      <c r="B7" s="36" t="s">
        <v>50</v>
      </c>
      <c r="C7" s="36" t="s">
        <v>44</v>
      </c>
      <c r="D7" s="36" t="s">
        <v>19</v>
      </c>
      <c r="E7" s="36" t="s">
        <v>20</v>
      </c>
      <c r="F7" s="41">
        <v>570372</v>
      </c>
      <c r="G7" s="41">
        <v>577056</v>
      </c>
      <c r="H7" s="36"/>
    </row>
    <row r="8" spans="1:8" x14ac:dyDescent="0.35">
      <c r="A8" s="36" t="s">
        <v>51</v>
      </c>
      <c r="B8" s="36" t="s">
        <v>52</v>
      </c>
      <c r="C8" s="36" t="s">
        <v>44</v>
      </c>
      <c r="D8" s="36" t="s">
        <v>25</v>
      </c>
      <c r="E8" s="36" t="s">
        <v>26</v>
      </c>
      <c r="F8" s="41">
        <v>5880843</v>
      </c>
      <c r="G8" s="41">
        <v>5868714</v>
      </c>
      <c r="H8" s="36"/>
    </row>
    <row r="9" spans="1:8" x14ac:dyDescent="0.35">
      <c r="A9" s="36" t="s">
        <v>53</v>
      </c>
      <c r="B9" s="36" t="s">
        <v>54</v>
      </c>
      <c r="C9" s="36" t="s">
        <v>44</v>
      </c>
      <c r="D9" s="36" t="s">
        <v>25</v>
      </c>
      <c r="E9" s="36" t="s">
        <v>26</v>
      </c>
      <c r="F9" s="41">
        <v>484680</v>
      </c>
      <c r="G9" s="41">
        <v>470564</v>
      </c>
      <c r="H9" s="36"/>
    </row>
    <row r="10" spans="1:8" x14ac:dyDescent="0.35">
      <c r="A10" s="36" t="s">
        <v>55</v>
      </c>
      <c r="B10" s="36" t="s">
        <v>56</v>
      </c>
      <c r="C10" s="36" t="s">
        <v>44</v>
      </c>
      <c r="D10" s="36" t="s">
        <v>25</v>
      </c>
      <c r="E10" s="36" t="s">
        <v>26</v>
      </c>
      <c r="F10" s="41">
        <v>468795</v>
      </c>
      <c r="G10" s="41">
        <v>485630</v>
      </c>
      <c r="H10" s="36"/>
    </row>
    <row r="11" spans="1:8" x14ac:dyDescent="0.35">
      <c r="A11" s="36" t="s">
        <v>57</v>
      </c>
      <c r="B11" s="36" t="s">
        <v>58</v>
      </c>
      <c r="C11" s="36" t="s">
        <v>44</v>
      </c>
      <c r="D11" s="36" t="s">
        <v>25</v>
      </c>
      <c r="E11" s="36" t="s">
        <v>26</v>
      </c>
      <c r="F11" s="41">
        <v>94761</v>
      </c>
      <c r="G11" s="41">
        <v>93506</v>
      </c>
      <c r="H11" s="36"/>
    </row>
    <row r="12" spans="1:8" x14ac:dyDescent="0.35">
      <c r="A12" s="36" t="s">
        <v>59</v>
      </c>
      <c r="B12" s="36" t="s">
        <v>60</v>
      </c>
      <c r="C12" s="36" t="s">
        <v>44</v>
      </c>
      <c r="D12" s="36" t="s">
        <v>25</v>
      </c>
      <c r="E12" s="36" t="s">
        <v>26</v>
      </c>
      <c r="F12" s="41">
        <v>333306</v>
      </c>
      <c r="G12" s="41">
        <v>343683</v>
      </c>
      <c r="H12" s="36"/>
    </row>
    <row r="13" spans="1:8" x14ac:dyDescent="0.35">
      <c r="A13" s="36" t="s">
        <v>61</v>
      </c>
      <c r="B13" s="36" t="s">
        <v>62</v>
      </c>
      <c r="C13" s="36" t="s">
        <v>44</v>
      </c>
      <c r="D13" s="36" t="s">
        <v>25</v>
      </c>
      <c r="E13" s="36" t="s">
        <v>26</v>
      </c>
      <c r="F13" s="41">
        <v>1028515</v>
      </c>
      <c r="G13" s="41">
        <v>1019552</v>
      </c>
      <c r="H13" s="36"/>
    </row>
    <row r="14" spans="1:8" x14ac:dyDescent="0.35">
      <c r="A14" s="36" t="s">
        <v>63</v>
      </c>
      <c r="B14" s="36" t="s">
        <v>64</v>
      </c>
      <c r="C14" s="36" t="s">
        <v>44</v>
      </c>
      <c r="D14" s="36" t="s">
        <v>25</v>
      </c>
      <c r="E14" s="36" t="s">
        <v>26</v>
      </c>
      <c r="F14" s="41">
        <v>1332812</v>
      </c>
      <c r="G14" s="41">
        <v>1303102</v>
      </c>
      <c r="H14" s="36"/>
    </row>
    <row r="15" spans="1:8" x14ac:dyDescent="0.35">
      <c r="A15" s="36" t="s">
        <v>65</v>
      </c>
      <c r="B15" s="36" t="s">
        <v>66</v>
      </c>
      <c r="C15" s="36" t="s">
        <v>44</v>
      </c>
      <c r="D15" s="36" t="s">
        <v>25</v>
      </c>
      <c r="E15" s="36" t="s">
        <v>26</v>
      </c>
      <c r="F15" s="41">
        <v>2346828</v>
      </c>
      <c r="G15" s="41">
        <v>2374597</v>
      </c>
      <c r="H15" s="36"/>
    </row>
    <row r="16" spans="1:8" x14ac:dyDescent="0.35">
      <c r="A16" s="36" t="s">
        <v>67</v>
      </c>
      <c r="B16" s="36" t="s">
        <v>68</v>
      </c>
      <c r="C16" s="36" t="s">
        <v>44</v>
      </c>
      <c r="D16" s="36" t="s">
        <v>25</v>
      </c>
      <c r="E16" s="36" t="s">
        <v>26</v>
      </c>
      <c r="F16" s="41">
        <v>1756139</v>
      </c>
      <c r="G16" s="41">
        <v>1665184</v>
      </c>
      <c r="H16" s="36"/>
    </row>
    <row r="17" spans="1:8" x14ac:dyDescent="0.35">
      <c r="A17" s="36" t="s">
        <v>69</v>
      </c>
      <c r="B17" s="36" t="s">
        <v>70</v>
      </c>
      <c r="C17" s="36" t="s">
        <v>44</v>
      </c>
      <c r="D17" s="36" t="s">
        <v>25</v>
      </c>
      <c r="E17" s="36" t="s">
        <v>26</v>
      </c>
      <c r="F17" s="41">
        <v>256512</v>
      </c>
      <c r="G17" s="41">
        <v>255569</v>
      </c>
      <c r="H17" s="36"/>
    </row>
    <row r="18" spans="1:8" x14ac:dyDescent="0.35">
      <c r="A18" s="36" t="s">
        <v>71</v>
      </c>
      <c r="B18" s="36" t="s">
        <v>72</v>
      </c>
      <c r="C18" s="36" t="s">
        <v>44</v>
      </c>
      <c r="D18" s="36" t="s">
        <v>25</v>
      </c>
      <c r="E18" s="36" t="s">
        <v>26</v>
      </c>
      <c r="F18" s="41">
        <v>779517</v>
      </c>
      <c r="G18" s="41">
        <v>783401</v>
      </c>
      <c r="H18" s="36"/>
    </row>
    <row r="19" spans="1:8" x14ac:dyDescent="0.35">
      <c r="A19" s="36" t="s">
        <v>73</v>
      </c>
      <c r="B19" s="36" t="s">
        <v>74</v>
      </c>
      <c r="C19" s="36" t="s">
        <v>44</v>
      </c>
      <c r="D19" s="36" t="s">
        <v>75</v>
      </c>
      <c r="E19" s="36" t="s">
        <v>76</v>
      </c>
      <c r="F19" s="41">
        <v>2355318</v>
      </c>
      <c r="G19" s="41">
        <v>2329914</v>
      </c>
      <c r="H19" s="36"/>
    </row>
    <row r="20" spans="1:8" x14ac:dyDescent="0.35">
      <c r="A20" s="36" t="s">
        <v>77</v>
      </c>
      <c r="B20" s="36" t="s">
        <v>78</v>
      </c>
      <c r="C20" s="36" t="s">
        <v>44</v>
      </c>
      <c r="D20" s="36" t="s">
        <v>75</v>
      </c>
      <c r="E20" s="36" t="s">
        <v>76</v>
      </c>
      <c r="F20" s="41">
        <v>1484387</v>
      </c>
      <c r="G20" s="41">
        <v>1517867</v>
      </c>
      <c r="H20" s="36"/>
    </row>
    <row r="21" spans="1:8" x14ac:dyDescent="0.35">
      <c r="A21" s="36" t="s">
        <v>79</v>
      </c>
      <c r="B21" s="36" t="s">
        <v>80</v>
      </c>
      <c r="C21" s="36" t="s">
        <v>81</v>
      </c>
      <c r="D21" s="36" t="s">
        <v>38</v>
      </c>
      <c r="E21" s="36" t="s">
        <v>39</v>
      </c>
      <c r="F21" s="41">
        <v>17689082</v>
      </c>
      <c r="G21" s="41">
        <v>17853442</v>
      </c>
      <c r="H21" s="36"/>
    </row>
    <row r="22" spans="1:8" x14ac:dyDescent="0.35">
      <c r="A22" s="36" t="s">
        <v>82</v>
      </c>
      <c r="B22" s="36" t="s">
        <v>83</v>
      </c>
      <c r="C22" s="36" t="s">
        <v>81</v>
      </c>
      <c r="D22" s="36" t="s">
        <v>25</v>
      </c>
      <c r="E22" s="36" t="s">
        <v>26</v>
      </c>
      <c r="F22" s="41">
        <v>464918</v>
      </c>
      <c r="G22" s="41">
        <v>472273</v>
      </c>
      <c r="H22" s="36"/>
    </row>
    <row r="23" spans="1:8" x14ac:dyDescent="0.35">
      <c r="A23" s="36" t="s">
        <v>84</v>
      </c>
      <c r="B23" s="36" t="s">
        <v>85</v>
      </c>
      <c r="C23" s="36" t="s">
        <v>81</v>
      </c>
      <c r="D23" s="36" t="s">
        <v>25</v>
      </c>
      <c r="E23" s="36" t="s">
        <v>26</v>
      </c>
      <c r="F23" s="41">
        <v>668863</v>
      </c>
      <c r="G23" s="41">
        <v>702265</v>
      </c>
      <c r="H23" s="36"/>
    </row>
    <row r="24" spans="1:8" x14ac:dyDescent="0.35">
      <c r="A24" s="36" t="s">
        <v>86</v>
      </c>
      <c r="B24" s="36" t="s">
        <v>87</v>
      </c>
      <c r="C24" s="36" t="s">
        <v>81</v>
      </c>
      <c r="D24" s="36" t="s">
        <v>25</v>
      </c>
      <c r="E24" s="36" t="s">
        <v>26</v>
      </c>
      <c r="F24" s="41">
        <v>844261</v>
      </c>
      <c r="G24" s="41">
        <v>867818</v>
      </c>
      <c r="H24" s="36"/>
    </row>
    <row r="25" spans="1:8" x14ac:dyDescent="0.35">
      <c r="A25" s="36" t="s">
        <v>88</v>
      </c>
      <c r="B25" s="36" t="s">
        <v>89</v>
      </c>
      <c r="C25" s="36" t="s">
        <v>81</v>
      </c>
      <c r="D25" s="36" t="s">
        <v>25</v>
      </c>
      <c r="E25" s="36" t="s">
        <v>26</v>
      </c>
      <c r="F25" s="41">
        <v>456332</v>
      </c>
      <c r="G25" s="41">
        <v>450898</v>
      </c>
      <c r="H25" s="36"/>
    </row>
    <row r="26" spans="1:8" x14ac:dyDescent="0.35">
      <c r="A26" s="36" t="s">
        <v>90</v>
      </c>
      <c r="B26" s="36" t="s">
        <v>91</v>
      </c>
      <c r="C26" s="36" t="s">
        <v>81</v>
      </c>
      <c r="D26" s="36" t="s">
        <v>19</v>
      </c>
      <c r="E26" s="36" t="s">
        <v>20</v>
      </c>
      <c r="F26" s="41">
        <v>223404</v>
      </c>
      <c r="G26" s="41">
        <v>206508</v>
      </c>
      <c r="H26" s="36"/>
    </row>
    <row r="27" spans="1:8" x14ac:dyDescent="0.35">
      <c r="A27" s="36" t="s">
        <v>92</v>
      </c>
      <c r="B27" s="36" t="s">
        <v>93</v>
      </c>
      <c r="C27" s="36" t="s">
        <v>81</v>
      </c>
      <c r="D27" s="36" t="s">
        <v>25</v>
      </c>
      <c r="E27" s="36" t="s">
        <v>26</v>
      </c>
      <c r="F27" s="41">
        <v>622261</v>
      </c>
      <c r="G27" s="41">
        <v>603935</v>
      </c>
      <c r="H27" s="36"/>
    </row>
    <row r="28" spans="1:8" x14ac:dyDescent="0.35">
      <c r="A28" s="36" t="s">
        <v>94</v>
      </c>
      <c r="B28" s="36" t="s">
        <v>95</v>
      </c>
      <c r="C28" s="36" t="s">
        <v>81</v>
      </c>
      <c r="D28" s="36" t="s">
        <v>25</v>
      </c>
      <c r="E28" s="36" t="s">
        <v>26</v>
      </c>
      <c r="F28" s="41">
        <v>1353621</v>
      </c>
      <c r="G28" s="41">
        <v>1451190</v>
      </c>
      <c r="H28" s="36"/>
    </row>
    <row r="29" spans="1:8" x14ac:dyDescent="0.35">
      <c r="A29" s="36" t="s">
        <v>96</v>
      </c>
      <c r="B29" s="36" t="s">
        <v>97</v>
      </c>
      <c r="C29" s="36" t="s">
        <v>81</v>
      </c>
      <c r="D29" s="36" t="s">
        <v>25</v>
      </c>
      <c r="E29" s="36" t="s">
        <v>26</v>
      </c>
      <c r="F29" s="41">
        <v>637103</v>
      </c>
      <c r="G29" s="41">
        <v>665890</v>
      </c>
      <c r="H29" s="36"/>
    </row>
    <row r="30" spans="1:8" x14ac:dyDescent="0.35">
      <c r="A30" s="36" t="s">
        <v>98</v>
      </c>
      <c r="B30" s="36" t="s">
        <v>99</v>
      </c>
      <c r="C30" s="36" t="s">
        <v>81</v>
      </c>
      <c r="D30" s="36" t="s">
        <v>25</v>
      </c>
      <c r="E30" s="36" t="s">
        <v>26</v>
      </c>
      <c r="F30" s="41">
        <v>650149</v>
      </c>
      <c r="G30" s="41">
        <v>668677</v>
      </c>
      <c r="H30" s="36"/>
    </row>
    <row r="31" spans="1:8" x14ac:dyDescent="0.35">
      <c r="A31" s="36" t="s">
        <v>100</v>
      </c>
      <c r="B31" s="36" t="s">
        <v>101</v>
      </c>
      <c r="C31" s="36" t="s">
        <v>81</v>
      </c>
      <c r="D31" s="36" t="s">
        <v>25</v>
      </c>
      <c r="E31" s="36" t="s">
        <v>26</v>
      </c>
      <c r="F31" s="41">
        <v>459229</v>
      </c>
      <c r="G31" s="41">
        <v>459462</v>
      </c>
      <c r="H31" s="36"/>
    </row>
    <row r="32" spans="1:8" x14ac:dyDescent="0.35">
      <c r="A32" s="36" t="s">
        <v>102</v>
      </c>
      <c r="B32" s="36" t="s">
        <v>103</v>
      </c>
      <c r="C32" s="36" t="s">
        <v>81</v>
      </c>
      <c r="D32" s="36" t="s">
        <v>25</v>
      </c>
      <c r="E32" s="36" t="s">
        <v>26</v>
      </c>
      <c r="F32" s="41">
        <v>869357</v>
      </c>
      <c r="G32" s="41">
        <v>812074</v>
      </c>
      <c r="H32" s="36"/>
    </row>
    <row r="33" spans="1:8" x14ac:dyDescent="0.35">
      <c r="A33" s="36" t="s">
        <v>104</v>
      </c>
      <c r="B33" s="36" t="s">
        <v>105</v>
      </c>
      <c r="C33" s="36" t="s">
        <v>81</v>
      </c>
      <c r="D33" s="36" t="s">
        <v>19</v>
      </c>
      <c r="E33" s="36" t="s">
        <v>20</v>
      </c>
      <c r="F33" s="41">
        <v>249532</v>
      </c>
      <c r="G33" s="41">
        <v>249576</v>
      </c>
      <c r="H33" s="36"/>
    </row>
    <row r="34" spans="1:8" x14ac:dyDescent="0.35">
      <c r="A34" s="36" t="s">
        <v>106</v>
      </c>
      <c r="B34" s="36" t="s">
        <v>107</v>
      </c>
      <c r="C34" s="36" t="s">
        <v>81</v>
      </c>
      <c r="D34" s="36" t="s">
        <v>19</v>
      </c>
      <c r="E34" s="36" t="s">
        <v>20</v>
      </c>
      <c r="F34" s="41">
        <v>290507</v>
      </c>
      <c r="G34" s="41">
        <v>299294</v>
      </c>
      <c r="H34" s="36"/>
    </row>
    <row r="35" spans="1:8" x14ac:dyDescent="0.35">
      <c r="A35" s="36" t="s">
        <v>108</v>
      </c>
      <c r="B35" s="36" t="s">
        <v>109</v>
      </c>
      <c r="C35" s="36" t="s">
        <v>110</v>
      </c>
      <c r="D35" s="36" t="s">
        <v>38</v>
      </c>
      <c r="E35" s="36" t="s">
        <v>39</v>
      </c>
      <c r="F35" s="41">
        <v>11726563</v>
      </c>
      <c r="G35" s="41">
        <v>10108167</v>
      </c>
      <c r="H35" s="36" t="s">
        <v>4</v>
      </c>
    </row>
    <row r="36" spans="1:8" x14ac:dyDescent="0.35">
      <c r="A36" s="36" t="s">
        <v>111</v>
      </c>
      <c r="B36" s="36" t="s">
        <v>112</v>
      </c>
      <c r="C36" s="36" t="s">
        <v>110</v>
      </c>
      <c r="D36" s="36" t="s">
        <v>19</v>
      </c>
      <c r="E36" s="36" t="s">
        <v>20</v>
      </c>
      <c r="F36" s="41">
        <v>723245</v>
      </c>
      <c r="G36" s="41">
        <v>695358</v>
      </c>
      <c r="H36" s="36"/>
    </row>
    <row r="37" spans="1:8" x14ac:dyDescent="0.35">
      <c r="A37" s="36" t="s">
        <v>113</v>
      </c>
      <c r="B37" s="36" t="s">
        <v>114</v>
      </c>
      <c r="C37" s="36" t="s">
        <v>110</v>
      </c>
      <c r="D37" s="36" t="s">
        <v>19</v>
      </c>
      <c r="E37" s="36" t="s">
        <v>20</v>
      </c>
      <c r="F37" s="41">
        <v>364629</v>
      </c>
      <c r="G37" s="41">
        <v>414968</v>
      </c>
      <c r="H37" s="36"/>
    </row>
    <row r="38" spans="1:8" x14ac:dyDescent="0.35">
      <c r="A38" s="36" t="s">
        <v>115</v>
      </c>
      <c r="B38" s="36" t="s">
        <v>116</v>
      </c>
      <c r="C38" s="36" t="s">
        <v>110</v>
      </c>
      <c r="D38" s="36" t="s">
        <v>19</v>
      </c>
      <c r="E38" s="36" t="s">
        <v>20</v>
      </c>
      <c r="F38" s="41">
        <v>1452783</v>
      </c>
      <c r="G38" s="41">
        <v>1368928</v>
      </c>
      <c r="H38" s="36"/>
    </row>
    <row r="39" spans="1:8" x14ac:dyDescent="0.35">
      <c r="A39" s="36" t="s">
        <v>117</v>
      </c>
      <c r="B39" s="36" t="s">
        <v>118</v>
      </c>
      <c r="C39" s="36" t="s">
        <v>110</v>
      </c>
      <c r="D39" s="36" t="s">
        <v>25</v>
      </c>
      <c r="E39" s="36" t="s">
        <v>26</v>
      </c>
      <c r="F39" s="41">
        <v>158912</v>
      </c>
      <c r="G39" s="41">
        <v>173716</v>
      </c>
      <c r="H39" s="36"/>
    </row>
    <row r="40" spans="1:8" x14ac:dyDescent="0.35">
      <c r="A40" s="36" t="s">
        <v>119</v>
      </c>
      <c r="B40" s="36" t="s">
        <v>120</v>
      </c>
      <c r="C40" s="36" t="s">
        <v>110</v>
      </c>
      <c r="D40" s="36" t="s">
        <v>25</v>
      </c>
      <c r="E40" s="36" t="s">
        <v>26</v>
      </c>
      <c r="F40" s="41">
        <v>621670</v>
      </c>
      <c r="G40" s="41">
        <v>616775</v>
      </c>
      <c r="H40" s="36"/>
    </row>
    <row r="41" spans="1:8" x14ac:dyDescent="0.35">
      <c r="A41" s="36" t="s">
        <v>121</v>
      </c>
      <c r="B41" s="36" t="s">
        <v>122</v>
      </c>
      <c r="C41" s="36" t="s">
        <v>110</v>
      </c>
      <c r="D41" s="36" t="s">
        <v>19</v>
      </c>
      <c r="E41" s="36" t="s">
        <v>20</v>
      </c>
      <c r="F41" s="41">
        <v>947763</v>
      </c>
      <c r="G41" s="41">
        <v>924089</v>
      </c>
      <c r="H41" s="36"/>
    </row>
    <row r="42" spans="1:8" x14ac:dyDescent="0.35">
      <c r="A42" s="36" t="s">
        <v>123</v>
      </c>
      <c r="B42" s="36" t="s">
        <v>124</v>
      </c>
      <c r="C42" s="36" t="s">
        <v>110</v>
      </c>
      <c r="D42" s="36" t="s">
        <v>25</v>
      </c>
      <c r="E42" s="36" t="s">
        <v>26</v>
      </c>
      <c r="F42" s="41">
        <v>2474982</v>
      </c>
      <c r="G42" s="41">
        <v>2472896</v>
      </c>
      <c r="H42" s="36"/>
    </row>
    <row r="43" spans="1:8" x14ac:dyDescent="0.35">
      <c r="A43" s="36" t="s">
        <v>125</v>
      </c>
      <c r="B43" s="36" t="s">
        <v>126</v>
      </c>
      <c r="C43" s="36" t="s">
        <v>110</v>
      </c>
      <c r="D43" s="36" t="s">
        <v>25</v>
      </c>
      <c r="E43" s="36" t="s">
        <v>26</v>
      </c>
      <c r="F43" s="41">
        <v>3634538</v>
      </c>
      <c r="G43" s="41">
        <v>3728562</v>
      </c>
      <c r="H43" s="36"/>
    </row>
    <row r="44" spans="1:8" x14ac:dyDescent="0.35">
      <c r="A44" s="36" t="s">
        <v>127</v>
      </c>
      <c r="B44" s="36" t="s">
        <v>128</v>
      </c>
      <c r="C44" s="36" t="s">
        <v>110</v>
      </c>
      <c r="D44" s="36" t="s">
        <v>19</v>
      </c>
      <c r="E44" s="36" t="s">
        <v>20</v>
      </c>
      <c r="F44" s="41">
        <v>850883</v>
      </c>
      <c r="G44" s="41">
        <v>840290</v>
      </c>
      <c r="H44" s="36"/>
    </row>
    <row r="45" spans="1:8" x14ac:dyDescent="0.35">
      <c r="A45" s="36" t="s">
        <v>129</v>
      </c>
      <c r="B45" s="36" t="s">
        <v>130</v>
      </c>
      <c r="C45" s="36" t="s">
        <v>110</v>
      </c>
      <c r="D45" s="36" t="s">
        <v>25</v>
      </c>
      <c r="E45" s="36" t="s">
        <v>26</v>
      </c>
      <c r="F45" s="41">
        <v>16401544</v>
      </c>
      <c r="G45" s="41">
        <v>16418023</v>
      </c>
      <c r="H45" s="36"/>
    </row>
    <row r="46" spans="1:8" x14ac:dyDescent="0.35">
      <c r="A46" s="36" t="s">
        <v>131</v>
      </c>
      <c r="B46" s="36" t="s">
        <v>132</v>
      </c>
      <c r="C46" s="36" t="s">
        <v>110</v>
      </c>
      <c r="D46" s="36" t="s">
        <v>25</v>
      </c>
      <c r="E46" s="36" t="s">
        <v>26</v>
      </c>
      <c r="F46" s="41">
        <v>258012</v>
      </c>
      <c r="G46" s="41">
        <v>244561</v>
      </c>
      <c r="H46" s="36"/>
    </row>
    <row r="47" spans="1:8" x14ac:dyDescent="0.35">
      <c r="A47" s="36" t="s">
        <v>133</v>
      </c>
      <c r="B47" s="36" t="s">
        <v>134</v>
      </c>
      <c r="C47" s="36" t="s">
        <v>110</v>
      </c>
      <c r="D47" s="36" t="s">
        <v>25</v>
      </c>
      <c r="E47" s="36" t="s">
        <v>26</v>
      </c>
      <c r="F47" s="41">
        <v>1141591</v>
      </c>
      <c r="G47" s="41">
        <v>1161555</v>
      </c>
      <c r="H47" s="36"/>
    </row>
    <row r="48" spans="1:8" x14ac:dyDescent="0.35">
      <c r="A48" s="36" t="s">
        <v>135</v>
      </c>
      <c r="B48" s="36" t="s">
        <v>136</v>
      </c>
      <c r="C48" s="36" t="s">
        <v>110</v>
      </c>
      <c r="D48" s="36" t="s">
        <v>25</v>
      </c>
      <c r="E48" s="36" t="s">
        <v>26</v>
      </c>
      <c r="F48" s="41">
        <v>260632</v>
      </c>
      <c r="G48" s="41">
        <v>271107</v>
      </c>
      <c r="H48" s="36"/>
    </row>
    <row r="49" spans="1:8" x14ac:dyDescent="0.35">
      <c r="A49" s="36" t="s">
        <v>137</v>
      </c>
      <c r="B49" s="36" t="s">
        <v>138</v>
      </c>
      <c r="C49" s="36" t="s">
        <v>110</v>
      </c>
      <c r="D49" s="36" t="s">
        <v>19</v>
      </c>
      <c r="E49" s="36" t="s">
        <v>20</v>
      </c>
      <c r="F49" s="41">
        <v>667071</v>
      </c>
      <c r="G49" s="41">
        <v>670953</v>
      </c>
      <c r="H49" s="36"/>
    </row>
    <row r="50" spans="1:8" x14ac:dyDescent="0.35">
      <c r="A50" s="36" t="s">
        <v>139</v>
      </c>
      <c r="B50" s="36" t="s">
        <v>140</v>
      </c>
      <c r="C50" s="36" t="s">
        <v>110</v>
      </c>
      <c r="D50" s="36" t="s">
        <v>25</v>
      </c>
      <c r="E50" s="36" t="s">
        <v>26</v>
      </c>
      <c r="F50" s="41">
        <v>1600563</v>
      </c>
      <c r="G50" s="41">
        <v>1670479</v>
      </c>
      <c r="H50" s="36"/>
    </row>
    <row r="51" spans="1:8" x14ac:dyDescent="0.35">
      <c r="A51" s="36" t="s">
        <v>141</v>
      </c>
      <c r="B51" s="36" t="s">
        <v>142</v>
      </c>
      <c r="C51" s="36" t="s">
        <v>110</v>
      </c>
      <c r="D51" s="36" t="s">
        <v>25</v>
      </c>
      <c r="E51" s="36" t="s">
        <v>26</v>
      </c>
      <c r="F51" s="41">
        <v>5518436</v>
      </c>
      <c r="G51" s="41">
        <v>5502992</v>
      </c>
      <c r="H51" s="36"/>
    </row>
    <row r="52" spans="1:8" x14ac:dyDescent="0.35">
      <c r="A52" s="36" t="s">
        <v>143</v>
      </c>
      <c r="B52" s="36" t="s">
        <v>144</v>
      </c>
      <c r="C52" s="36" t="s">
        <v>110</v>
      </c>
      <c r="D52" s="36" t="s">
        <v>25</v>
      </c>
      <c r="E52" s="36" t="s">
        <v>26</v>
      </c>
      <c r="F52" s="41">
        <v>858985</v>
      </c>
      <c r="G52" s="41">
        <v>842869</v>
      </c>
      <c r="H52" s="36"/>
    </row>
    <row r="53" spans="1:8" x14ac:dyDescent="0.35">
      <c r="A53" s="36" t="s">
        <v>145</v>
      </c>
      <c r="B53" s="36" t="s">
        <v>146</v>
      </c>
      <c r="C53" s="36" t="s">
        <v>110</v>
      </c>
      <c r="D53" s="36" t="s">
        <v>75</v>
      </c>
      <c r="E53" s="36" t="s">
        <v>76</v>
      </c>
      <c r="F53" s="41">
        <v>2967706</v>
      </c>
      <c r="G53" s="41">
        <v>2989105</v>
      </c>
      <c r="H53" s="36"/>
    </row>
    <row r="54" spans="1:8" x14ac:dyDescent="0.35">
      <c r="A54" s="36" t="s">
        <v>147</v>
      </c>
      <c r="B54" s="36" t="s">
        <v>148</v>
      </c>
      <c r="C54" s="36" t="s">
        <v>110</v>
      </c>
      <c r="D54" s="36" t="s">
        <v>75</v>
      </c>
      <c r="E54" s="36" t="s">
        <v>76</v>
      </c>
      <c r="F54" s="41">
        <v>2903607</v>
      </c>
      <c r="G54" s="41">
        <v>2944814</v>
      </c>
      <c r="H54" s="36"/>
    </row>
    <row r="55" spans="1:8" x14ac:dyDescent="0.35">
      <c r="A55" s="36" t="s">
        <v>149</v>
      </c>
      <c r="B55" s="36" t="s">
        <v>150</v>
      </c>
      <c r="C55" s="36" t="s">
        <v>110</v>
      </c>
      <c r="D55" s="36" t="s">
        <v>75</v>
      </c>
      <c r="E55" s="36" t="s">
        <v>76</v>
      </c>
      <c r="F55" s="41">
        <v>0</v>
      </c>
      <c r="G55" s="41">
        <v>1301166</v>
      </c>
      <c r="H55" s="36" t="s">
        <v>5</v>
      </c>
    </row>
    <row r="56" spans="1:8" x14ac:dyDescent="0.35">
      <c r="A56" s="36" t="s">
        <v>151</v>
      </c>
      <c r="B56" s="36" t="s">
        <v>152</v>
      </c>
      <c r="C56" s="36" t="s">
        <v>153</v>
      </c>
      <c r="D56" s="36" t="s">
        <v>38</v>
      </c>
      <c r="E56" s="36" t="s">
        <v>39</v>
      </c>
      <c r="F56" s="41">
        <v>31989829</v>
      </c>
      <c r="G56" s="41">
        <v>32072052</v>
      </c>
      <c r="H56" s="36"/>
    </row>
    <row r="57" spans="1:8" x14ac:dyDescent="0.35">
      <c r="A57" s="36" t="s">
        <v>154</v>
      </c>
      <c r="B57" s="36" t="s">
        <v>155</v>
      </c>
      <c r="C57" s="36" t="s">
        <v>153</v>
      </c>
      <c r="D57" s="36" t="s">
        <v>19</v>
      </c>
      <c r="E57" s="36" t="s">
        <v>20</v>
      </c>
      <c r="F57" s="41">
        <v>1127346</v>
      </c>
      <c r="G57" s="41">
        <v>1121865</v>
      </c>
      <c r="H57" s="36"/>
    </row>
    <row r="58" spans="1:8" x14ac:dyDescent="0.35">
      <c r="A58" s="36" t="s">
        <v>156</v>
      </c>
      <c r="B58" s="36" t="s">
        <v>157</v>
      </c>
      <c r="C58" s="36" t="s">
        <v>153</v>
      </c>
      <c r="D58" s="36" t="s">
        <v>19</v>
      </c>
      <c r="E58" s="36" t="s">
        <v>20</v>
      </c>
      <c r="F58" s="41">
        <v>980350</v>
      </c>
      <c r="G58" s="41">
        <v>978430</v>
      </c>
      <c r="H58" s="36"/>
    </row>
    <row r="59" spans="1:8" x14ac:dyDescent="0.35">
      <c r="A59" s="36" t="s">
        <v>158</v>
      </c>
      <c r="B59" s="36" t="s">
        <v>159</v>
      </c>
      <c r="C59" s="36" t="s">
        <v>153</v>
      </c>
      <c r="D59" s="36" t="s">
        <v>19</v>
      </c>
      <c r="E59" s="36" t="s">
        <v>20</v>
      </c>
      <c r="F59" s="41">
        <v>236379</v>
      </c>
      <c r="G59" s="41">
        <v>218978</v>
      </c>
      <c r="H59" s="36"/>
    </row>
    <row r="60" spans="1:8" x14ac:dyDescent="0.35">
      <c r="A60" s="36" t="s">
        <v>160</v>
      </c>
      <c r="B60" s="36" t="s">
        <v>161</v>
      </c>
      <c r="C60" s="36" t="s">
        <v>153</v>
      </c>
      <c r="D60" s="36" t="s">
        <v>25</v>
      </c>
      <c r="E60" s="36" t="s">
        <v>26</v>
      </c>
      <c r="F60" s="41">
        <v>4258353</v>
      </c>
      <c r="G60" s="41">
        <v>4220430</v>
      </c>
      <c r="H60" s="36"/>
    </row>
    <row r="61" spans="1:8" x14ac:dyDescent="0.35">
      <c r="A61" s="36" t="s">
        <v>162</v>
      </c>
      <c r="B61" s="36" t="s">
        <v>163</v>
      </c>
      <c r="C61" s="36" t="s">
        <v>153</v>
      </c>
      <c r="D61" s="36" t="s">
        <v>19</v>
      </c>
      <c r="E61" s="36" t="s">
        <v>20</v>
      </c>
      <c r="F61" s="41">
        <v>841898</v>
      </c>
      <c r="G61" s="41">
        <v>815825</v>
      </c>
      <c r="H61" s="36"/>
    </row>
    <row r="62" spans="1:8" x14ac:dyDescent="0.35">
      <c r="A62" s="36" t="s">
        <v>164</v>
      </c>
      <c r="B62" s="36" t="s">
        <v>165</v>
      </c>
      <c r="C62" s="36" t="s">
        <v>153</v>
      </c>
      <c r="D62" s="36" t="s">
        <v>19</v>
      </c>
      <c r="E62" s="36" t="s">
        <v>20</v>
      </c>
      <c r="F62" s="41">
        <v>624876</v>
      </c>
      <c r="G62" s="41">
        <v>625240</v>
      </c>
      <c r="H62" s="36"/>
    </row>
    <row r="63" spans="1:8" x14ac:dyDescent="0.35">
      <c r="A63" s="36" t="s">
        <v>166</v>
      </c>
      <c r="B63" s="36" t="s">
        <v>167</v>
      </c>
      <c r="C63" s="36" t="s">
        <v>153</v>
      </c>
      <c r="D63" s="36" t="s">
        <v>25</v>
      </c>
      <c r="E63" s="36" t="s">
        <v>26</v>
      </c>
      <c r="F63" s="41">
        <v>3637950</v>
      </c>
      <c r="G63" s="41">
        <v>3713390</v>
      </c>
      <c r="H63" s="36"/>
    </row>
    <row r="64" spans="1:8" x14ac:dyDescent="0.35">
      <c r="A64" s="36" t="s">
        <v>168</v>
      </c>
      <c r="B64" s="36" t="s">
        <v>169</v>
      </c>
      <c r="C64" s="36" t="s">
        <v>153</v>
      </c>
      <c r="D64" s="36" t="s">
        <v>19</v>
      </c>
      <c r="E64" s="36" t="s">
        <v>20</v>
      </c>
      <c r="F64" s="41">
        <v>999533</v>
      </c>
      <c r="G64" s="41">
        <v>970591</v>
      </c>
      <c r="H64" s="36"/>
    </row>
    <row r="65" spans="1:8" x14ac:dyDescent="0.35">
      <c r="A65" s="36" t="s">
        <v>170</v>
      </c>
      <c r="B65" s="36" t="s">
        <v>171</v>
      </c>
      <c r="C65" s="36" t="s">
        <v>153</v>
      </c>
      <c r="D65" s="36" t="s">
        <v>19</v>
      </c>
      <c r="E65" s="36" t="s">
        <v>20</v>
      </c>
      <c r="F65" s="41">
        <v>1038464</v>
      </c>
      <c r="G65" s="41">
        <v>977292</v>
      </c>
      <c r="H65" s="36"/>
    </row>
    <row r="66" spans="1:8" x14ac:dyDescent="0.35">
      <c r="A66" s="36" t="s">
        <v>172</v>
      </c>
      <c r="B66" s="36" t="s">
        <v>173</v>
      </c>
      <c r="C66" s="36" t="s">
        <v>153</v>
      </c>
      <c r="D66" s="36" t="s">
        <v>25</v>
      </c>
      <c r="E66" s="36" t="s">
        <v>26</v>
      </c>
      <c r="F66" s="41">
        <v>2679719</v>
      </c>
      <c r="G66" s="41">
        <v>2666459</v>
      </c>
      <c r="H66" s="36"/>
    </row>
    <row r="67" spans="1:8" x14ac:dyDescent="0.35">
      <c r="A67" s="36" t="s">
        <v>174</v>
      </c>
      <c r="B67" s="36" t="s">
        <v>175</v>
      </c>
      <c r="C67" s="36" t="s">
        <v>153</v>
      </c>
      <c r="D67" s="36" t="s">
        <v>19</v>
      </c>
      <c r="E67" s="36" t="s">
        <v>20</v>
      </c>
      <c r="F67" s="41">
        <v>781775</v>
      </c>
      <c r="G67" s="41">
        <v>797665</v>
      </c>
      <c r="H67" s="36"/>
    </row>
    <row r="68" spans="1:8" x14ac:dyDescent="0.35">
      <c r="A68" s="36" t="s">
        <v>176</v>
      </c>
      <c r="B68" s="36" t="s">
        <v>177</v>
      </c>
      <c r="C68" s="36" t="s">
        <v>153</v>
      </c>
      <c r="D68" s="36" t="s">
        <v>25</v>
      </c>
      <c r="E68" s="36" t="s">
        <v>26</v>
      </c>
      <c r="F68" s="41">
        <v>1038008</v>
      </c>
      <c r="G68" s="41">
        <v>1030429</v>
      </c>
      <c r="H68" s="36"/>
    </row>
    <row r="69" spans="1:8" x14ac:dyDescent="0.35">
      <c r="A69" s="36" t="s">
        <v>178</v>
      </c>
      <c r="B69" s="36" t="s">
        <v>179</v>
      </c>
      <c r="C69" s="36" t="s">
        <v>153</v>
      </c>
      <c r="D69" s="36" t="s">
        <v>25</v>
      </c>
      <c r="E69" s="36" t="s">
        <v>26</v>
      </c>
      <c r="F69" s="41">
        <v>310204</v>
      </c>
      <c r="G69" s="41">
        <v>310979</v>
      </c>
      <c r="H69" s="36"/>
    </row>
    <row r="70" spans="1:8" x14ac:dyDescent="0.35">
      <c r="A70" s="36" t="s">
        <v>180</v>
      </c>
      <c r="B70" s="36" t="s">
        <v>181</v>
      </c>
      <c r="C70" s="36" t="s">
        <v>153</v>
      </c>
      <c r="D70" s="36" t="s">
        <v>25</v>
      </c>
      <c r="E70" s="36" t="s">
        <v>26</v>
      </c>
      <c r="F70" s="41">
        <v>568562</v>
      </c>
      <c r="G70" s="41">
        <v>565679</v>
      </c>
      <c r="H70" s="36"/>
    </row>
    <row r="71" spans="1:8" x14ac:dyDescent="0.35">
      <c r="A71" s="36" t="s">
        <v>182</v>
      </c>
      <c r="B71" s="36" t="s">
        <v>183</v>
      </c>
      <c r="C71" s="36" t="s">
        <v>153</v>
      </c>
      <c r="D71" s="36" t="s">
        <v>25</v>
      </c>
      <c r="E71" s="36" t="s">
        <v>26</v>
      </c>
      <c r="F71" s="41">
        <v>815045</v>
      </c>
      <c r="G71" s="41">
        <v>818486</v>
      </c>
      <c r="H71" s="36"/>
    </row>
    <row r="72" spans="1:8" x14ac:dyDescent="0.35">
      <c r="A72" s="36" t="s">
        <v>184</v>
      </c>
      <c r="B72" s="36" t="s">
        <v>185</v>
      </c>
      <c r="C72" s="36" t="s">
        <v>153</v>
      </c>
      <c r="D72" s="36" t="s">
        <v>19</v>
      </c>
      <c r="E72" s="36" t="s">
        <v>20</v>
      </c>
      <c r="F72" s="41">
        <v>613705</v>
      </c>
      <c r="G72" s="41">
        <v>607178</v>
      </c>
      <c r="H72" s="36"/>
    </row>
    <row r="73" spans="1:8" x14ac:dyDescent="0.35">
      <c r="A73" s="36" t="s">
        <v>186</v>
      </c>
      <c r="B73" s="36" t="s">
        <v>187</v>
      </c>
      <c r="C73" s="36" t="s">
        <v>153</v>
      </c>
      <c r="D73" s="36" t="s">
        <v>19</v>
      </c>
      <c r="E73" s="36" t="s">
        <v>20</v>
      </c>
      <c r="F73" s="41">
        <v>238343</v>
      </c>
      <c r="G73" s="41">
        <v>240189</v>
      </c>
      <c r="H73" s="36"/>
    </row>
    <row r="74" spans="1:8" x14ac:dyDescent="0.35">
      <c r="A74" s="36" t="s">
        <v>188</v>
      </c>
      <c r="B74" s="36" t="s">
        <v>189</v>
      </c>
      <c r="C74" s="36" t="s">
        <v>153</v>
      </c>
      <c r="D74" s="36" t="s">
        <v>25</v>
      </c>
      <c r="E74" s="36" t="s">
        <v>26</v>
      </c>
      <c r="F74" s="41">
        <v>830771</v>
      </c>
      <c r="G74" s="41">
        <v>834013</v>
      </c>
      <c r="H74" s="36"/>
    </row>
    <row r="75" spans="1:8" x14ac:dyDescent="0.35">
      <c r="A75" s="36" t="s">
        <v>190</v>
      </c>
      <c r="B75" s="36" t="s">
        <v>191</v>
      </c>
      <c r="C75" s="36" t="s">
        <v>153</v>
      </c>
      <c r="D75" s="36" t="s">
        <v>25</v>
      </c>
      <c r="E75" s="36" t="s">
        <v>26</v>
      </c>
      <c r="F75" s="41">
        <v>514063</v>
      </c>
      <c r="G75" s="41">
        <v>553977</v>
      </c>
      <c r="H75" s="36"/>
    </row>
    <row r="76" spans="1:8" x14ac:dyDescent="0.35">
      <c r="A76" s="36" t="s">
        <v>192</v>
      </c>
      <c r="B76" s="36" t="s">
        <v>193</v>
      </c>
      <c r="C76" s="36" t="s">
        <v>153</v>
      </c>
      <c r="D76" s="36" t="s">
        <v>19</v>
      </c>
      <c r="E76" s="36" t="s">
        <v>20</v>
      </c>
      <c r="F76" s="41">
        <v>375343</v>
      </c>
      <c r="G76" s="41">
        <v>385468</v>
      </c>
      <c r="H76" s="36"/>
    </row>
    <row r="77" spans="1:8" x14ac:dyDescent="0.35">
      <c r="A77" s="36" t="s">
        <v>194</v>
      </c>
      <c r="B77" s="36" t="s">
        <v>195</v>
      </c>
      <c r="C77" s="36" t="s">
        <v>153</v>
      </c>
      <c r="D77" s="36" t="s">
        <v>19</v>
      </c>
      <c r="E77" s="36" t="s">
        <v>20</v>
      </c>
      <c r="F77" s="41">
        <v>2288957</v>
      </c>
      <c r="G77" s="41">
        <v>2288549</v>
      </c>
      <c r="H77" s="36"/>
    </row>
    <row r="78" spans="1:8" x14ac:dyDescent="0.35">
      <c r="A78" s="36" t="s">
        <v>196</v>
      </c>
      <c r="B78" s="36" t="s">
        <v>197</v>
      </c>
      <c r="C78" s="36" t="s">
        <v>153</v>
      </c>
      <c r="D78" s="36" t="s">
        <v>19</v>
      </c>
      <c r="E78" s="36" t="s">
        <v>20</v>
      </c>
      <c r="F78" s="41">
        <v>696562</v>
      </c>
      <c r="G78" s="41">
        <v>646042</v>
      </c>
      <c r="H78" s="36"/>
    </row>
    <row r="79" spans="1:8" x14ac:dyDescent="0.35">
      <c r="A79" s="36" t="s">
        <v>198</v>
      </c>
      <c r="B79" s="36" t="s">
        <v>199</v>
      </c>
      <c r="C79" s="36" t="s">
        <v>153</v>
      </c>
      <c r="D79" s="36" t="s">
        <v>19</v>
      </c>
      <c r="E79" s="36" t="s">
        <v>20</v>
      </c>
      <c r="F79" s="41">
        <v>744912</v>
      </c>
      <c r="G79" s="41">
        <v>740878</v>
      </c>
      <c r="H79" s="36"/>
    </row>
    <row r="80" spans="1:8" x14ac:dyDescent="0.35">
      <c r="A80" s="36" t="s">
        <v>200</v>
      </c>
      <c r="B80" s="36" t="s">
        <v>201</v>
      </c>
      <c r="C80" s="36" t="s">
        <v>153</v>
      </c>
      <c r="D80" s="36" t="s">
        <v>19</v>
      </c>
      <c r="E80" s="36" t="s">
        <v>20</v>
      </c>
      <c r="F80" s="41">
        <v>1573996</v>
      </c>
      <c r="G80" s="41">
        <v>1560617</v>
      </c>
      <c r="H80" s="36"/>
    </row>
    <row r="81" spans="1:8" x14ac:dyDescent="0.35">
      <c r="A81" s="36" t="s">
        <v>202</v>
      </c>
      <c r="B81" s="36" t="s">
        <v>203</v>
      </c>
      <c r="C81" s="36" t="s">
        <v>153</v>
      </c>
      <c r="D81" s="36" t="s">
        <v>19</v>
      </c>
      <c r="E81" s="36" t="s">
        <v>20</v>
      </c>
      <c r="F81" s="41">
        <v>1049799</v>
      </c>
      <c r="G81" s="41">
        <v>1028615</v>
      </c>
      <c r="H81" s="36"/>
    </row>
    <row r="82" spans="1:8" x14ac:dyDescent="0.35">
      <c r="A82" s="36" t="s">
        <v>204</v>
      </c>
      <c r="B82" s="36" t="s">
        <v>205</v>
      </c>
      <c r="C82" s="36" t="s">
        <v>153</v>
      </c>
      <c r="D82" s="36" t="s">
        <v>25</v>
      </c>
      <c r="E82" s="36" t="s">
        <v>26</v>
      </c>
      <c r="F82" s="41">
        <v>1215233</v>
      </c>
      <c r="G82" s="41">
        <v>1196934</v>
      </c>
      <c r="H82" s="36"/>
    </row>
    <row r="83" spans="1:8" x14ac:dyDescent="0.35">
      <c r="A83" s="36" t="s">
        <v>206</v>
      </c>
      <c r="B83" s="36" t="s">
        <v>207</v>
      </c>
      <c r="C83" s="36" t="s">
        <v>153</v>
      </c>
      <c r="D83" s="36" t="s">
        <v>25</v>
      </c>
      <c r="E83" s="36" t="s">
        <v>26</v>
      </c>
      <c r="F83" s="41">
        <v>1094366</v>
      </c>
      <c r="G83" s="41">
        <v>1040892</v>
      </c>
      <c r="H83" s="36"/>
    </row>
    <row r="84" spans="1:8" x14ac:dyDescent="0.35">
      <c r="A84" s="36" t="s">
        <v>208</v>
      </c>
      <c r="B84" s="36" t="s">
        <v>209</v>
      </c>
      <c r="C84" s="36" t="s">
        <v>153</v>
      </c>
      <c r="D84" s="36" t="s">
        <v>25</v>
      </c>
      <c r="E84" s="36" t="s">
        <v>26</v>
      </c>
      <c r="F84" s="41">
        <v>361569</v>
      </c>
      <c r="G84" s="41">
        <v>369172</v>
      </c>
      <c r="H84" s="36"/>
    </row>
    <row r="85" spans="1:8" x14ac:dyDescent="0.35">
      <c r="A85" s="36" t="s">
        <v>210</v>
      </c>
      <c r="B85" s="36" t="s">
        <v>211</v>
      </c>
      <c r="C85" s="36" t="s">
        <v>153</v>
      </c>
      <c r="D85" s="36" t="s">
        <v>19</v>
      </c>
      <c r="E85" s="36" t="s">
        <v>20</v>
      </c>
      <c r="F85" s="41">
        <v>1057646</v>
      </c>
      <c r="G85" s="41">
        <v>1018320</v>
      </c>
      <c r="H85" s="36"/>
    </row>
    <row r="86" spans="1:8" x14ac:dyDescent="0.35">
      <c r="A86" s="36" t="s">
        <v>212</v>
      </c>
      <c r="B86" s="36" t="s">
        <v>213</v>
      </c>
      <c r="C86" s="36" t="s">
        <v>153</v>
      </c>
      <c r="D86" s="36" t="s">
        <v>19</v>
      </c>
      <c r="E86" s="36" t="s">
        <v>20</v>
      </c>
      <c r="F86" s="41">
        <v>672291</v>
      </c>
      <c r="G86" s="41">
        <v>696405</v>
      </c>
      <c r="H86" s="36"/>
    </row>
    <row r="87" spans="1:8" x14ac:dyDescent="0.35">
      <c r="A87" s="36" t="s">
        <v>214</v>
      </c>
      <c r="B87" s="36" t="s">
        <v>215</v>
      </c>
      <c r="C87" s="36" t="s">
        <v>153</v>
      </c>
      <c r="D87" s="36" t="s">
        <v>19</v>
      </c>
      <c r="E87" s="36" t="s">
        <v>20</v>
      </c>
      <c r="F87" s="41">
        <v>652983</v>
      </c>
      <c r="G87" s="41">
        <v>633115</v>
      </c>
      <c r="H87" s="36"/>
    </row>
    <row r="88" spans="1:8" x14ac:dyDescent="0.35">
      <c r="A88" s="36" t="s">
        <v>216</v>
      </c>
      <c r="B88" s="36" t="s">
        <v>217</v>
      </c>
      <c r="C88" s="36" t="s">
        <v>153</v>
      </c>
      <c r="D88" s="36" t="s">
        <v>19</v>
      </c>
      <c r="E88" s="36" t="s">
        <v>20</v>
      </c>
      <c r="F88" s="41">
        <v>1070330</v>
      </c>
      <c r="G88" s="41">
        <v>1064195</v>
      </c>
      <c r="H88" s="36"/>
    </row>
    <row r="89" spans="1:8" x14ac:dyDescent="0.35">
      <c r="A89" s="36" t="s">
        <v>218</v>
      </c>
      <c r="B89" s="36" t="s">
        <v>219</v>
      </c>
      <c r="C89" s="36" t="s">
        <v>153</v>
      </c>
      <c r="D89" s="36" t="s">
        <v>19</v>
      </c>
      <c r="E89" s="36" t="s">
        <v>20</v>
      </c>
      <c r="F89" s="41">
        <v>1308125</v>
      </c>
      <c r="G89" s="41">
        <v>1327052</v>
      </c>
      <c r="H89" s="36"/>
    </row>
    <row r="90" spans="1:8" x14ac:dyDescent="0.35">
      <c r="A90" s="36" t="s">
        <v>220</v>
      </c>
      <c r="B90" s="36" t="s">
        <v>221</v>
      </c>
      <c r="C90" s="36" t="s">
        <v>153</v>
      </c>
      <c r="D90" s="36" t="s">
        <v>25</v>
      </c>
      <c r="E90" s="36" t="s">
        <v>26</v>
      </c>
      <c r="F90" s="41">
        <v>538235</v>
      </c>
      <c r="G90" s="41">
        <v>532586</v>
      </c>
      <c r="H90" s="36"/>
    </row>
    <row r="91" spans="1:8" x14ac:dyDescent="0.35">
      <c r="A91" s="36" t="s">
        <v>222</v>
      </c>
      <c r="B91" s="36" t="s">
        <v>223</v>
      </c>
      <c r="C91" s="36" t="s">
        <v>153</v>
      </c>
      <c r="D91" s="36" t="s">
        <v>19</v>
      </c>
      <c r="E91" s="36" t="s">
        <v>20</v>
      </c>
      <c r="F91" s="41">
        <v>953901</v>
      </c>
      <c r="G91" s="41">
        <v>920725</v>
      </c>
      <c r="H91" s="36"/>
    </row>
    <row r="92" spans="1:8" x14ac:dyDescent="0.35">
      <c r="A92" s="36" t="s">
        <v>224</v>
      </c>
      <c r="B92" s="36" t="s">
        <v>225</v>
      </c>
      <c r="C92" s="36" t="s">
        <v>153</v>
      </c>
      <c r="D92" s="36" t="s">
        <v>19</v>
      </c>
      <c r="E92" s="36" t="s">
        <v>20</v>
      </c>
      <c r="F92" s="41">
        <v>1729428</v>
      </c>
      <c r="G92" s="41">
        <v>1716829</v>
      </c>
      <c r="H92" s="36"/>
    </row>
    <row r="93" spans="1:8" x14ac:dyDescent="0.35">
      <c r="A93" s="36" t="s">
        <v>226</v>
      </c>
      <c r="B93" s="36" t="s">
        <v>227</v>
      </c>
      <c r="C93" s="36" t="s">
        <v>153</v>
      </c>
      <c r="D93" s="36" t="s">
        <v>19</v>
      </c>
      <c r="E93" s="36" t="s">
        <v>20</v>
      </c>
      <c r="F93" s="41">
        <v>332923</v>
      </c>
      <c r="G93" s="41">
        <v>332419</v>
      </c>
      <c r="H93" s="36"/>
    </row>
    <row r="94" spans="1:8" x14ac:dyDescent="0.35">
      <c r="A94" s="36" t="s">
        <v>228</v>
      </c>
      <c r="B94" s="36" t="s">
        <v>229</v>
      </c>
      <c r="C94" s="36" t="s">
        <v>153</v>
      </c>
      <c r="D94" s="36" t="s">
        <v>19</v>
      </c>
      <c r="E94" s="36" t="s">
        <v>20</v>
      </c>
      <c r="F94" s="41">
        <v>1791326</v>
      </c>
      <c r="G94" s="41">
        <v>1824030</v>
      </c>
      <c r="H94" s="36"/>
    </row>
    <row r="95" spans="1:8" x14ac:dyDescent="0.35">
      <c r="A95" s="36" t="s">
        <v>230</v>
      </c>
      <c r="B95" s="36" t="s">
        <v>231</v>
      </c>
      <c r="C95" s="36" t="s">
        <v>153</v>
      </c>
      <c r="D95" s="36" t="s">
        <v>25</v>
      </c>
      <c r="E95" s="36" t="s">
        <v>26</v>
      </c>
      <c r="F95" s="41">
        <v>837685</v>
      </c>
      <c r="G95" s="41">
        <v>830263</v>
      </c>
      <c r="H95" s="36"/>
    </row>
    <row r="96" spans="1:8" x14ac:dyDescent="0.35">
      <c r="A96" s="36" t="s">
        <v>232</v>
      </c>
      <c r="B96" s="36" t="s">
        <v>233</v>
      </c>
      <c r="C96" s="36" t="s">
        <v>153</v>
      </c>
      <c r="D96" s="36" t="s">
        <v>19</v>
      </c>
      <c r="E96" s="36" t="s">
        <v>20</v>
      </c>
      <c r="F96" s="41">
        <v>2089140</v>
      </c>
      <c r="G96" s="41">
        <v>2044327</v>
      </c>
      <c r="H96" s="36"/>
    </row>
    <row r="97" spans="1:8" x14ac:dyDescent="0.35">
      <c r="A97" s="36" t="s">
        <v>234</v>
      </c>
      <c r="B97" s="36" t="s">
        <v>235</v>
      </c>
      <c r="C97" s="36" t="s">
        <v>153</v>
      </c>
      <c r="D97" s="36" t="s">
        <v>25</v>
      </c>
      <c r="E97" s="36" t="s">
        <v>26</v>
      </c>
      <c r="F97" s="41">
        <v>340317</v>
      </c>
      <c r="G97" s="41">
        <v>328680</v>
      </c>
      <c r="H97" s="36"/>
    </row>
    <row r="98" spans="1:8" x14ac:dyDescent="0.35">
      <c r="A98" s="36" t="s">
        <v>236</v>
      </c>
      <c r="B98" s="36" t="s">
        <v>237</v>
      </c>
      <c r="C98" s="36" t="s">
        <v>153</v>
      </c>
      <c r="D98" s="36" t="s">
        <v>19</v>
      </c>
      <c r="E98" s="36" t="s">
        <v>20</v>
      </c>
      <c r="F98" s="41">
        <v>1425673</v>
      </c>
      <c r="G98" s="41">
        <v>1521465</v>
      </c>
      <c r="H98" s="36"/>
    </row>
    <row r="99" spans="1:8" x14ac:dyDescent="0.35">
      <c r="A99" s="36" t="s">
        <v>238</v>
      </c>
      <c r="B99" s="36" t="s">
        <v>239</v>
      </c>
      <c r="C99" s="36" t="s">
        <v>153</v>
      </c>
      <c r="D99" s="36" t="s">
        <v>25</v>
      </c>
      <c r="E99" s="36" t="s">
        <v>26</v>
      </c>
      <c r="F99" s="41">
        <v>6903972</v>
      </c>
      <c r="G99" s="41">
        <v>6940737</v>
      </c>
      <c r="H99" s="36"/>
    </row>
    <row r="100" spans="1:8" x14ac:dyDescent="0.35">
      <c r="A100" s="36" t="s">
        <v>240</v>
      </c>
      <c r="B100" s="36" t="s">
        <v>241</v>
      </c>
      <c r="C100" s="36" t="s">
        <v>153</v>
      </c>
      <c r="D100" s="36" t="s">
        <v>19</v>
      </c>
      <c r="E100" s="36" t="s">
        <v>20</v>
      </c>
      <c r="F100" s="41">
        <v>1445896</v>
      </c>
      <c r="G100" s="41">
        <v>1384816</v>
      </c>
      <c r="H100" s="36"/>
    </row>
    <row r="101" spans="1:8" x14ac:dyDescent="0.35">
      <c r="A101" s="36" t="s">
        <v>242</v>
      </c>
      <c r="B101" s="36" t="s">
        <v>243</v>
      </c>
      <c r="C101" s="36" t="s">
        <v>153</v>
      </c>
      <c r="D101" s="36" t="s">
        <v>25</v>
      </c>
      <c r="E101" s="36" t="s">
        <v>26</v>
      </c>
      <c r="F101" s="41">
        <v>666135</v>
      </c>
      <c r="G101" s="41">
        <v>610084</v>
      </c>
      <c r="H101" s="36"/>
    </row>
    <row r="102" spans="1:8" x14ac:dyDescent="0.35">
      <c r="A102" s="36" t="s">
        <v>244</v>
      </c>
      <c r="B102" s="36" t="s">
        <v>245</v>
      </c>
      <c r="C102" s="36" t="s">
        <v>153</v>
      </c>
      <c r="D102" s="36" t="s">
        <v>19</v>
      </c>
      <c r="E102" s="36" t="s">
        <v>20</v>
      </c>
      <c r="F102" s="41">
        <v>2094452</v>
      </c>
      <c r="G102" s="41">
        <v>1987966</v>
      </c>
      <c r="H102" s="36"/>
    </row>
    <row r="103" spans="1:8" x14ac:dyDescent="0.35">
      <c r="A103" s="36" t="s">
        <v>246</v>
      </c>
      <c r="B103" s="36" t="s">
        <v>247</v>
      </c>
      <c r="C103" s="36" t="s">
        <v>153</v>
      </c>
      <c r="D103" s="36" t="s">
        <v>19</v>
      </c>
      <c r="E103" s="36" t="s">
        <v>20</v>
      </c>
      <c r="F103" s="41">
        <v>496330</v>
      </c>
      <c r="G103" s="41">
        <v>476474</v>
      </c>
      <c r="H103" s="36"/>
    </row>
    <row r="104" spans="1:8" x14ac:dyDescent="0.35">
      <c r="A104" s="36" t="s">
        <v>248</v>
      </c>
      <c r="B104" s="36" t="s">
        <v>124</v>
      </c>
      <c r="C104" s="36" t="s">
        <v>153</v>
      </c>
      <c r="D104" s="36" t="s">
        <v>25</v>
      </c>
      <c r="E104" s="36" t="s">
        <v>26</v>
      </c>
      <c r="F104" s="41">
        <v>1852393</v>
      </c>
      <c r="G104" s="41">
        <v>1878848</v>
      </c>
      <c r="H104" s="36"/>
    </row>
    <row r="105" spans="1:8" x14ac:dyDescent="0.35">
      <c r="A105" s="36" t="s">
        <v>249</v>
      </c>
      <c r="B105" s="36" t="s">
        <v>250</v>
      </c>
      <c r="C105" s="36" t="s">
        <v>153</v>
      </c>
      <c r="D105" s="36" t="s">
        <v>19</v>
      </c>
      <c r="E105" s="36" t="s">
        <v>20</v>
      </c>
      <c r="F105" s="41">
        <v>279916</v>
      </c>
      <c r="G105" s="41">
        <v>289944</v>
      </c>
      <c r="H105" s="36"/>
    </row>
    <row r="106" spans="1:8" x14ac:dyDescent="0.35">
      <c r="A106" s="36" t="s">
        <v>251</v>
      </c>
      <c r="B106" s="36" t="s">
        <v>252</v>
      </c>
      <c r="C106" s="36" t="s">
        <v>153</v>
      </c>
      <c r="D106" s="36" t="s">
        <v>19</v>
      </c>
      <c r="E106" s="36" t="s">
        <v>20</v>
      </c>
      <c r="F106" s="41">
        <v>216342</v>
      </c>
      <c r="G106" s="41">
        <v>222673</v>
      </c>
      <c r="H106" s="36"/>
    </row>
    <row r="107" spans="1:8" x14ac:dyDescent="0.35">
      <c r="A107" s="36" t="s">
        <v>253</v>
      </c>
      <c r="B107" s="36" t="s">
        <v>254</v>
      </c>
      <c r="C107" s="36" t="s">
        <v>153</v>
      </c>
      <c r="D107" s="36" t="s">
        <v>25</v>
      </c>
      <c r="E107" s="36" t="s">
        <v>26</v>
      </c>
      <c r="F107" s="41">
        <v>599472</v>
      </c>
      <c r="G107" s="41">
        <v>571320</v>
      </c>
      <c r="H107" s="36"/>
    </row>
    <row r="108" spans="1:8" x14ac:dyDescent="0.35">
      <c r="A108" s="36" t="s">
        <v>255</v>
      </c>
      <c r="B108" s="36" t="s">
        <v>256</v>
      </c>
      <c r="C108" s="36" t="s">
        <v>153</v>
      </c>
      <c r="D108" s="36" t="s">
        <v>19</v>
      </c>
      <c r="E108" s="36" t="s">
        <v>20</v>
      </c>
      <c r="F108" s="41">
        <v>1297622</v>
      </c>
      <c r="G108" s="41">
        <v>1344000</v>
      </c>
      <c r="H108" s="36"/>
    </row>
    <row r="109" spans="1:8" x14ac:dyDescent="0.35">
      <c r="A109" s="36" t="s">
        <v>257</v>
      </c>
      <c r="B109" s="36" t="s">
        <v>258</v>
      </c>
      <c r="C109" s="36" t="s">
        <v>153</v>
      </c>
      <c r="D109" s="36" t="s">
        <v>25</v>
      </c>
      <c r="E109" s="36" t="s">
        <v>26</v>
      </c>
      <c r="F109" s="41">
        <v>1517266</v>
      </c>
      <c r="G109" s="41">
        <v>1501766</v>
      </c>
      <c r="H109" s="36"/>
    </row>
    <row r="110" spans="1:8" x14ac:dyDescent="0.35">
      <c r="A110" s="36" t="s">
        <v>259</v>
      </c>
      <c r="B110" s="36" t="s">
        <v>260</v>
      </c>
      <c r="C110" s="36" t="s">
        <v>153</v>
      </c>
      <c r="D110" s="36" t="s">
        <v>19</v>
      </c>
      <c r="E110" s="36" t="s">
        <v>20</v>
      </c>
      <c r="F110" s="41">
        <v>871002</v>
      </c>
      <c r="G110" s="41">
        <v>893326</v>
      </c>
      <c r="H110" s="36"/>
    </row>
    <row r="111" spans="1:8" x14ac:dyDescent="0.35">
      <c r="A111" s="36" t="s">
        <v>261</v>
      </c>
      <c r="B111" s="36" t="s">
        <v>262</v>
      </c>
      <c r="C111" s="36" t="s">
        <v>153</v>
      </c>
      <c r="D111" s="36" t="s">
        <v>19</v>
      </c>
      <c r="E111" s="36" t="s">
        <v>20</v>
      </c>
      <c r="F111" s="41">
        <v>1033101</v>
      </c>
      <c r="G111" s="41">
        <v>1033214</v>
      </c>
      <c r="H111" s="36"/>
    </row>
    <row r="112" spans="1:8" x14ac:dyDescent="0.35">
      <c r="A112" s="36" t="s">
        <v>263</v>
      </c>
      <c r="B112" s="36" t="s">
        <v>264</v>
      </c>
      <c r="C112" s="36" t="s">
        <v>153</v>
      </c>
      <c r="D112" s="36" t="s">
        <v>19</v>
      </c>
      <c r="E112" s="36" t="s">
        <v>20</v>
      </c>
      <c r="F112" s="41">
        <v>1155607</v>
      </c>
      <c r="G112" s="41">
        <v>1147308</v>
      </c>
      <c r="H112" s="36"/>
    </row>
    <row r="113" spans="1:8" x14ac:dyDescent="0.35">
      <c r="A113" s="36" t="s">
        <v>265</v>
      </c>
      <c r="B113" s="36" t="s">
        <v>266</v>
      </c>
      <c r="C113" s="36" t="s">
        <v>153</v>
      </c>
      <c r="D113" s="36" t="s">
        <v>19</v>
      </c>
      <c r="E113" s="36" t="s">
        <v>20</v>
      </c>
      <c r="F113" s="41">
        <v>1275997</v>
      </c>
      <c r="G113" s="41">
        <v>1230049</v>
      </c>
      <c r="H113" s="36"/>
    </row>
    <row r="114" spans="1:8" x14ac:dyDescent="0.35">
      <c r="A114" s="36" t="s">
        <v>267</v>
      </c>
      <c r="B114" s="36" t="s">
        <v>268</v>
      </c>
      <c r="C114" s="36" t="s">
        <v>153</v>
      </c>
      <c r="D114" s="36" t="s">
        <v>19</v>
      </c>
      <c r="E114" s="36" t="s">
        <v>20</v>
      </c>
      <c r="F114" s="41">
        <v>869617</v>
      </c>
      <c r="G114" s="41">
        <v>864836</v>
      </c>
      <c r="H114" s="36"/>
    </row>
    <row r="115" spans="1:8" x14ac:dyDescent="0.35">
      <c r="A115" s="36" t="s">
        <v>269</v>
      </c>
      <c r="B115" s="36" t="s">
        <v>270</v>
      </c>
      <c r="C115" s="36" t="s">
        <v>153</v>
      </c>
      <c r="D115" s="36" t="s">
        <v>19</v>
      </c>
      <c r="E115" s="36" t="s">
        <v>20</v>
      </c>
      <c r="F115" s="41">
        <v>1497803</v>
      </c>
      <c r="G115" s="41">
        <v>1433673</v>
      </c>
      <c r="H115" s="36"/>
    </row>
    <row r="116" spans="1:8" x14ac:dyDescent="0.35">
      <c r="A116" s="36" t="s">
        <v>271</v>
      </c>
      <c r="B116" s="36" t="s">
        <v>272</v>
      </c>
      <c r="C116" s="36" t="s">
        <v>153</v>
      </c>
      <c r="D116" s="36" t="s">
        <v>25</v>
      </c>
      <c r="E116" s="36" t="s">
        <v>26</v>
      </c>
      <c r="F116" s="41">
        <v>1698295</v>
      </c>
      <c r="G116" s="41">
        <v>1841365</v>
      </c>
      <c r="H116" s="36"/>
    </row>
    <row r="117" spans="1:8" x14ac:dyDescent="0.35">
      <c r="A117" s="36" t="s">
        <v>273</v>
      </c>
      <c r="B117" s="36" t="s">
        <v>274</v>
      </c>
      <c r="C117" s="36" t="s">
        <v>153</v>
      </c>
      <c r="D117" s="36" t="s">
        <v>19</v>
      </c>
      <c r="E117" s="36" t="s">
        <v>20</v>
      </c>
      <c r="F117" s="41">
        <v>1189326</v>
      </c>
      <c r="G117" s="41">
        <v>1203499</v>
      </c>
      <c r="H117" s="36"/>
    </row>
    <row r="118" spans="1:8" x14ac:dyDescent="0.35">
      <c r="A118" s="36" t="s">
        <v>275</v>
      </c>
      <c r="B118" s="36" t="s">
        <v>276</v>
      </c>
      <c r="C118" s="36" t="s">
        <v>153</v>
      </c>
      <c r="D118" s="36" t="s">
        <v>19</v>
      </c>
      <c r="E118" s="36" t="s">
        <v>20</v>
      </c>
      <c r="F118" s="41">
        <v>322488</v>
      </c>
      <c r="G118" s="41">
        <v>303059</v>
      </c>
      <c r="H118" s="36"/>
    </row>
    <row r="119" spans="1:8" x14ac:dyDescent="0.35">
      <c r="A119" s="36" t="s">
        <v>277</v>
      </c>
      <c r="B119" s="36" t="s">
        <v>278</v>
      </c>
      <c r="C119" s="36" t="s">
        <v>153</v>
      </c>
      <c r="D119" s="36" t="s">
        <v>19</v>
      </c>
      <c r="E119" s="36" t="s">
        <v>20</v>
      </c>
      <c r="F119" s="41">
        <v>741740</v>
      </c>
      <c r="G119" s="41">
        <v>681011</v>
      </c>
      <c r="H119" s="36"/>
    </row>
    <row r="120" spans="1:8" x14ac:dyDescent="0.35">
      <c r="A120" s="36" t="s">
        <v>279</v>
      </c>
      <c r="B120" s="36" t="s">
        <v>280</v>
      </c>
      <c r="C120" s="36" t="s">
        <v>153</v>
      </c>
      <c r="D120" s="36" t="s">
        <v>19</v>
      </c>
      <c r="E120" s="36" t="s">
        <v>20</v>
      </c>
      <c r="F120" s="41">
        <v>479021</v>
      </c>
      <c r="G120" s="41">
        <v>488180</v>
      </c>
      <c r="H120" s="36"/>
    </row>
    <row r="121" spans="1:8" x14ac:dyDescent="0.35">
      <c r="A121" s="36" t="s">
        <v>281</v>
      </c>
      <c r="B121" s="36" t="s">
        <v>282</v>
      </c>
      <c r="C121" s="36" t="s">
        <v>153</v>
      </c>
      <c r="D121" s="36" t="s">
        <v>19</v>
      </c>
      <c r="E121" s="36" t="s">
        <v>20</v>
      </c>
      <c r="F121" s="41">
        <v>520690</v>
      </c>
      <c r="G121" s="41">
        <v>529599</v>
      </c>
      <c r="H121" s="36"/>
    </row>
    <row r="122" spans="1:8" x14ac:dyDescent="0.35">
      <c r="A122" s="36" t="s">
        <v>283</v>
      </c>
      <c r="B122" s="36" t="s">
        <v>284</v>
      </c>
      <c r="C122" s="36" t="s">
        <v>153</v>
      </c>
      <c r="D122" s="36" t="s">
        <v>19</v>
      </c>
      <c r="E122" s="36" t="s">
        <v>20</v>
      </c>
      <c r="F122" s="41">
        <v>532483</v>
      </c>
      <c r="G122" s="41">
        <v>510561</v>
      </c>
      <c r="H122" s="36"/>
    </row>
    <row r="123" spans="1:8" x14ac:dyDescent="0.35">
      <c r="A123" s="36" t="s">
        <v>285</v>
      </c>
      <c r="B123" s="36" t="s">
        <v>286</v>
      </c>
      <c r="C123" s="36" t="s">
        <v>153</v>
      </c>
      <c r="D123" s="36" t="s">
        <v>19</v>
      </c>
      <c r="E123" s="36" t="s">
        <v>20</v>
      </c>
      <c r="F123" s="41">
        <v>395081</v>
      </c>
      <c r="G123" s="41">
        <v>412989</v>
      </c>
      <c r="H123" s="36"/>
    </row>
    <row r="124" spans="1:8" x14ac:dyDescent="0.35">
      <c r="A124" s="36" t="s">
        <v>287</v>
      </c>
      <c r="B124" s="36" t="s">
        <v>288</v>
      </c>
      <c r="C124" s="36" t="s">
        <v>153</v>
      </c>
      <c r="D124" s="36" t="s">
        <v>19</v>
      </c>
      <c r="E124" s="36" t="s">
        <v>20</v>
      </c>
      <c r="F124" s="41">
        <v>1443360</v>
      </c>
      <c r="G124" s="41">
        <v>1478024</v>
      </c>
      <c r="H124" s="36"/>
    </row>
    <row r="125" spans="1:8" x14ac:dyDescent="0.35">
      <c r="A125" s="36" t="s">
        <v>289</v>
      </c>
      <c r="B125" s="36" t="s">
        <v>290</v>
      </c>
      <c r="C125" s="36" t="s">
        <v>153</v>
      </c>
      <c r="D125" s="36" t="s">
        <v>19</v>
      </c>
      <c r="E125" s="36" t="s">
        <v>20</v>
      </c>
      <c r="F125" s="41">
        <v>459072</v>
      </c>
      <c r="G125" s="41">
        <v>440533</v>
      </c>
      <c r="H125" s="36"/>
    </row>
    <row r="126" spans="1:8" x14ac:dyDescent="0.35">
      <c r="A126" s="36" t="s">
        <v>291</v>
      </c>
      <c r="B126" s="36" t="s">
        <v>292</v>
      </c>
      <c r="C126" s="36" t="s">
        <v>153</v>
      </c>
      <c r="D126" s="36" t="s">
        <v>25</v>
      </c>
      <c r="E126" s="36" t="s">
        <v>26</v>
      </c>
      <c r="F126" s="41">
        <v>636465</v>
      </c>
      <c r="G126" s="41">
        <v>624486</v>
      </c>
      <c r="H126" s="36"/>
    </row>
    <row r="127" spans="1:8" x14ac:dyDescent="0.35">
      <c r="A127" s="36" t="s">
        <v>293</v>
      </c>
      <c r="B127" s="36" t="s">
        <v>294</v>
      </c>
      <c r="C127" s="36" t="s">
        <v>153</v>
      </c>
      <c r="D127" s="36" t="s">
        <v>19</v>
      </c>
      <c r="E127" s="36" t="s">
        <v>20</v>
      </c>
      <c r="F127" s="41">
        <v>474981</v>
      </c>
      <c r="G127" s="41">
        <v>475281</v>
      </c>
      <c r="H127" s="36"/>
    </row>
    <row r="128" spans="1:8" x14ac:dyDescent="0.35">
      <c r="A128" s="36" t="s">
        <v>295</v>
      </c>
      <c r="B128" s="36" t="s">
        <v>296</v>
      </c>
      <c r="C128" s="36" t="s">
        <v>153</v>
      </c>
      <c r="D128" s="36" t="s">
        <v>25</v>
      </c>
      <c r="E128" s="36" t="s">
        <v>26</v>
      </c>
      <c r="F128" s="41">
        <v>6099102</v>
      </c>
      <c r="G128" s="41">
        <v>6093912</v>
      </c>
      <c r="H128" s="36"/>
    </row>
    <row r="129" spans="1:8" x14ac:dyDescent="0.35">
      <c r="A129" s="36" t="s">
        <v>297</v>
      </c>
      <c r="B129" s="36" t="s">
        <v>298</v>
      </c>
      <c r="C129" s="36" t="s">
        <v>153</v>
      </c>
      <c r="D129" s="36" t="s">
        <v>25</v>
      </c>
      <c r="E129" s="36" t="s">
        <v>26</v>
      </c>
      <c r="F129" s="41">
        <v>53647756</v>
      </c>
      <c r="G129" s="41">
        <v>53345627</v>
      </c>
      <c r="H129" s="36"/>
    </row>
    <row r="130" spans="1:8" x14ac:dyDescent="0.35">
      <c r="A130" s="36" t="s">
        <v>299</v>
      </c>
      <c r="B130" s="36" t="s">
        <v>300</v>
      </c>
      <c r="C130" s="36" t="s">
        <v>153</v>
      </c>
      <c r="D130" s="36" t="s">
        <v>19</v>
      </c>
      <c r="E130" s="36" t="s">
        <v>20</v>
      </c>
      <c r="F130" s="41">
        <v>1265028</v>
      </c>
      <c r="G130" s="41">
        <v>1195285</v>
      </c>
      <c r="H130" s="36"/>
    </row>
    <row r="131" spans="1:8" x14ac:dyDescent="0.35">
      <c r="A131" s="36" t="s">
        <v>301</v>
      </c>
      <c r="B131" s="36" t="s">
        <v>302</v>
      </c>
      <c r="C131" s="36" t="s">
        <v>153</v>
      </c>
      <c r="D131" s="36" t="s">
        <v>25</v>
      </c>
      <c r="E131" s="36" t="s">
        <v>26</v>
      </c>
      <c r="F131" s="41">
        <v>871999</v>
      </c>
      <c r="G131" s="41">
        <v>828048</v>
      </c>
      <c r="H131" s="36"/>
    </row>
    <row r="132" spans="1:8" x14ac:dyDescent="0.35">
      <c r="A132" s="36" t="s">
        <v>303</v>
      </c>
      <c r="B132" s="36" t="s">
        <v>304</v>
      </c>
      <c r="C132" s="36" t="s">
        <v>153</v>
      </c>
      <c r="D132" s="36" t="s">
        <v>19</v>
      </c>
      <c r="E132" s="36" t="s">
        <v>20</v>
      </c>
      <c r="F132" s="41">
        <v>551050</v>
      </c>
      <c r="G132" s="41">
        <v>543525</v>
      </c>
      <c r="H132" s="36"/>
    </row>
    <row r="133" spans="1:8" x14ac:dyDescent="0.35">
      <c r="A133" s="36" t="s">
        <v>305</v>
      </c>
      <c r="B133" s="36" t="s">
        <v>306</v>
      </c>
      <c r="C133" s="36" t="s">
        <v>153</v>
      </c>
      <c r="D133" s="36" t="s">
        <v>25</v>
      </c>
      <c r="E133" s="36" t="s">
        <v>26</v>
      </c>
      <c r="F133" s="41">
        <v>1128683</v>
      </c>
      <c r="G133" s="41">
        <v>1099290</v>
      </c>
      <c r="H133" s="36"/>
    </row>
    <row r="134" spans="1:8" x14ac:dyDescent="0.35">
      <c r="A134" s="36" t="s">
        <v>307</v>
      </c>
      <c r="B134" s="36" t="s">
        <v>308</v>
      </c>
      <c r="C134" s="36" t="s">
        <v>153</v>
      </c>
      <c r="D134" s="36" t="s">
        <v>25</v>
      </c>
      <c r="E134" s="36" t="s">
        <v>26</v>
      </c>
      <c r="F134" s="41">
        <v>521141</v>
      </c>
      <c r="G134" s="41">
        <v>608583</v>
      </c>
      <c r="H134" s="36"/>
    </row>
    <row r="135" spans="1:8" x14ac:dyDescent="0.35">
      <c r="A135" s="36" t="s">
        <v>309</v>
      </c>
      <c r="B135" s="36" t="s">
        <v>310</v>
      </c>
      <c r="C135" s="36" t="s">
        <v>153</v>
      </c>
      <c r="D135" s="36" t="s">
        <v>19</v>
      </c>
      <c r="E135" s="36" t="s">
        <v>20</v>
      </c>
      <c r="F135" s="41">
        <v>413384</v>
      </c>
      <c r="G135" s="41">
        <v>360380</v>
      </c>
      <c r="H135" s="36"/>
    </row>
    <row r="136" spans="1:8" x14ac:dyDescent="0.35">
      <c r="A136" s="36" t="s">
        <v>311</v>
      </c>
      <c r="B136" s="36" t="s">
        <v>312</v>
      </c>
      <c r="C136" s="36" t="s">
        <v>153</v>
      </c>
      <c r="D136" s="36" t="s">
        <v>25</v>
      </c>
      <c r="E136" s="36" t="s">
        <v>26</v>
      </c>
      <c r="F136" s="41">
        <v>2003596</v>
      </c>
      <c r="G136" s="41">
        <v>1872228</v>
      </c>
      <c r="H136" s="36"/>
    </row>
    <row r="137" spans="1:8" x14ac:dyDescent="0.35">
      <c r="A137" s="36" t="s">
        <v>313</v>
      </c>
      <c r="B137" s="36" t="s">
        <v>314</v>
      </c>
      <c r="C137" s="36" t="s">
        <v>153</v>
      </c>
      <c r="D137" s="36" t="s">
        <v>19</v>
      </c>
      <c r="E137" s="36" t="s">
        <v>20</v>
      </c>
      <c r="F137" s="41">
        <v>669439</v>
      </c>
      <c r="G137" s="41">
        <v>677477</v>
      </c>
      <c r="H137" s="36"/>
    </row>
    <row r="138" spans="1:8" x14ac:dyDescent="0.35">
      <c r="A138" s="36" t="s">
        <v>315</v>
      </c>
      <c r="B138" s="36" t="s">
        <v>316</v>
      </c>
      <c r="C138" s="36" t="s">
        <v>153</v>
      </c>
      <c r="D138" s="36" t="s">
        <v>19</v>
      </c>
      <c r="E138" s="36" t="s">
        <v>20</v>
      </c>
      <c r="F138" s="41">
        <v>239770</v>
      </c>
      <c r="G138" s="41">
        <v>234376</v>
      </c>
      <c r="H138" s="36"/>
    </row>
    <row r="139" spans="1:8" x14ac:dyDescent="0.35">
      <c r="A139" s="36" t="s">
        <v>317</v>
      </c>
      <c r="B139" s="36" t="s">
        <v>318</v>
      </c>
      <c r="C139" s="36" t="s">
        <v>153</v>
      </c>
      <c r="D139" s="36" t="s">
        <v>25</v>
      </c>
      <c r="E139" s="36" t="s">
        <v>26</v>
      </c>
      <c r="F139" s="41">
        <v>697898</v>
      </c>
      <c r="G139" s="41">
        <v>671146</v>
      </c>
      <c r="H139" s="36"/>
    </row>
    <row r="140" spans="1:8" x14ac:dyDescent="0.35">
      <c r="A140" s="36" t="s">
        <v>319</v>
      </c>
      <c r="B140" s="36" t="s">
        <v>320</v>
      </c>
      <c r="C140" s="36" t="s">
        <v>153</v>
      </c>
      <c r="D140" s="36" t="s">
        <v>19</v>
      </c>
      <c r="E140" s="36" t="s">
        <v>20</v>
      </c>
      <c r="F140" s="41">
        <v>2100129</v>
      </c>
      <c r="G140" s="41">
        <v>2081509</v>
      </c>
      <c r="H140" s="36"/>
    </row>
    <row r="141" spans="1:8" x14ac:dyDescent="0.35">
      <c r="A141" s="36" t="s">
        <v>321</v>
      </c>
      <c r="B141" s="36" t="s">
        <v>322</v>
      </c>
      <c r="C141" s="36" t="s">
        <v>153</v>
      </c>
      <c r="D141" s="36" t="s">
        <v>25</v>
      </c>
      <c r="E141" s="36" t="s">
        <v>26</v>
      </c>
      <c r="F141" s="41">
        <v>536318</v>
      </c>
      <c r="G141" s="41">
        <v>564248</v>
      </c>
      <c r="H141" s="36"/>
    </row>
    <row r="142" spans="1:8" x14ac:dyDescent="0.35">
      <c r="A142" s="36" t="s">
        <v>323</v>
      </c>
      <c r="B142" s="36" t="s">
        <v>324</v>
      </c>
      <c r="C142" s="36" t="s">
        <v>153</v>
      </c>
      <c r="D142" s="36" t="s">
        <v>25</v>
      </c>
      <c r="E142" s="36" t="s">
        <v>26</v>
      </c>
      <c r="F142" s="41">
        <v>617128</v>
      </c>
      <c r="G142" s="41">
        <v>589057</v>
      </c>
      <c r="H142" s="36"/>
    </row>
    <row r="143" spans="1:8" x14ac:dyDescent="0.35">
      <c r="A143" s="36" t="s">
        <v>325</v>
      </c>
      <c r="B143" s="36" t="s">
        <v>326</v>
      </c>
      <c r="C143" s="36" t="s">
        <v>153</v>
      </c>
      <c r="D143" s="36" t="s">
        <v>19</v>
      </c>
      <c r="E143" s="36" t="s">
        <v>20</v>
      </c>
      <c r="F143" s="41">
        <v>817475</v>
      </c>
      <c r="G143" s="41">
        <v>792423</v>
      </c>
      <c r="H143" s="36"/>
    </row>
    <row r="144" spans="1:8" x14ac:dyDescent="0.35">
      <c r="A144" s="36" t="s">
        <v>327</v>
      </c>
      <c r="B144" s="36" t="s">
        <v>328</v>
      </c>
      <c r="C144" s="36" t="s">
        <v>153</v>
      </c>
      <c r="D144" s="36" t="s">
        <v>25</v>
      </c>
      <c r="E144" s="36" t="s">
        <v>26</v>
      </c>
      <c r="F144" s="41">
        <v>358416</v>
      </c>
      <c r="G144" s="41">
        <v>367343</v>
      </c>
      <c r="H144" s="36"/>
    </row>
    <row r="145" spans="1:8" x14ac:dyDescent="0.35">
      <c r="A145" s="36" t="s">
        <v>329</v>
      </c>
      <c r="B145" s="36" t="s">
        <v>330</v>
      </c>
      <c r="C145" s="36" t="s">
        <v>153</v>
      </c>
      <c r="D145" s="36" t="s">
        <v>19</v>
      </c>
      <c r="E145" s="36" t="s">
        <v>20</v>
      </c>
      <c r="F145" s="41">
        <v>1219734</v>
      </c>
      <c r="G145" s="41">
        <v>1235040</v>
      </c>
      <c r="H145" s="36"/>
    </row>
    <row r="146" spans="1:8" x14ac:dyDescent="0.35">
      <c r="A146" s="36" t="s">
        <v>331</v>
      </c>
      <c r="B146" s="36" t="s">
        <v>332</v>
      </c>
      <c r="C146" s="36" t="s">
        <v>153</v>
      </c>
      <c r="D146" s="36" t="s">
        <v>25</v>
      </c>
      <c r="E146" s="36" t="s">
        <v>26</v>
      </c>
      <c r="F146" s="41">
        <v>7583672</v>
      </c>
      <c r="G146" s="41">
        <v>7509611</v>
      </c>
      <c r="H146" s="36"/>
    </row>
    <row r="147" spans="1:8" x14ac:dyDescent="0.35">
      <c r="A147" s="36" t="s">
        <v>333</v>
      </c>
      <c r="B147" s="36" t="s">
        <v>334</v>
      </c>
      <c r="C147" s="36" t="s">
        <v>153</v>
      </c>
      <c r="D147" s="36" t="s">
        <v>19</v>
      </c>
      <c r="E147" s="36" t="s">
        <v>20</v>
      </c>
      <c r="F147" s="41">
        <v>1394704</v>
      </c>
      <c r="G147" s="41">
        <v>1366730</v>
      </c>
      <c r="H147" s="36"/>
    </row>
    <row r="148" spans="1:8" x14ac:dyDescent="0.35">
      <c r="A148" s="36" t="s">
        <v>335</v>
      </c>
      <c r="B148" s="36" t="s">
        <v>336</v>
      </c>
      <c r="C148" s="36" t="s">
        <v>153</v>
      </c>
      <c r="D148" s="36" t="s">
        <v>25</v>
      </c>
      <c r="E148" s="36" t="s">
        <v>26</v>
      </c>
      <c r="F148" s="41">
        <v>1849162</v>
      </c>
      <c r="G148" s="41">
        <v>1823766</v>
      </c>
      <c r="H148" s="36"/>
    </row>
    <row r="149" spans="1:8" x14ac:dyDescent="0.35">
      <c r="A149" s="36" t="s">
        <v>337</v>
      </c>
      <c r="B149" s="36" t="s">
        <v>338</v>
      </c>
      <c r="C149" s="36" t="s">
        <v>153</v>
      </c>
      <c r="D149" s="36" t="s">
        <v>25</v>
      </c>
      <c r="E149" s="36" t="s">
        <v>26</v>
      </c>
      <c r="F149" s="41">
        <v>1241852</v>
      </c>
      <c r="G149" s="41">
        <v>1206189</v>
      </c>
      <c r="H149" s="36"/>
    </row>
    <row r="150" spans="1:8" x14ac:dyDescent="0.35">
      <c r="A150" s="36" t="s">
        <v>339</v>
      </c>
      <c r="B150" s="36" t="s">
        <v>340</v>
      </c>
      <c r="C150" s="36" t="s">
        <v>153</v>
      </c>
      <c r="D150" s="36" t="s">
        <v>25</v>
      </c>
      <c r="E150" s="36" t="s">
        <v>26</v>
      </c>
      <c r="F150" s="41">
        <v>2502524</v>
      </c>
      <c r="G150" s="41">
        <v>2515467</v>
      </c>
      <c r="H150" s="36"/>
    </row>
    <row r="151" spans="1:8" x14ac:dyDescent="0.35">
      <c r="A151" s="36" t="s">
        <v>341</v>
      </c>
      <c r="B151" s="36" t="s">
        <v>342</v>
      </c>
      <c r="C151" s="36" t="s">
        <v>153</v>
      </c>
      <c r="D151" s="36" t="s">
        <v>19</v>
      </c>
      <c r="E151" s="36" t="s">
        <v>20</v>
      </c>
      <c r="F151" s="41">
        <v>1601216</v>
      </c>
      <c r="G151" s="41">
        <v>1607914</v>
      </c>
      <c r="H151" s="36"/>
    </row>
    <row r="152" spans="1:8" x14ac:dyDescent="0.35">
      <c r="A152" s="36" t="s">
        <v>343</v>
      </c>
      <c r="B152" s="36" t="s">
        <v>344</v>
      </c>
      <c r="C152" s="36" t="s">
        <v>153</v>
      </c>
      <c r="D152" s="36" t="s">
        <v>19</v>
      </c>
      <c r="E152" s="36" t="s">
        <v>20</v>
      </c>
      <c r="F152" s="41">
        <v>354091</v>
      </c>
      <c r="G152" s="41">
        <v>400320</v>
      </c>
      <c r="H152" s="36"/>
    </row>
    <row r="153" spans="1:8" x14ac:dyDescent="0.35">
      <c r="A153" s="36" t="s">
        <v>345</v>
      </c>
      <c r="B153" s="36" t="s">
        <v>346</v>
      </c>
      <c r="C153" s="36" t="s">
        <v>153</v>
      </c>
      <c r="D153" s="36" t="s">
        <v>19</v>
      </c>
      <c r="E153" s="36" t="s">
        <v>20</v>
      </c>
      <c r="F153" s="41">
        <v>421079</v>
      </c>
      <c r="G153" s="41">
        <v>431472</v>
      </c>
      <c r="H153" s="36"/>
    </row>
    <row r="154" spans="1:8" x14ac:dyDescent="0.35">
      <c r="A154" s="36" t="s">
        <v>347</v>
      </c>
      <c r="B154" s="36" t="s">
        <v>348</v>
      </c>
      <c r="C154" s="36" t="s">
        <v>153</v>
      </c>
      <c r="D154" s="36" t="s">
        <v>25</v>
      </c>
      <c r="E154" s="36" t="s">
        <v>26</v>
      </c>
      <c r="F154" s="41">
        <v>484778</v>
      </c>
      <c r="G154" s="41">
        <v>499744</v>
      </c>
      <c r="H154" s="36"/>
    </row>
    <row r="155" spans="1:8" x14ac:dyDescent="0.35">
      <c r="A155" s="36" t="s">
        <v>349</v>
      </c>
      <c r="B155" s="36" t="s">
        <v>350</v>
      </c>
      <c r="C155" s="36" t="s">
        <v>153</v>
      </c>
      <c r="D155" s="36" t="s">
        <v>19</v>
      </c>
      <c r="E155" s="36" t="s">
        <v>20</v>
      </c>
      <c r="F155" s="41">
        <v>182222</v>
      </c>
      <c r="G155" s="41">
        <v>164353</v>
      </c>
      <c r="H155" s="36"/>
    </row>
    <row r="156" spans="1:8" x14ac:dyDescent="0.35">
      <c r="A156" s="36" t="s">
        <v>351</v>
      </c>
      <c r="B156" s="36" t="s">
        <v>352</v>
      </c>
      <c r="C156" s="36" t="s">
        <v>153</v>
      </c>
      <c r="D156" s="36" t="s">
        <v>19</v>
      </c>
      <c r="E156" s="36" t="s">
        <v>20</v>
      </c>
      <c r="F156" s="41">
        <v>872064</v>
      </c>
      <c r="G156" s="41">
        <v>802350</v>
      </c>
      <c r="H156" s="36"/>
    </row>
    <row r="157" spans="1:8" x14ac:dyDescent="0.35">
      <c r="A157" s="36" t="s">
        <v>353</v>
      </c>
      <c r="B157" s="36" t="s">
        <v>354</v>
      </c>
      <c r="C157" s="36" t="s">
        <v>153</v>
      </c>
      <c r="D157" s="36" t="s">
        <v>25</v>
      </c>
      <c r="E157" s="36" t="s">
        <v>26</v>
      </c>
      <c r="F157" s="41">
        <v>1984837</v>
      </c>
      <c r="G157" s="41">
        <v>2007040</v>
      </c>
      <c r="H157" s="36"/>
    </row>
    <row r="158" spans="1:8" x14ac:dyDescent="0.35">
      <c r="A158" s="36" t="s">
        <v>355</v>
      </c>
      <c r="B158" s="36" t="s">
        <v>356</v>
      </c>
      <c r="C158" s="36" t="s">
        <v>153</v>
      </c>
      <c r="D158" s="36" t="s">
        <v>19</v>
      </c>
      <c r="E158" s="36" t="s">
        <v>20</v>
      </c>
      <c r="F158" s="41">
        <v>956363</v>
      </c>
      <c r="G158" s="41">
        <v>908297</v>
      </c>
      <c r="H158" s="36"/>
    </row>
    <row r="159" spans="1:8" x14ac:dyDescent="0.35">
      <c r="A159" s="36" t="s">
        <v>357</v>
      </c>
      <c r="B159" s="36" t="s">
        <v>358</v>
      </c>
      <c r="C159" s="36" t="s">
        <v>153</v>
      </c>
      <c r="D159" s="36" t="s">
        <v>19</v>
      </c>
      <c r="E159" s="36" t="s">
        <v>20</v>
      </c>
      <c r="F159" s="41">
        <v>342798</v>
      </c>
      <c r="G159" s="41">
        <v>329831</v>
      </c>
      <c r="H159" s="36"/>
    </row>
    <row r="160" spans="1:8" x14ac:dyDescent="0.35">
      <c r="A160" s="36" t="s">
        <v>359</v>
      </c>
      <c r="B160" s="36" t="s">
        <v>360</v>
      </c>
      <c r="C160" s="36" t="s">
        <v>153</v>
      </c>
      <c r="D160" s="36" t="s">
        <v>19</v>
      </c>
      <c r="E160" s="36" t="s">
        <v>20</v>
      </c>
      <c r="F160" s="41">
        <v>675409</v>
      </c>
      <c r="G160" s="41">
        <v>642933</v>
      </c>
      <c r="H160" s="36"/>
    </row>
    <row r="161" spans="1:8" x14ac:dyDescent="0.35">
      <c r="A161" s="36" t="s">
        <v>361</v>
      </c>
      <c r="B161" s="36" t="s">
        <v>362</v>
      </c>
      <c r="C161" s="36" t="s">
        <v>153</v>
      </c>
      <c r="D161" s="36" t="s">
        <v>19</v>
      </c>
      <c r="E161" s="36" t="s">
        <v>20</v>
      </c>
      <c r="F161" s="41">
        <v>662843</v>
      </c>
      <c r="G161" s="41">
        <v>608462</v>
      </c>
      <c r="H161" s="36"/>
    </row>
    <row r="162" spans="1:8" x14ac:dyDescent="0.35">
      <c r="A162" s="36" t="s">
        <v>363</v>
      </c>
      <c r="B162" s="36" t="s">
        <v>364</v>
      </c>
      <c r="C162" s="36" t="s">
        <v>153</v>
      </c>
      <c r="D162" s="36" t="s">
        <v>19</v>
      </c>
      <c r="E162" s="36" t="s">
        <v>20</v>
      </c>
      <c r="F162" s="41">
        <v>428530</v>
      </c>
      <c r="G162" s="41">
        <v>391016</v>
      </c>
      <c r="H162" s="36"/>
    </row>
    <row r="163" spans="1:8" x14ac:dyDescent="0.35">
      <c r="A163" s="36" t="s">
        <v>365</v>
      </c>
      <c r="B163" s="36" t="s">
        <v>366</v>
      </c>
      <c r="C163" s="36" t="s">
        <v>153</v>
      </c>
      <c r="D163" s="36" t="s">
        <v>25</v>
      </c>
      <c r="E163" s="36" t="s">
        <v>26</v>
      </c>
      <c r="F163" s="41">
        <v>318768</v>
      </c>
      <c r="G163" s="41">
        <v>317705</v>
      </c>
      <c r="H163" s="36"/>
    </row>
    <row r="164" spans="1:8" x14ac:dyDescent="0.35">
      <c r="A164" s="36" t="s">
        <v>367</v>
      </c>
      <c r="B164" s="36" t="s">
        <v>368</v>
      </c>
      <c r="C164" s="36" t="s">
        <v>153</v>
      </c>
      <c r="D164" s="36" t="s">
        <v>19</v>
      </c>
      <c r="E164" s="36" t="s">
        <v>20</v>
      </c>
      <c r="F164" s="41">
        <v>2167057</v>
      </c>
      <c r="G164" s="41">
        <v>2075881</v>
      </c>
      <c r="H164" s="36"/>
    </row>
    <row r="165" spans="1:8" x14ac:dyDescent="0.35">
      <c r="A165" s="36" t="s">
        <v>369</v>
      </c>
      <c r="B165" s="36" t="s">
        <v>370</v>
      </c>
      <c r="C165" s="36" t="s">
        <v>153</v>
      </c>
      <c r="D165" s="36" t="s">
        <v>25</v>
      </c>
      <c r="E165" s="36" t="s">
        <v>26</v>
      </c>
      <c r="F165" s="41">
        <v>756382</v>
      </c>
      <c r="G165" s="41">
        <v>798724</v>
      </c>
      <c r="H165" s="36"/>
    </row>
    <row r="166" spans="1:8" x14ac:dyDescent="0.35">
      <c r="A166" s="36" t="s">
        <v>371</v>
      </c>
      <c r="B166" s="36" t="s">
        <v>372</v>
      </c>
      <c r="C166" s="36" t="s">
        <v>153</v>
      </c>
      <c r="D166" s="36" t="s">
        <v>25</v>
      </c>
      <c r="E166" s="36" t="s">
        <v>26</v>
      </c>
      <c r="F166" s="41">
        <v>586039</v>
      </c>
      <c r="G166" s="41">
        <v>615966</v>
      </c>
      <c r="H166" s="36"/>
    </row>
    <row r="167" spans="1:8" x14ac:dyDescent="0.35">
      <c r="A167" s="36" t="s">
        <v>373</v>
      </c>
      <c r="B167" s="36" t="s">
        <v>374</v>
      </c>
      <c r="C167" s="36" t="s">
        <v>153</v>
      </c>
      <c r="D167" s="36" t="s">
        <v>19</v>
      </c>
      <c r="E167" s="36" t="s">
        <v>20</v>
      </c>
      <c r="F167" s="41">
        <v>960684</v>
      </c>
      <c r="G167" s="41">
        <v>992913</v>
      </c>
      <c r="H167" s="36"/>
    </row>
    <row r="168" spans="1:8" x14ac:dyDescent="0.35">
      <c r="A168" s="36" t="s">
        <v>375</v>
      </c>
      <c r="B168" s="36" t="s">
        <v>376</v>
      </c>
      <c r="C168" s="36" t="s">
        <v>153</v>
      </c>
      <c r="D168" s="36" t="s">
        <v>19</v>
      </c>
      <c r="E168" s="36" t="s">
        <v>20</v>
      </c>
      <c r="F168" s="41">
        <v>209808</v>
      </c>
      <c r="G168" s="41">
        <v>214015</v>
      </c>
      <c r="H168" s="36"/>
    </row>
    <row r="169" spans="1:8" x14ac:dyDescent="0.35">
      <c r="A169" s="36" t="s">
        <v>377</v>
      </c>
      <c r="B169" s="36" t="s">
        <v>378</v>
      </c>
      <c r="C169" s="36" t="s">
        <v>153</v>
      </c>
      <c r="D169" s="36" t="s">
        <v>25</v>
      </c>
      <c r="E169" s="36" t="s">
        <v>26</v>
      </c>
      <c r="F169" s="41">
        <v>712126</v>
      </c>
      <c r="G169" s="41">
        <v>703984</v>
      </c>
      <c r="H169" s="36"/>
    </row>
    <row r="170" spans="1:8" x14ac:dyDescent="0.35">
      <c r="A170" s="36" t="s">
        <v>379</v>
      </c>
      <c r="B170" s="36" t="s">
        <v>380</v>
      </c>
      <c r="C170" s="36" t="s">
        <v>153</v>
      </c>
      <c r="D170" s="36" t="s">
        <v>19</v>
      </c>
      <c r="E170" s="36" t="s">
        <v>20</v>
      </c>
      <c r="F170" s="41">
        <v>271723</v>
      </c>
      <c r="G170" s="41">
        <v>274684</v>
      </c>
      <c r="H170" s="36"/>
    </row>
    <row r="171" spans="1:8" x14ac:dyDescent="0.35">
      <c r="A171" s="36" t="s">
        <v>381</v>
      </c>
      <c r="B171" s="36" t="s">
        <v>382</v>
      </c>
      <c r="C171" s="36" t="s">
        <v>153</v>
      </c>
      <c r="D171" s="36" t="s">
        <v>25</v>
      </c>
      <c r="E171" s="36" t="s">
        <v>26</v>
      </c>
      <c r="F171" s="41">
        <v>715516</v>
      </c>
      <c r="G171" s="41">
        <v>718758</v>
      </c>
      <c r="H171" s="36"/>
    </row>
    <row r="172" spans="1:8" x14ac:dyDescent="0.35">
      <c r="A172" s="36" t="s">
        <v>383</v>
      </c>
      <c r="B172" s="36" t="s">
        <v>384</v>
      </c>
      <c r="C172" s="36" t="s">
        <v>153</v>
      </c>
      <c r="D172" s="36" t="s">
        <v>19</v>
      </c>
      <c r="E172" s="36" t="s">
        <v>20</v>
      </c>
      <c r="F172" s="41">
        <v>1213853</v>
      </c>
      <c r="G172" s="41">
        <v>1196382</v>
      </c>
      <c r="H172" s="36"/>
    </row>
    <row r="173" spans="1:8" x14ac:dyDescent="0.35">
      <c r="A173" s="36" t="s">
        <v>385</v>
      </c>
      <c r="B173" s="36" t="s">
        <v>386</v>
      </c>
      <c r="C173" s="36" t="s">
        <v>153</v>
      </c>
      <c r="D173" s="36" t="s">
        <v>25</v>
      </c>
      <c r="E173" s="36" t="s">
        <v>26</v>
      </c>
      <c r="F173" s="41">
        <v>3281436</v>
      </c>
      <c r="G173" s="41">
        <v>3196228</v>
      </c>
      <c r="H173" s="36"/>
    </row>
    <row r="174" spans="1:8" x14ac:dyDescent="0.35">
      <c r="A174" s="36" t="s">
        <v>387</v>
      </c>
      <c r="B174" s="36" t="s">
        <v>388</v>
      </c>
      <c r="C174" s="36" t="s">
        <v>153</v>
      </c>
      <c r="D174" s="36" t="s">
        <v>19</v>
      </c>
      <c r="E174" s="36" t="s">
        <v>20</v>
      </c>
      <c r="F174" s="41">
        <v>290193</v>
      </c>
      <c r="G174" s="41">
        <v>282617</v>
      </c>
      <c r="H174" s="36"/>
    </row>
    <row r="175" spans="1:8" x14ac:dyDescent="0.35">
      <c r="A175" s="36" t="s">
        <v>389</v>
      </c>
      <c r="B175" s="36" t="s">
        <v>390</v>
      </c>
      <c r="C175" s="36" t="s">
        <v>153</v>
      </c>
      <c r="D175" s="36" t="s">
        <v>19</v>
      </c>
      <c r="E175" s="36" t="s">
        <v>20</v>
      </c>
      <c r="F175" s="41">
        <v>708666</v>
      </c>
      <c r="G175" s="41">
        <v>746478</v>
      </c>
      <c r="H175" s="36"/>
    </row>
    <row r="176" spans="1:8" x14ac:dyDescent="0.35">
      <c r="A176" s="36" t="s">
        <v>391</v>
      </c>
      <c r="B176" s="36" t="s">
        <v>392</v>
      </c>
      <c r="C176" s="36" t="s">
        <v>153</v>
      </c>
      <c r="D176" s="36" t="s">
        <v>25</v>
      </c>
      <c r="E176" s="36" t="s">
        <v>26</v>
      </c>
      <c r="F176" s="41">
        <v>661184</v>
      </c>
      <c r="G176" s="41">
        <v>651748</v>
      </c>
      <c r="H176" s="36"/>
    </row>
    <row r="177" spans="1:8" x14ac:dyDescent="0.35">
      <c r="A177" s="36" t="s">
        <v>393</v>
      </c>
      <c r="B177" s="36" t="s">
        <v>394</v>
      </c>
      <c r="C177" s="36" t="s">
        <v>153</v>
      </c>
      <c r="D177" s="36" t="s">
        <v>25</v>
      </c>
      <c r="E177" s="36" t="s">
        <v>26</v>
      </c>
      <c r="F177" s="41">
        <v>4863868</v>
      </c>
      <c r="G177" s="41">
        <v>4797428</v>
      </c>
      <c r="H177" s="36"/>
    </row>
    <row r="178" spans="1:8" x14ac:dyDescent="0.35">
      <c r="A178" s="36" t="s">
        <v>395</v>
      </c>
      <c r="B178" s="36" t="s">
        <v>396</v>
      </c>
      <c r="C178" s="36" t="s">
        <v>153</v>
      </c>
      <c r="D178" s="36" t="s">
        <v>25</v>
      </c>
      <c r="E178" s="36" t="s">
        <v>26</v>
      </c>
      <c r="F178" s="41">
        <v>2093571</v>
      </c>
      <c r="G178" s="41">
        <v>2036655</v>
      </c>
      <c r="H178" s="36"/>
    </row>
    <row r="179" spans="1:8" x14ac:dyDescent="0.35">
      <c r="A179" s="36" t="s">
        <v>397</v>
      </c>
      <c r="B179" s="36" t="s">
        <v>398</v>
      </c>
      <c r="C179" s="36" t="s">
        <v>153</v>
      </c>
      <c r="D179" s="36" t="s">
        <v>25</v>
      </c>
      <c r="E179" s="36" t="s">
        <v>26</v>
      </c>
      <c r="F179" s="41">
        <v>3376598</v>
      </c>
      <c r="G179" s="41">
        <v>3365575</v>
      </c>
      <c r="H179" s="36"/>
    </row>
    <row r="180" spans="1:8" x14ac:dyDescent="0.35">
      <c r="A180" s="36" t="s">
        <v>399</v>
      </c>
      <c r="B180" s="36" t="s">
        <v>400</v>
      </c>
      <c r="C180" s="36" t="s">
        <v>153</v>
      </c>
      <c r="D180" s="36" t="s">
        <v>19</v>
      </c>
      <c r="E180" s="36" t="s">
        <v>20</v>
      </c>
      <c r="F180" s="41">
        <v>350157</v>
      </c>
      <c r="G180" s="41">
        <v>346377</v>
      </c>
      <c r="H180" s="36"/>
    </row>
    <row r="181" spans="1:8" x14ac:dyDescent="0.35">
      <c r="A181" s="36" t="s">
        <v>401</v>
      </c>
      <c r="B181" s="36" t="s">
        <v>402</v>
      </c>
      <c r="C181" s="36" t="s">
        <v>153</v>
      </c>
      <c r="D181" s="36" t="s">
        <v>25</v>
      </c>
      <c r="E181" s="36" t="s">
        <v>26</v>
      </c>
      <c r="F181" s="41">
        <v>11852669</v>
      </c>
      <c r="G181" s="41">
        <v>11873057</v>
      </c>
      <c r="H181" s="36"/>
    </row>
    <row r="182" spans="1:8" x14ac:dyDescent="0.35">
      <c r="A182" s="36" t="s">
        <v>403</v>
      </c>
      <c r="B182" s="36" t="s">
        <v>404</v>
      </c>
      <c r="C182" s="36" t="s">
        <v>153</v>
      </c>
      <c r="D182" s="36" t="s">
        <v>25</v>
      </c>
      <c r="E182" s="36" t="s">
        <v>26</v>
      </c>
      <c r="F182" s="41">
        <v>18137803</v>
      </c>
      <c r="G182" s="41">
        <v>18152607</v>
      </c>
      <c r="H182" s="36"/>
    </row>
    <row r="183" spans="1:8" x14ac:dyDescent="0.35">
      <c r="A183" s="36" t="s">
        <v>405</v>
      </c>
      <c r="B183" s="36" t="s">
        <v>406</v>
      </c>
      <c r="C183" s="36" t="s">
        <v>153</v>
      </c>
      <c r="D183" s="36" t="s">
        <v>25</v>
      </c>
      <c r="E183" s="36" t="s">
        <v>26</v>
      </c>
      <c r="F183" s="41">
        <v>8926615</v>
      </c>
      <c r="G183" s="41">
        <v>8854405</v>
      </c>
      <c r="H183" s="36"/>
    </row>
    <row r="184" spans="1:8" x14ac:dyDescent="0.35">
      <c r="A184" s="36" t="s">
        <v>407</v>
      </c>
      <c r="B184" s="36" t="s">
        <v>408</v>
      </c>
      <c r="C184" s="36" t="s">
        <v>153</v>
      </c>
      <c r="D184" s="36" t="s">
        <v>25</v>
      </c>
      <c r="E184" s="36" t="s">
        <v>26</v>
      </c>
      <c r="F184" s="41">
        <v>714853</v>
      </c>
      <c r="G184" s="41">
        <v>707342</v>
      </c>
      <c r="H184" s="36"/>
    </row>
    <row r="185" spans="1:8" x14ac:dyDescent="0.35">
      <c r="A185" s="36" t="s">
        <v>409</v>
      </c>
      <c r="B185" s="36" t="s">
        <v>410</v>
      </c>
      <c r="C185" s="36" t="s">
        <v>153</v>
      </c>
      <c r="D185" s="36" t="s">
        <v>19</v>
      </c>
      <c r="E185" s="36" t="s">
        <v>20</v>
      </c>
      <c r="F185" s="41">
        <v>698323</v>
      </c>
      <c r="G185" s="41">
        <v>731805</v>
      </c>
      <c r="H185" s="36"/>
    </row>
    <row r="186" spans="1:8" x14ac:dyDescent="0.35">
      <c r="A186" s="36" t="s">
        <v>411</v>
      </c>
      <c r="B186" s="36" t="s">
        <v>412</v>
      </c>
      <c r="C186" s="36" t="s">
        <v>153</v>
      </c>
      <c r="D186" s="36" t="s">
        <v>19</v>
      </c>
      <c r="E186" s="36" t="s">
        <v>20</v>
      </c>
      <c r="F186" s="41">
        <v>729420</v>
      </c>
      <c r="G186" s="41">
        <v>733960</v>
      </c>
      <c r="H186" s="36"/>
    </row>
    <row r="187" spans="1:8" x14ac:dyDescent="0.35">
      <c r="A187" s="36" t="s">
        <v>413</v>
      </c>
      <c r="B187" s="36" t="s">
        <v>414</v>
      </c>
      <c r="C187" s="36" t="s">
        <v>153</v>
      </c>
      <c r="D187" s="36" t="s">
        <v>25</v>
      </c>
      <c r="E187" s="36" t="s">
        <v>26</v>
      </c>
      <c r="F187" s="41">
        <v>5816506</v>
      </c>
      <c r="G187" s="41">
        <v>5699740</v>
      </c>
      <c r="H187" s="36"/>
    </row>
    <row r="188" spans="1:8" x14ac:dyDescent="0.35">
      <c r="A188" s="36" t="s">
        <v>415</v>
      </c>
      <c r="B188" s="36" t="s">
        <v>416</v>
      </c>
      <c r="C188" s="36" t="s">
        <v>153</v>
      </c>
      <c r="D188" s="36" t="s">
        <v>25</v>
      </c>
      <c r="E188" s="36" t="s">
        <v>26</v>
      </c>
      <c r="F188" s="41">
        <v>906453</v>
      </c>
      <c r="G188" s="41">
        <v>902491</v>
      </c>
      <c r="H188" s="36"/>
    </row>
    <row r="189" spans="1:8" x14ac:dyDescent="0.35">
      <c r="A189" s="36" t="s">
        <v>417</v>
      </c>
      <c r="B189" s="36" t="s">
        <v>418</v>
      </c>
      <c r="C189" s="36" t="s">
        <v>153</v>
      </c>
      <c r="D189" s="36" t="s">
        <v>25</v>
      </c>
      <c r="E189" s="36" t="s">
        <v>26</v>
      </c>
      <c r="F189" s="41">
        <v>968857</v>
      </c>
      <c r="G189" s="41">
        <v>987553</v>
      </c>
      <c r="H189" s="36"/>
    </row>
    <row r="190" spans="1:8" x14ac:dyDescent="0.35">
      <c r="A190" s="36" t="s">
        <v>419</v>
      </c>
      <c r="B190" s="36" t="s">
        <v>420</v>
      </c>
      <c r="C190" s="36" t="s">
        <v>153</v>
      </c>
      <c r="D190" s="36" t="s">
        <v>19</v>
      </c>
      <c r="E190" s="36" t="s">
        <v>20</v>
      </c>
      <c r="F190" s="41">
        <v>1212166</v>
      </c>
      <c r="G190" s="41">
        <v>1256070</v>
      </c>
      <c r="H190" s="36"/>
    </row>
    <row r="191" spans="1:8" x14ac:dyDescent="0.35">
      <c r="A191" s="36" t="s">
        <v>421</v>
      </c>
      <c r="B191" s="36" t="s">
        <v>422</v>
      </c>
      <c r="C191" s="36" t="s">
        <v>153</v>
      </c>
      <c r="D191" s="36" t="s">
        <v>25</v>
      </c>
      <c r="E191" s="36" t="s">
        <v>26</v>
      </c>
      <c r="F191" s="41">
        <v>543053</v>
      </c>
      <c r="G191" s="41">
        <v>563618</v>
      </c>
      <c r="H191" s="36"/>
    </row>
    <row r="192" spans="1:8" x14ac:dyDescent="0.35">
      <c r="A192" s="36" t="s">
        <v>423</v>
      </c>
      <c r="B192" s="36" t="s">
        <v>424</v>
      </c>
      <c r="C192" s="36" t="s">
        <v>153</v>
      </c>
      <c r="D192" s="36" t="s">
        <v>25</v>
      </c>
      <c r="E192" s="36" t="s">
        <v>26</v>
      </c>
      <c r="F192" s="41">
        <v>1564696</v>
      </c>
      <c r="G192" s="41">
        <v>1588383</v>
      </c>
      <c r="H192" s="36"/>
    </row>
    <row r="193" spans="1:8" x14ac:dyDescent="0.35">
      <c r="A193" s="36" t="s">
        <v>425</v>
      </c>
      <c r="B193" s="36" t="s">
        <v>426</v>
      </c>
      <c r="C193" s="36" t="s">
        <v>153</v>
      </c>
      <c r="D193" s="36" t="s">
        <v>25</v>
      </c>
      <c r="E193" s="36" t="s">
        <v>26</v>
      </c>
      <c r="F193" s="41">
        <v>1148690</v>
      </c>
      <c r="G193" s="41">
        <v>1158583</v>
      </c>
      <c r="H193" s="36"/>
    </row>
    <row r="194" spans="1:8" x14ac:dyDescent="0.35">
      <c r="A194" s="36" t="s">
        <v>427</v>
      </c>
      <c r="B194" s="36" t="s">
        <v>428</v>
      </c>
      <c r="C194" s="36" t="s">
        <v>153</v>
      </c>
      <c r="D194" s="36" t="s">
        <v>25</v>
      </c>
      <c r="E194" s="36" t="s">
        <v>26</v>
      </c>
      <c r="F194" s="41">
        <v>1426325</v>
      </c>
      <c r="G194" s="41">
        <v>1427241</v>
      </c>
      <c r="H194" s="36"/>
    </row>
    <row r="195" spans="1:8" x14ac:dyDescent="0.35">
      <c r="A195" s="36" t="s">
        <v>429</v>
      </c>
      <c r="B195" s="36" t="s">
        <v>430</v>
      </c>
      <c r="C195" s="36" t="s">
        <v>153</v>
      </c>
      <c r="D195" s="36" t="s">
        <v>19</v>
      </c>
      <c r="E195" s="36" t="s">
        <v>20</v>
      </c>
      <c r="F195" s="41">
        <v>279360</v>
      </c>
      <c r="G195" s="41">
        <v>261679</v>
      </c>
      <c r="H195" s="36"/>
    </row>
    <row r="196" spans="1:8" x14ac:dyDescent="0.35">
      <c r="A196" s="36" t="s">
        <v>431</v>
      </c>
      <c r="B196" s="36" t="s">
        <v>432</v>
      </c>
      <c r="C196" s="36" t="s">
        <v>153</v>
      </c>
      <c r="D196" s="36" t="s">
        <v>19</v>
      </c>
      <c r="E196" s="36" t="s">
        <v>20</v>
      </c>
      <c r="F196" s="41">
        <v>365593</v>
      </c>
      <c r="G196" s="41">
        <v>348046</v>
      </c>
      <c r="H196" s="36"/>
    </row>
    <row r="197" spans="1:8" x14ac:dyDescent="0.35">
      <c r="A197" s="36" t="s">
        <v>433</v>
      </c>
      <c r="B197" s="36" t="s">
        <v>434</v>
      </c>
      <c r="C197" s="36" t="s">
        <v>153</v>
      </c>
      <c r="D197" s="36" t="s">
        <v>19</v>
      </c>
      <c r="E197" s="36" t="s">
        <v>20</v>
      </c>
      <c r="F197" s="41">
        <v>610346</v>
      </c>
      <c r="G197" s="41">
        <v>608219</v>
      </c>
      <c r="H197" s="36"/>
    </row>
    <row r="198" spans="1:8" x14ac:dyDescent="0.35">
      <c r="A198" s="36" t="s">
        <v>435</v>
      </c>
      <c r="B198" s="36" t="s">
        <v>436</v>
      </c>
      <c r="C198" s="36" t="s">
        <v>153</v>
      </c>
      <c r="D198" s="36" t="s">
        <v>19</v>
      </c>
      <c r="E198" s="36" t="s">
        <v>20</v>
      </c>
      <c r="F198" s="41">
        <v>1456028</v>
      </c>
      <c r="G198" s="41">
        <v>1462899</v>
      </c>
      <c r="H198" s="36"/>
    </row>
    <row r="199" spans="1:8" x14ac:dyDescent="0.35">
      <c r="A199" s="36" t="s">
        <v>437</v>
      </c>
      <c r="B199" s="36" t="s">
        <v>438</v>
      </c>
      <c r="C199" s="36" t="s">
        <v>153</v>
      </c>
      <c r="D199" s="36" t="s">
        <v>25</v>
      </c>
      <c r="E199" s="36" t="s">
        <v>26</v>
      </c>
      <c r="F199" s="41">
        <v>471472</v>
      </c>
      <c r="G199" s="41">
        <v>466521</v>
      </c>
      <c r="H199" s="36"/>
    </row>
    <row r="200" spans="1:8" x14ac:dyDescent="0.35">
      <c r="A200" s="36" t="s">
        <v>439</v>
      </c>
      <c r="B200" s="36" t="s">
        <v>440</v>
      </c>
      <c r="C200" s="36" t="s">
        <v>153</v>
      </c>
      <c r="D200" s="36" t="s">
        <v>25</v>
      </c>
      <c r="E200" s="36" t="s">
        <v>26</v>
      </c>
      <c r="F200" s="41">
        <v>3451491</v>
      </c>
      <c r="G200" s="41">
        <v>3328975</v>
      </c>
      <c r="H200" s="36"/>
    </row>
    <row r="201" spans="1:8" x14ac:dyDescent="0.35">
      <c r="A201" s="36" t="s">
        <v>441</v>
      </c>
      <c r="B201" s="36" t="s">
        <v>442</v>
      </c>
      <c r="C201" s="36" t="s">
        <v>153</v>
      </c>
      <c r="D201" s="36" t="s">
        <v>25</v>
      </c>
      <c r="E201" s="36" t="s">
        <v>26</v>
      </c>
      <c r="F201" s="41">
        <v>1107783</v>
      </c>
      <c r="G201" s="41">
        <v>1126841</v>
      </c>
      <c r="H201" s="36"/>
    </row>
    <row r="202" spans="1:8" x14ac:dyDescent="0.35">
      <c r="A202" s="36" t="s">
        <v>443</v>
      </c>
      <c r="B202" s="36" t="s">
        <v>444</v>
      </c>
      <c r="C202" s="36" t="s">
        <v>153</v>
      </c>
      <c r="D202" s="36" t="s">
        <v>25</v>
      </c>
      <c r="E202" s="36" t="s">
        <v>26</v>
      </c>
      <c r="F202" s="41">
        <v>546882</v>
      </c>
      <c r="G202" s="41">
        <v>558303</v>
      </c>
      <c r="H202" s="36"/>
    </row>
    <row r="203" spans="1:8" x14ac:dyDescent="0.35">
      <c r="A203" s="36" t="s">
        <v>445</v>
      </c>
      <c r="B203" s="36" t="s">
        <v>446</v>
      </c>
      <c r="C203" s="36" t="s">
        <v>153</v>
      </c>
      <c r="D203" s="36" t="s">
        <v>25</v>
      </c>
      <c r="E203" s="36" t="s">
        <v>26</v>
      </c>
      <c r="F203" s="41">
        <v>580195</v>
      </c>
      <c r="G203" s="41">
        <v>592906</v>
      </c>
      <c r="H203" s="36"/>
    </row>
    <row r="204" spans="1:8" x14ac:dyDescent="0.35">
      <c r="A204" s="36" t="s">
        <v>447</v>
      </c>
      <c r="B204" s="36" t="s">
        <v>448</v>
      </c>
      <c r="C204" s="36" t="s">
        <v>153</v>
      </c>
      <c r="D204" s="36" t="s">
        <v>25</v>
      </c>
      <c r="E204" s="36" t="s">
        <v>26</v>
      </c>
      <c r="F204" s="41">
        <v>950298</v>
      </c>
      <c r="G204" s="41">
        <v>929492</v>
      </c>
      <c r="H204" s="36"/>
    </row>
    <row r="205" spans="1:8" x14ac:dyDescent="0.35">
      <c r="A205" s="36" t="s">
        <v>449</v>
      </c>
      <c r="B205" s="36" t="s">
        <v>450</v>
      </c>
      <c r="C205" s="36" t="s">
        <v>153</v>
      </c>
      <c r="D205" s="36" t="s">
        <v>19</v>
      </c>
      <c r="E205" s="36" t="s">
        <v>20</v>
      </c>
      <c r="F205" s="41">
        <v>649612</v>
      </c>
      <c r="G205" s="41">
        <v>649640</v>
      </c>
      <c r="H205" s="36"/>
    </row>
    <row r="206" spans="1:8" x14ac:dyDescent="0.35">
      <c r="A206" s="36" t="s">
        <v>451</v>
      </c>
      <c r="B206" s="36" t="s">
        <v>452</v>
      </c>
      <c r="C206" s="36" t="s">
        <v>153</v>
      </c>
      <c r="D206" s="36" t="s">
        <v>19</v>
      </c>
      <c r="E206" s="36" t="s">
        <v>20</v>
      </c>
      <c r="F206" s="41">
        <v>654047</v>
      </c>
      <c r="G206" s="41">
        <v>653707</v>
      </c>
      <c r="H206" s="36"/>
    </row>
    <row r="207" spans="1:8" x14ac:dyDescent="0.35">
      <c r="A207" s="36" t="s">
        <v>453</v>
      </c>
      <c r="B207" s="36" t="s">
        <v>454</v>
      </c>
      <c r="C207" s="36" t="s">
        <v>153</v>
      </c>
      <c r="D207" s="36" t="s">
        <v>25</v>
      </c>
      <c r="E207" s="36" t="s">
        <v>26</v>
      </c>
      <c r="F207" s="41">
        <v>830659</v>
      </c>
      <c r="G207" s="41">
        <v>852374</v>
      </c>
      <c r="H207" s="36"/>
    </row>
    <row r="208" spans="1:8" x14ac:dyDescent="0.35">
      <c r="A208" s="36" t="s">
        <v>455</v>
      </c>
      <c r="B208" s="36" t="s">
        <v>456</v>
      </c>
      <c r="C208" s="36" t="s">
        <v>153</v>
      </c>
      <c r="D208" s="36" t="s">
        <v>19</v>
      </c>
      <c r="E208" s="36" t="s">
        <v>20</v>
      </c>
      <c r="F208" s="41">
        <v>515166</v>
      </c>
      <c r="G208" s="41">
        <v>527582</v>
      </c>
      <c r="H208" s="36"/>
    </row>
    <row r="209" spans="1:8" x14ac:dyDescent="0.35">
      <c r="A209" s="36" t="s">
        <v>457</v>
      </c>
      <c r="B209" s="36" t="s">
        <v>458</v>
      </c>
      <c r="C209" s="36" t="s">
        <v>153</v>
      </c>
      <c r="D209" s="36" t="s">
        <v>19</v>
      </c>
      <c r="E209" s="36" t="s">
        <v>20</v>
      </c>
      <c r="F209" s="41">
        <v>612711</v>
      </c>
      <c r="G209" s="41">
        <v>638400</v>
      </c>
      <c r="H209" s="36"/>
    </row>
    <row r="210" spans="1:8" x14ac:dyDescent="0.35">
      <c r="A210" s="36" t="s">
        <v>459</v>
      </c>
      <c r="B210" s="36" t="s">
        <v>460</v>
      </c>
      <c r="C210" s="36" t="s">
        <v>153</v>
      </c>
      <c r="D210" s="36" t="s">
        <v>19</v>
      </c>
      <c r="E210" s="36" t="s">
        <v>20</v>
      </c>
      <c r="F210" s="41">
        <v>511604</v>
      </c>
      <c r="G210" s="41">
        <v>499022</v>
      </c>
      <c r="H210" s="36"/>
    </row>
    <row r="211" spans="1:8" x14ac:dyDescent="0.35">
      <c r="A211" s="36" t="s">
        <v>461</v>
      </c>
      <c r="B211" s="36" t="s">
        <v>462</v>
      </c>
      <c r="C211" s="36" t="s">
        <v>153</v>
      </c>
      <c r="D211" s="36" t="s">
        <v>25</v>
      </c>
      <c r="E211" s="36" t="s">
        <v>26</v>
      </c>
      <c r="F211" s="41">
        <v>1021787</v>
      </c>
      <c r="G211" s="41">
        <v>1005030</v>
      </c>
      <c r="H211" s="36"/>
    </row>
    <row r="212" spans="1:8" x14ac:dyDescent="0.35">
      <c r="A212" s="36" t="s">
        <v>463</v>
      </c>
      <c r="B212" s="36" t="s">
        <v>464</v>
      </c>
      <c r="C212" s="36" t="s">
        <v>153</v>
      </c>
      <c r="D212" s="36" t="s">
        <v>25</v>
      </c>
      <c r="E212" s="36" t="s">
        <v>26</v>
      </c>
      <c r="F212" s="41">
        <v>765444</v>
      </c>
      <c r="G212" s="41">
        <v>739791</v>
      </c>
      <c r="H212" s="36"/>
    </row>
    <row r="213" spans="1:8" x14ac:dyDescent="0.35">
      <c r="A213" s="36" t="s">
        <v>465</v>
      </c>
      <c r="B213" s="36" t="s">
        <v>466</v>
      </c>
      <c r="C213" s="36" t="s">
        <v>153</v>
      </c>
      <c r="D213" s="36" t="s">
        <v>25</v>
      </c>
      <c r="E213" s="36" t="s">
        <v>26</v>
      </c>
      <c r="F213" s="41">
        <v>1322736</v>
      </c>
      <c r="G213" s="41">
        <v>1343468</v>
      </c>
      <c r="H213" s="36"/>
    </row>
    <row r="214" spans="1:8" x14ac:dyDescent="0.35">
      <c r="A214" s="36" t="s">
        <v>467</v>
      </c>
      <c r="B214" s="36" t="s">
        <v>468</v>
      </c>
      <c r="C214" s="36" t="s">
        <v>153</v>
      </c>
      <c r="D214" s="36" t="s">
        <v>25</v>
      </c>
      <c r="E214" s="36" t="s">
        <v>26</v>
      </c>
      <c r="F214" s="41">
        <v>1309251</v>
      </c>
      <c r="G214" s="41">
        <v>1323341</v>
      </c>
      <c r="H214" s="36"/>
    </row>
    <row r="215" spans="1:8" x14ac:dyDescent="0.35">
      <c r="A215" s="36" t="s">
        <v>469</v>
      </c>
      <c r="B215" s="36" t="s">
        <v>470</v>
      </c>
      <c r="C215" s="36" t="s">
        <v>153</v>
      </c>
      <c r="D215" s="36" t="s">
        <v>19</v>
      </c>
      <c r="E215" s="36" t="s">
        <v>20</v>
      </c>
      <c r="F215" s="41">
        <v>953281</v>
      </c>
      <c r="G215" s="41">
        <v>1001488</v>
      </c>
      <c r="H215" s="36"/>
    </row>
    <row r="216" spans="1:8" x14ac:dyDescent="0.35">
      <c r="A216" s="36" t="s">
        <v>471</v>
      </c>
      <c r="B216" s="36" t="s">
        <v>472</v>
      </c>
      <c r="C216" s="36" t="s">
        <v>153</v>
      </c>
      <c r="D216" s="36" t="s">
        <v>25</v>
      </c>
      <c r="E216" s="36" t="s">
        <v>26</v>
      </c>
      <c r="F216" s="41">
        <v>287167</v>
      </c>
      <c r="G216" s="41">
        <v>300190</v>
      </c>
      <c r="H216" s="36"/>
    </row>
    <row r="217" spans="1:8" x14ac:dyDescent="0.35">
      <c r="A217" s="36" t="s">
        <v>473</v>
      </c>
      <c r="B217" s="36" t="s">
        <v>474</v>
      </c>
      <c r="C217" s="36" t="s">
        <v>153</v>
      </c>
      <c r="D217" s="36" t="s">
        <v>25</v>
      </c>
      <c r="E217" s="36" t="s">
        <v>26</v>
      </c>
      <c r="F217" s="41">
        <v>768484</v>
      </c>
      <c r="G217" s="41">
        <v>752539</v>
      </c>
      <c r="H217" s="36"/>
    </row>
    <row r="218" spans="1:8" x14ac:dyDescent="0.35">
      <c r="A218" s="36" t="s">
        <v>475</v>
      </c>
      <c r="B218" s="36" t="s">
        <v>476</v>
      </c>
      <c r="C218" s="36" t="s">
        <v>153</v>
      </c>
      <c r="D218" s="36" t="s">
        <v>19</v>
      </c>
      <c r="E218" s="36" t="s">
        <v>20</v>
      </c>
      <c r="F218" s="41">
        <v>766301</v>
      </c>
      <c r="G218" s="41">
        <v>811614</v>
      </c>
      <c r="H218" s="36"/>
    </row>
    <row r="219" spans="1:8" x14ac:dyDescent="0.35">
      <c r="A219" s="36" t="s">
        <v>477</v>
      </c>
      <c r="B219" s="36" t="s">
        <v>478</v>
      </c>
      <c r="C219" s="36" t="s">
        <v>153</v>
      </c>
      <c r="D219" s="36" t="s">
        <v>19</v>
      </c>
      <c r="E219" s="36" t="s">
        <v>20</v>
      </c>
      <c r="F219" s="41">
        <v>1027729</v>
      </c>
      <c r="G219" s="41">
        <v>996969</v>
      </c>
      <c r="H219" s="36"/>
    </row>
    <row r="220" spans="1:8" x14ac:dyDescent="0.35">
      <c r="A220" s="36" t="s">
        <v>479</v>
      </c>
      <c r="B220" s="36" t="s">
        <v>480</v>
      </c>
      <c r="C220" s="36" t="s">
        <v>153</v>
      </c>
      <c r="D220" s="36" t="s">
        <v>19</v>
      </c>
      <c r="E220" s="36" t="s">
        <v>20</v>
      </c>
      <c r="F220" s="41">
        <v>446463</v>
      </c>
      <c r="G220" s="41">
        <v>429440</v>
      </c>
      <c r="H220" s="36"/>
    </row>
    <row r="221" spans="1:8" x14ac:dyDescent="0.35">
      <c r="A221" s="36" t="s">
        <v>481</v>
      </c>
      <c r="B221" s="36" t="s">
        <v>482</v>
      </c>
      <c r="C221" s="36" t="s">
        <v>153</v>
      </c>
      <c r="D221" s="36" t="s">
        <v>19</v>
      </c>
      <c r="E221" s="36" t="s">
        <v>20</v>
      </c>
      <c r="F221" s="41">
        <v>783085</v>
      </c>
      <c r="G221" s="41">
        <v>752299</v>
      </c>
      <c r="H221" s="36"/>
    </row>
    <row r="222" spans="1:8" x14ac:dyDescent="0.35">
      <c r="A222" s="36" t="s">
        <v>483</v>
      </c>
      <c r="B222" s="36" t="s">
        <v>484</v>
      </c>
      <c r="C222" s="36" t="s">
        <v>153</v>
      </c>
      <c r="D222" s="36" t="s">
        <v>19</v>
      </c>
      <c r="E222" s="36" t="s">
        <v>20</v>
      </c>
      <c r="F222" s="41">
        <v>504289</v>
      </c>
      <c r="G222" s="41">
        <v>498389</v>
      </c>
      <c r="H222" s="36"/>
    </row>
    <row r="223" spans="1:8" x14ac:dyDescent="0.35">
      <c r="A223" s="36" t="s">
        <v>485</v>
      </c>
      <c r="B223" s="36" t="s">
        <v>486</v>
      </c>
      <c r="C223" s="36" t="s">
        <v>153</v>
      </c>
      <c r="D223" s="36" t="s">
        <v>19</v>
      </c>
      <c r="E223" s="36" t="s">
        <v>20</v>
      </c>
      <c r="F223" s="41">
        <v>222232</v>
      </c>
      <c r="G223" s="41">
        <v>242616</v>
      </c>
      <c r="H223" s="36"/>
    </row>
    <row r="224" spans="1:8" x14ac:dyDescent="0.35">
      <c r="A224" s="36" t="s">
        <v>487</v>
      </c>
      <c r="B224" s="36" t="s">
        <v>488</v>
      </c>
      <c r="C224" s="36" t="s">
        <v>153</v>
      </c>
      <c r="D224" s="36" t="s">
        <v>25</v>
      </c>
      <c r="E224" s="36" t="s">
        <v>26</v>
      </c>
      <c r="F224" s="41">
        <v>649950</v>
      </c>
      <c r="G224" s="41">
        <v>647553</v>
      </c>
      <c r="H224" s="36"/>
    </row>
    <row r="225" spans="1:8" x14ac:dyDescent="0.35">
      <c r="A225" s="36" t="s">
        <v>489</v>
      </c>
      <c r="B225" s="36" t="s">
        <v>490</v>
      </c>
      <c r="C225" s="36" t="s">
        <v>153</v>
      </c>
      <c r="D225" s="36" t="s">
        <v>75</v>
      </c>
      <c r="E225" s="36" t="s">
        <v>76</v>
      </c>
      <c r="F225" s="41">
        <v>2002063</v>
      </c>
      <c r="G225" s="41">
        <v>2053700</v>
      </c>
      <c r="H225" s="36"/>
    </row>
    <row r="226" spans="1:8" x14ac:dyDescent="0.35">
      <c r="A226" s="36" t="s">
        <v>491</v>
      </c>
      <c r="B226" s="36" t="s">
        <v>492</v>
      </c>
      <c r="C226" s="36" t="s">
        <v>153</v>
      </c>
      <c r="D226" s="36" t="s">
        <v>75</v>
      </c>
      <c r="E226" s="36" t="s">
        <v>76</v>
      </c>
      <c r="F226" s="41">
        <v>4650826</v>
      </c>
      <c r="G226" s="41">
        <v>4586899</v>
      </c>
      <c r="H226" s="36"/>
    </row>
    <row r="227" spans="1:8" x14ac:dyDescent="0.35">
      <c r="A227" s="36" t="s">
        <v>493</v>
      </c>
      <c r="B227" s="36" t="s">
        <v>494</v>
      </c>
      <c r="C227" s="36" t="s">
        <v>153</v>
      </c>
      <c r="D227" s="36" t="s">
        <v>75</v>
      </c>
      <c r="E227" s="36" t="s">
        <v>76</v>
      </c>
      <c r="F227" s="41">
        <v>2821933</v>
      </c>
      <c r="G227" s="41">
        <v>2794495</v>
      </c>
      <c r="H227" s="36"/>
    </row>
    <row r="228" spans="1:8" x14ac:dyDescent="0.35">
      <c r="A228" s="36" t="s">
        <v>495</v>
      </c>
      <c r="B228" s="36" t="s">
        <v>496</v>
      </c>
      <c r="C228" s="36" t="s">
        <v>153</v>
      </c>
      <c r="D228" s="36" t="s">
        <v>75</v>
      </c>
      <c r="E228" s="36" t="s">
        <v>76</v>
      </c>
      <c r="F228" s="41">
        <v>4823827</v>
      </c>
      <c r="G228" s="41">
        <v>4772269</v>
      </c>
      <c r="H228" s="36"/>
    </row>
    <row r="229" spans="1:8" x14ac:dyDescent="0.35">
      <c r="A229" s="36" t="s">
        <v>497</v>
      </c>
      <c r="B229" s="36" t="s">
        <v>498</v>
      </c>
      <c r="C229" s="36" t="s">
        <v>153</v>
      </c>
      <c r="D229" s="36" t="s">
        <v>75</v>
      </c>
      <c r="E229" s="36" t="s">
        <v>76</v>
      </c>
      <c r="F229" s="41">
        <v>22238434</v>
      </c>
      <c r="G229" s="41">
        <v>21793854</v>
      </c>
      <c r="H229" s="36"/>
    </row>
    <row r="230" spans="1:8" x14ac:dyDescent="0.35">
      <c r="A230" s="36" t="s">
        <v>499</v>
      </c>
      <c r="B230" s="36" t="s">
        <v>500</v>
      </c>
      <c r="C230" s="36" t="s">
        <v>153</v>
      </c>
      <c r="D230" s="36" t="s">
        <v>75</v>
      </c>
      <c r="E230" s="36" t="s">
        <v>76</v>
      </c>
      <c r="F230" s="41">
        <v>1493169</v>
      </c>
      <c r="G230" s="41">
        <v>1505160</v>
      </c>
      <c r="H230" s="36"/>
    </row>
    <row r="231" spans="1:8" x14ac:dyDescent="0.35">
      <c r="A231" s="36" t="s">
        <v>501</v>
      </c>
      <c r="B231" s="36" t="s">
        <v>502</v>
      </c>
      <c r="C231" s="36" t="s">
        <v>153</v>
      </c>
      <c r="D231" s="36" t="s">
        <v>75</v>
      </c>
      <c r="E231" s="36" t="s">
        <v>76</v>
      </c>
      <c r="F231" s="41">
        <v>1394218</v>
      </c>
      <c r="G231" s="41">
        <v>1391447</v>
      </c>
      <c r="H231" s="36"/>
    </row>
    <row r="232" spans="1:8" x14ac:dyDescent="0.35">
      <c r="A232" s="36" t="s">
        <v>503</v>
      </c>
      <c r="B232" s="36" t="s">
        <v>504</v>
      </c>
      <c r="C232" s="36" t="s">
        <v>153</v>
      </c>
      <c r="D232" s="36" t="s">
        <v>75</v>
      </c>
      <c r="E232" s="36" t="s">
        <v>76</v>
      </c>
      <c r="F232" s="41">
        <v>2602247</v>
      </c>
      <c r="G232" s="41">
        <v>2548452</v>
      </c>
      <c r="H232" s="36"/>
    </row>
    <row r="233" spans="1:8" x14ac:dyDescent="0.35">
      <c r="A233" s="36" t="s">
        <v>505</v>
      </c>
      <c r="B233" s="36" t="s">
        <v>506</v>
      </c>
      <c r="C233" s="36" t="s">
        <v>153</v>
      </c>
      <c r="D233" s="36" t="s">
        <v>75</v>
      </c>
      <c r="E233" s="36" t="s">
        <v>76</v>
      </c>
      <c r="F233" s="41">
        <v>7227799</v>
      </c>
      <c r="G233" s="41">
        <v>7301334</v>
      </c>
      <c r="H233" s="36"/>
    </row>
    <row r="234" spans="1:8" x14ac:dyDescent="0.35">
      <c r="A234" s="36" t="s">
        <v>507</v>
      </c>
      <c r="B234" s="36" t="s">
        <v>508</v>
      </c>
      <c r="C234" s="36" t="s">
        <v>153</v>
      </c>
      <c r="D234" s="36" t="s">
        <v>75</v>
      </c>
      <c r="E234" s="36" t="s">
        <v>76</v>
      </c>
      <c r="F234" s="41">
        <v>5713542</v>
      </c>
      <c r="G234" s="41">
        <v>5765892</v>
      </c>
      <c r="H234" s="36"/>
    </row>
    <row r="235" spans="1:8" x14ac:dyDescent="0.35">
      <c r="A235" s="36" t="s">
        <v>509</v>
      </c>
      <c r="B235" s="36" t="s">
        <v>510</v>
      </c>
      <c r="C235" s="36" t="s">
        <v>153</v>
      </c>
      <c r="D235" s="36" t="s">
        <v>75</v>
      </c>
      <c r="E235" s="36" t="s">
        <v>76</v>
      </c>
      <c r="F235" s="41">
        <v>7198846</v>
      </c>
      <c r="G235" s="41">
        <v>7233413</v>
      </c>
      <c r="H235" s="36"/>
    </row>
    <row r="236" spans="1:8" x14ac:dyDescent="0.35">
      <c r="A236" s="36" t="s">
        <v>511</v>
      </c>
      <c r="B236" s="36" t="s">
        <v>512</v>
      </c>
      <c r="C236" s="36" t="s">
        <v>153</v>
      </c>
      <c r="D236" s="36" t="s">
        <v>75</v>
      </c>
      <c r="E236" s="36" t="s">
        <v>76</v>
      </c>
      <c r="F236" s="41">
        <v>4143962</v>
      </c>
      <c r="G236" s="41">
        <v>4149958</v>
      </c>
      <c r="H236" s="36"/>
    </row>
    <row r="237" spans="1:8" x14ac:dyDescent="0.35">
      <c r="A237" s="36" t="s">
        <v>513</v>
      </c>
      <c r="B237" s="36" t="s">
        <v>514</v>
      </c>
      <c r="C237" s="36" t="s">
        <v>153</v>
      </c>
      <c r="D237" s="36" t="s">
        <v>75</v>
      </c>
      <c r="E237" s="36" t="s">
        <v>76</v>
      </c>
      <c r="F237" s="41">
        <v>2684555</v>
      </c>
      <c r="G237" s="41">
        <v>2700870</v>
      </c>
      <c r="H237" s="36"/>
    </row>
    <row r="238" spans="1:8" x14ac:dyDescent="0.35">
      <c r="A238" s="36" t="s">
        <v>515</v>
      </c>
      <c r="B238" s="36" t="s">
        <v>516</v>
      </c>
      <c r="C238" s="36" t="s">
        <v>153</v>
      </c>
      <c r="D238" s="36" t="s">
        <v>75</v>
      </c>
      <c r="E238" s="36" t="s">
        <v>76</v>
      </c>
      <c r="F238" s="41">
        <v>1912831</v>
      </c>
      <c r="G238" s="41">
        <v>1857790</v>
      </c>
      <c r="H238" s="36"/>
    </row>
    <row r="239" spans="1:8" x14ac:dyDescent="0.35">
      <c r="A239" s="36" t="s">
        <v>517</v>
      </c>
      <c r="B239" s="36" t="s">
        <v>518</v>
      </c>
      <c r="C239" s="36" t="s">
        <v>153</v>
      </c>
      <c r="D239" s="36" t="s">
        <v>75</v>
      </c>
      <c r="E239" s="36" t="s">
        <v>76</v>
      </c>
      <c r="F239" s="41">
        <v>2606395</v>
      </c>
      <c r="G239" s="41">
        <v>2638128</v>
      </c>
      <c r="H239" s="36"/>
    </row>
    <row r="240" spans="1:8" x14ac:dyDescent="0.35">
      <c r="A240" s="36" t="s">
        <v>519</v>
      </c>
      <c r="B240" s="36" t="s">
        <v>520</v>
      </c>
      <c r="C240" s="36" t="s">
        <v>153</v>
      </c>
      <c r="D240" s="36" t="s">
        <v>75</v>
      </c>
      <c r="E240" s="36" t="s">
        <v>76</v>
      </c>
      <c r="F240" s="41">
        <v>1190186</v>
      </c>
      <c r="G240" s="41">
        <v>1205927</v>
      </c>
      <c r="H240" s="36"/>
    </row>
    <row r="241" spans="1:8" x14ac:dyDescent="0.35">
      <c r="A241" s="36" t="s">
        <v>521</v>
      </c>
      <c r="B241" s="36" t="s">
        <v>522</v>
      </c>
      <c r="C241" s="36" t="s">
        <v>153</v>
      </c>
      <c r="D241" s="36" t="s">
        <v>75</v>
      </c>
      <c r="E241" s="36" t="s">
        <v>76</v>
      </c>
      <c r="F241" s="41">
        <v>1525265</v>
      </c>
      <c r="G241" s="41">
        <v>1521322</v>
      </c>
      <c r="H241" s="36"/>
    </row>
    <row r="242" spans="1:8" x14ac:dyDescent="0.35">
      <c r="A242" s="36" t="s">
        <v>523</v>
      </c>
      <c r="B242" s="36" t="s">
        <v>524</v>
      </c>
      <c r="C242" s="36" t="s">
        <v>153</v>
      </c>
      <c r="D242" s="36" t="s">
        <v>75</v>
      </c>
      <c r="E242" s="36" t="s">
        <v>76</v>
      </c>
      <c r="F242" s="41">
        <v>1859073</v>
      </c>
      <c r="G242" s="41">
        <v>1860978</v>
      </c>
      <c r="H242" s="36"/>
    </row>
    <row r="243" spans="1:8" x14ac:dyDescent="0.35">
      <c r="A243" s="36" t="s">
        <v>525</v>
      </c>
      <c r="B243" s="36" t="s">
        <v>526</v>
      </c>
      <c r="C243" s="36" t="s">
        <v>153</v>
      </c>
      <c r="D243" s="36" t="s">
        <v>75</v>
      </c>
      <c r="E243" s="36" t="s">
        <v>76</v>
      </c>
      <c r="F243" s="41">
        <v>2390348</v>
      </c>
      <c r="G243" s="41">
        <v>2305487</v>
      </c>
      <c r="H243" s="36"/>
    </row>
    <row r="244" spans="1:8" x14ac:dyDescent="0.35">
      <c r="A244" s="36" t="s">
        <v>527</v>
      </c>
      <c r="B244" s="36" t="s">
        <v>528</v>
      </c>
      <c r="C244" s="36" t="s">
        <v>153</v>
      </c>
      <c r="D244" s="36" t="s">
        <v>75</v>
      </c>
      <c r="E244" s="36" t="s">
        <v>76</v>
      </c>
      <c r="F244" s="41">
        <v>1738913</v>
      </c>
      <c r="G244" s="41">
        <v>1600505</v>
      </c>
      <c r="H244" s="36"/>
    </row>
    <row r="245" spans="1:8" x14ac:dyDescent="0.35">
      <c r="A245" s="36" t="s">
        <v>529</v>
      </c>
      <c r="B245" s="36" t="s">
        <v>530</v>
      </c>
      <c r="C245" s="36" t="s">
        <v>531</v>
      </c>
      <c r="D245" s="36" t="s">
        <v>38</v>
      </c>
      <c r="E245" s="36" t="s">
        <v>39</v>
      </c>
      <c r="F245" s="41">
        <v>10040804</v>
      </c>
      <c r="G245" s="41">
        <v>10383153</v>
      </c>
      <c r="H245" s="36"/>
    </row>
    <row r="246" spans="1:8" x14ac:dyDescent="0.35">
      <c r="A246" s="36" t="s">
        <v>532</v>
      </c>
      <c r="B246" s="36" t="s">
        <v>533</v>
      </c>
      <c r="C246" s="36" t="s">
        <v>531</v>
      </c>
      <c r="D246" s="36" t="s">
        <v>19</v>
      </c>
      <c r="E246" s="36" t="s">
        <v>20</v>
      </c>
      <c r="F246" s="41">
        <v>497946</v>
      </c>
      <c r="G246" s="41">
        <v>460625</v>
      </c>
      <c r="H246" s="36"/>
    </row>
    <row r="247" spans="1:8" x14ac:dyDescent="0.35">
      <c r="A247" s="36" t="s">
        <v>534</v>
      </c>
      <c r="B247" s="36" t="s">
        <v>535</v>
      </c>
      <c r="C247" s="36" t="s">
        <v>531</v>
      </c>
      <c r="D247" s="36" t="s">
        <v>25</v>
      </c>
      <c r="E247" s="36" t="s">
        <v>26</v>
      </c>
      <c r="F247" s="41">
        <v>2904013</v>
      </c>
      <c r="G247" s="41">
        <v>2852248</v>
      </c>
      <c r="H247" s="36"/>
    </row>
    <row r="248" spans="1:8" x14ac:dyDescent="0.35">
      <c r="A248" s="36" t="s">
        <v>536</v>
      </c>
      <c r="B248" s="36" t="s">
        <v>537</v>
      </c>
      <c r="C248" s="36" t="s">
        <v>531</v>
      </c>
      <c r="D248" s="36" t="s">
        <v>25</v>
      </c>
      <c r="E248" s="36" t="s">
        <v>26</v>
      </c>
      <c r="F248" s="41">
        <v>813382</v>
      </c>
      <c r="G248" s="41">
        <v>793993</v>
      </c>
      <c r="H248" s="36"/>
    </row>
    <row r="249" spans="1:8" x14ac:dyDescent="0.35">
      <c r="A249" s="36" t="s">
        <v>538</v>
      </c>
      <c r="B249" s="36" t="s">
        <v>539</v>
      </c>
      <c r="C249" s="36" t="s">
        <v>531</v>
      </c>
      <c r="D249" s="36" t="s">
        <v>25</v>
      </c>
      <c r="E249" s="36" t="s">
        <v>26</v>
      </c>
      <c r="F249" s="41">
        <v>279124</v>
      </c>
      <c r="G249" s="41">
        <v>275033</v>
      </c>
      <c r="H249" s="36"/>
    </row>
    <row r="250" spans="1:8" x14ac:dyDescent="0.35">
      <c r="A250" s="36" t="s">
        <v>540</v>
      </c>
      <c r="B250" s="36" t="s">
        <v>541</v>
      </c>
      <c r="C250" s="36" t="s">
        <v>531</v>
      </c>
      <c r="D250" s="36" t="s">
        <v>19</v>
      </c>
      <c r="E250" s="36" t="s">
        <v>20</v>
      </c>
      <c r="F250" s="41">
        <v>372076</v>
      </c>
      <c r="G250" s="41">
        <v>352481</v>
      </c>
      <c r="H250" s="36"/>
    </row>
    <row r="251" spans="1:8" x14ac:dyDescent="0.35">
      <c r="A251" s="36" t="s">
        <v>542</v>
      </c>
      <c r="B251" s="36" t="s">
        <v>543</v>
      </c>
      <c r="C251" s="36" t="s">
        <v>531</v>
      </c>
      <c r="D251" s="36" t="s">
        <v>25</v>
      </c>
      <c r="E251" s="36" t="s">
        <v>26</v>
      </c>
      <c r="F251" s="41">
        <v>2997147</v>
      </c>
      <c r="G251" s="41">
        <v>2927152</v>
      </c>
      <c r="H251" s="36"/>
    </row>
    <row r="252" spans="1:8" x14ac:dyDescent="0.35">
      <c r="A252" s="36" t="s">
        <v>544</v>
      </c>
      <c r="B252" s="36" t="s">
        <v>545</v>
      </c>
      <c r="C252" s="36" t="s">
        <v>531</v>
      </c>
      <c r="D252" s="36" t="s">
        <v>19</v>
      </c>
      <c r="E252" s="36" t="s">
        <v>20</v>
      </c>
      <c r="F252" s="41">
        <v>462408</v>
      </c>
      <c r="G252" s="41">
        <v>428378</v>
      </c>
      <c r="H252" s="36"/>
    </row>
    <row r="253" spans="1:8" x14ac:dyDescent="0.35">
      <c r="A253" s="36" t="s">
        <v>546</v>
      </c>
      <c r="B253" s="36" t="s">
        <v>547</v>
      </c>
      <c r="C253" s="36" t="s">
        <v>531</v>
      </c>
      <c r="D253" s="36" t="s">
        <v>25</v>
      </c>
      <c r="E253" s="36" t="s">
        <v>26</v>
      </c>
      <c r="F253" s="41">
        <v>6858834</v>
      </c>
      <c r="G253" s="41">
        <v>6795195</v>
      </c>
      <c r="H253" s="36"/>
    </row>
    <row r="254" spans="1:8" x14ac:dyDescent="0.35">
      <c r="A254" s="36" t="s">
        <v>548</v>
      </c>
      <c r="B254" s="36" t="s">
        <v>549</v>
      </c>
      <c r="C254" s="36" t="s">
        <v>531</v>
      </c>
      <c r="D254" s="36" t="s">
        <v>25</v>
      </c>
      <c r="E254" s="36" t="s">
        <v>26</v>
      </c>
      <c r="F254" s="41">
        <v>1073130</v>
      </c>
      <c r="G254" s="41">
        <v>1078362</v>
      </c>
      <c r="H254" s="36"/>
    </row>
    <row r="255" spans="1:8" x14ac:dyDescent="0.35">
      <c r="A255" s="36" t="s">
        <v>550</v>
      </c>
      <c r="B255" s="36" t="s">
        <v>551</v>
      </c>
      <c r="C255" s="36" t="s">
        <v>531</v>
      </c>
      <c r="D255" s="36" t="s">
        <v>25</v>
      </c>
      <c r="E255" s="36" t="s">
        <v>26</v>
      </c>
      <c r="F255" s="41">
        <v>457153</v>
      </c>
      <c r="G255" s="41">
        <v>461141</v>
      </c>
      <c r="H255" s="36"/>
    </row>
    <row r="256" spans="1:8" x14ac:dyDescent="0.35">
      <c r="A256" s="36" t="s">
        <v>552</v>
      </c>
      <c r="B256" s="36" t="s">
        <v>553</v>
      </c>
      <c r="C256" s="36" t="s">
        <v>531</v>
      </c>
      <c r="D256" s="36" t="s">
        <v>25</v>
      </c>
      <c r="E256" s="36" t="s">
        <v>26</v>
      </c>
      <c r="F256" s="41">
        <v>860796</v>
      </c>
      <c r="G256" s="41">
        <v>824051</v>
      </c>
      <c r="H256" s="36"/>
    </row>
    <row r="257" spans="1:8" x14ac:dyDescent="0.35">
      <c r="A257" s="36" t="s">
        <v>554</v>
      </c>
      <c r="B257" s="36" t="s">
        <v>284</v>
      </c>
      <c r="C257" s="36" t="s">
        <v>531</v>
      </c>
      <c r="D257" s="36" t="s">
        <v>25</v>
      </c>
      <c r="E257" s="36" t="s">
        <v>26</v>
      </c>
      <c r="F257" s="41">
        <v>895552</v>
      </c>
      <c r="G257" s="41">
        <v>893667</v>
      </c>
      <c r="H257" s="36"/>
    </row>
    <row r="258" spans="1:8" x14ac:dyDescent="0.35">
      <c r="A258" s="36" t="s">
        <v>555</v>
      </c>
      <c r="B258" s="36" t="s">
        <v>556</v>
      </c>
      <c r="C258" s="36" t="s">
        <v>531</v>
      </c>
      <c r="D258" s="36" t="s">
        <v>19</v>
      </c>
      <c r="E258" s="36" t="s">
        <v>20</v>
      </c>
      <c r="F258" s="41">
        <v>651289</v>
      </c>
      <c r="G258" s="41">
        <v>622799</v>
      </c>
      <c r="H258" s="36"/>
    </row>
    <row r="259" spans="1:8" x14ac:dyDescent="0.35">
      <c r="A259" s="36" t="s">
        <v>557</v>
      </c>
      <c r="B259" s="36" t="s">
        <v>558</v>
      </c>
      <c r="C259" s="36" t="s">
        <v>531</v>
      </c>
      <c r="D259" s="36" t="s">
        <v>19</v>
      </c>
      <c r="E259" s="36" t="s">
        <v>20</v>
      </c>
      <c r="F259" s="41">
        <v>369664</v>
      </c>
      <c r="G259" s="41">
        <v>389150</v>
      </c>
      <c r="H259" s="36"/>
    </row>
    <row r="260" spans="1:8" x14ac:dyDescent="0.35">
      <c r="A260" s="36" t="s">
        <v>559</v>
      </c>
      <c r="B260" s="36" t="s">
        <v>560</v>
      </c>
      <c r="C260" s="36" t="s">
        <v>531</v>
      </c>
      <c r="D260" s="36" t="s">
        <v>25</v>
      </c>
      <c r="E260" s="36" t="s">
        <v>26</v>
      </c>
      <c r="F260" s="41">
        <v>1460954</v>
      </c>
      <c r="G260" s="41">
        <v>1433988</v>
      </c>
      <c r="H260" s="36"/>
    </row>
    <row r="261" spans="1:8" x14ac:dyDescent="0.35">
      <c r="A261" s="36" t="s">
        <v>561</v>
      </c>
      <c r="B261" s="36" t="s">
        <v>562</v>
      </c>
      <c r="C261" s="36" t="s">
        <v>531</v>
      </c>
      <c r="D261" s="36" t="s">
        <v>19</v>
      </c>
      <c r="E261" s="36" t="s">
        <v>20</v>
      </c>
      <c r="F261" s="41">
        <v>731538</v>
      </c>
      <c r="G261" s="41">
        <v>740536</v>
      </c>
      <c r="H261" s="36"/>
    </row>
    <row r="262" spans="1:8" x14ac:dyDescent="0.35">
      <c r="A262" s="36" t="s">
        <v>563</v>
      </c>
      <c r="B262" s="36" t="s">
        <v>478</v>
      </c>
      <c r="C262" s="36" t="s">
        <v>531</v>
      </c>
      <c r="D262" s="36" t="s">
        <v>19</v>
      </c>
      <c r="E262" s="36" t="s">
        <v>20</v>
      </c>
      <c r="F262" s="41">
        <v>579474</v>
      </c>
      <c r="G262" s="41">
        <v>603991</v>
      </c>
      <c r="H262" s="36"/>
    </row>
    <row r="263" spans="1:8" x14ac:dyDescent="0.35">
      <c r="A263" s="36" t="s">
        <v>564</v>
      </c>
      <c r="B263" s="36" t="s">
        <v>565</v>
      </c>
      <c r="C263" s="36" t="s">
        <v>531</v>
      </c>
      <c r="D263" s="36" t="s">
        <v>75</v>
      </c>
      <c r="E263" s="36" t="s">
        <v>76</v>
      </c>
      <c r="F263" s="41">
        <v>1309316</v>
      </c>
      <c r="G263" s="41">
        <v>1364589</v>
      </c>
      <c r="H263" s="36"/>
    </row>
    <row r="264" spans="1:8" x14ac:dyDescent="0.35">
      <c r="A264" s="36" t="s">
        <v>566</v>
      </c>
      <c r="B264" s="36" t="s">
        <v>567</v>
      </c>
      <c r="C264" s="36" t="s">
        <v>531</v>
      </c>
      <c r="D264" s="36" t="s">
        <v>75</v>
      </c>
      <c r="E264" s="36" t="s">
        <v>76</v>
      </c>
      <c r="F264" s="41">
        <v>1158379</v>
      </c>
      <c r="G264" s="41">
        <v>1150302</v>
      </c>
      <c r="H264" s="36"/>
    </row>
    <row r="265" spans="1:8" x14ac:dyDescent="0.35">
      <c r="A265" s="36" t="s">
        <v>568</v>
      </c>
      <c r="B265" s="36" t="s">
        <v>569</v>
      </c>
      <c r="C265" s="36" t="s">
        <v>531</v>
      </c>
      <c r="D265" s="36" t="s">
        <v>75</v>
      </c>
      <c r="E265" s="36" t="s">
        <v>76</v>
      </c>
      <c r="F265" s="41">
        <v>967278</v>
      </c>
      <c r="G265" s="41">
        <v>1003174</v>
      </c>
      <c r="H265" s="36"/>
    </row>
    <row r="266" spans="1:8" x14ac:dyDescent="0.35">
      <c r="A266" s="36" t="s">
        <v>570</v>
      </c>
      <c r="B266" s="36" t="s">
        <v>74</v>
      </c>
      <c r="C266" s="36" t="s">
        <v>531</v>
      </c>
      <c r="D266" s="36" t="s">
        <v>75</v>
      </c>
      <c r="E266" s="36" t="s">
        <v>76</v>
      </c>
      <c r="F266" s="41">
        <v>1052093</v>
      </c>
      <c r="G266" s="41">
        <v>1036036</v>
      </c>
      <c r="H266" s="36"/>
    </row>
    <row r="267" spans="1:8" x14ac:dyDescent="0.35">
      <c r="A267" s="36" t="s">
        <v>571</v>
      </c>
      <c r="B267" s="36" t="s">
        <v>572</v>
      </c>
      <c r="C267" s="36" t="s">
        <v>573</v>
      </c>
      <c r="D267" s="36" t="s">
        <v>38</v>
      </c>
      <c r="E267" s="36" t="s">
        <v>39</v>
      </c>
      <c r="F267" s="41">
        <v>13228307</v>
      </c>
      <c r="G267" s="41">
        <v>13380326</v>
      </c>
      <c r="H267" s="36"/>
    </row>
    <row r="268" spans="1:8" x14ac:dyDescent="0.35">
      <c r="A268" s="36" t="s">
        <v>574</v>
      </c>
      <c r="B268" s="36" t="s">
        <v>575</v>
      </c>
      <c r="C268" s="36" t="s">
        <v>573</v>
      </c>
      <c r="D268" s="36" t="s">
        <v>25</v>
      </c>
      <c r="E268" s="36" t="s">
        <v>26</v>
      </c>
      <c r="F268" s="41">
        <v>3208653</v>
      </c>
      <c r="G268" s="41">
        <v>3236645</v>
      </c>
      <c r="H268" s="36"/>
    </row>
    <row r="269" spans="1:8" x14ac:dyDescent="0.35">
      <c r="A269" s="36" t="s">
        <v>576</v>
      </c>
      <c r="B269" s="36" t="s">
        <v>577</v>
      </c>
      <c r="C269" s="36" t="s">
        <v>573</v>
      </c>
      <c r="D269" s="36" t="s">
        <v>19</v>
      </c>
      <c r="E269" s="36" t="s">
        <v>20</v>
      </c>
      <c r="F269" s="41">
        <v>627522</v>
      </c>
      <c r="G269" s="41">
        <v>648767</v>
      </c>
      <c r="H269" s="36"/>
    </row>
    <row r="270" spans="1:8" x14ac:dyDescent="0.35">
      <c r="A270" s="36" t="s">
        <v>578</v>
      </c>
      <c r="B270" s="36" t="s">
        <v>579</v>
      </c>
      <c r="C270" s="36" t="s">
        <v>573</v>
      </c>
      <c r="D270" s="36" t="s">
        <v>25</v>
      </c>
      <c r="E270" s="36" t="s">
        <v>26</v>
      </c>
      <c r="F270" s="41">
        <v>637736</v>
      </c>
      <c r="G270" s="41">
        <v>605707</v>
      </c>
      <c r="H270" s="36"/>
    </row>
    <row r="271" spans="1:8" x14ac:dyDescent="0.35">
      <c r="A271" s="36" t="s">
        <v>580</v>
      </c>
      <c r="B271" s="36" t="s">
        <v>581</v>
      </c>
      <c r="C271" s="36" t="s">
        <v>573</v>
      </c>
      <c r="D271" s="36" t="s">
        <v>25</v>
      </c>
      <c r="E271" s="36" t="s">
        <v>26</v>
      </c>
      <c r="F271" s="41">
        <v>555775</v>
      </c>
      <c r="G271" s="41">
        <v>564421</v>
      </c>
      <c r="H271" s="36"/>
    </row>
    <row r="272" spans="1:8" x14ac:dyDescent="0.35">
      <c r="A272" s="36" t="s">
        <v>582</v>
      </c>
      <c r="B272" s="36" t="s">
        <v>231</v>
      </c>
      <c r="C272" s="36" t="s">
        <v>573</v>
      </c>
      <c r="D272" s="36" t="s">
        <v>19</v>
      </c>
      <c r="E272" s="36" t="s">
        <v>20</v>
      </c>
      <c r="F272" s="41">
        <v>508103</v>
      </c>
      <c r="G272" s="41">
        <v>494297</v>
      </c>
      <c r="H272" s="36"/>
    </row>
    <row r="273" spans="1:8" x14ac:dyDescent="0.35">
      <c r="A273" s="36" t="s">
        <v>583</v>
      </c>
      <c r="B273" s="36" t="s">
        <v>584</v>
      </c>
      <c r="C273" s="36" t="s">
        <v>573</v>
      </c>
      <c r="D273" s="36" t="s">
        <v>19</v>
      </c>
      <c r="E273" s="36" t="s">
        <v>20</v>
      </c>
      <c r="F273" s="41">
        <v>803167</v>
      </c>
      <c r="G273" s="41">
        <v>818479</v>
      </c>
      <c r="H273" s="36"/>
    </row>
    <row r="274" spans="1:8" x14ac:dyDescent="0.35">
      <c r="A274" s="36" t="s">
        <v>585</v>
      </c>
      <c r="B274" s="36" t="s">
        <v>586</v>
      </c>
      <c r="C274" s="36" t="s">
        <v>573</v>
      </c>
      <c r="D274" s="36" t="s">
        <v>19</v>
      </c>
      <c r="E274" s="36" t="s">
        <v>20</v>
      </c>
      <c r="F274" s="41">
        <v>470135</v>
      </c>
      <c r="G274" s="41">
        <v>480200</v>
      </c>
      <c r="H274" s="36"/>
    </row>
    <row r="275" spans="1:8" x14ac:dyDescent="0.35">
      <c r="A275" s="36" t="s">
        <v>587</v>
      </c>
      <c r="B275" s="36" t="s">
        <v>588</v>
      </c>
      <c r="C275" s="36" t="s">
        <v>573</v>
      </c>
      <c r="D275" s="36" t="s">
        <v>25</v>
      </c>
      <c r="E275" s="36" t="s">
        <v>26</v>
      </c>
      <c r="F275" s="41">
        <v>3351291</v>
      </c>
      <c r="G275" s="41">
        <v>3516318</v>
      </c>
      <c r="H275" s="36"/>
    </row>
    <row r="276" spans="1:8" x14ac:dyDescent="0.35">
      <c r="A276" s="36" t="s">
        <v>589</v>
      </c>
      <c r="B276" s="36" t="s">
        <v>590</v>
      </c>
      <c r="C276" s="36" t="s">
        <v>573</v>
      </c>
      <c r="D276" s="36" t="s">
        <v>19</v>
      </c>
      <c r="E276" s="36" t="s">
        <v>20</v>
      </c>
      <c r="F276" s="41">
        <v>565227</v>
      </c>
      <c r="G276" s="41">
        <v>562559</v>
      </c>
      <c r="H276" s="36"/>
    </row>
    <row r="277" spans="1:8" x14ac:dyDescent="0.35">
      <c r="A277" s="36" t="s">
        <v>591</v>
      </c>
      <c r="B277" s="36" t="s">
        <v>592</v>
      </c>
      <c r="C277" s="36" t="s">
        <v>573</v>
      </c>
      <c r="D277" s="36" t="s">
        <v>19</v>
      </c>
      <c r="E277" s="36" t="s">
        <v>20</v>
      </c>
      <c r="F277" s="41">
        <v>1053030</v>
      </c>
      <c r="G277" s="41">
        <v>1056101</v>
      </c>
      <c r="H277" s="36"/>
    </row>
    <row r="278" spans="1:8" x14ac:dyDescent="0.35">
      <c r="A278" s="36" t="s">
        <v>593</v>
      </c>
      <c r="B278" s="36" t="s">
        <v>594</v>
      </c>
      <c r="C278" s="36" t="s">
        <v>573</v>
      </c>
      <c r="D278" s="36" t="s">
        <v>25</v>
      </c>
      <c r="E278" s="36" t="s">
        <v>26</v>
      </c>
      <c r="F278" s="41">
        <v>455380</v>
      </c>
      <c r="G278" s="41">
        <v>452255</v>
      </c>
      <c r="H278" s="36"/>
    </row>
    <row r="279" spans="1:8" x14ac:dyDescent="0.35">
      <c r="A279" s="36" t="s">
        <v>595</v>
      </c>
      <c r="B279" s="36" t="s">
        <v>596</v>
      </c>
      <c r="C279" s="36" t="s">
        <v>573</v>
      </c>
      <c r="D279" s="36" t="s">
        <v>25</v>
      </c>
      <c r="E279" s="36" t="s">
        <v>26</v>
      </c>
      <c r="F279" s="41">
        <v>519193</v>
      </c>
      <c r="G279" s="41">
        <v>514480</v>
      </c>
      <c r="H279" s="36"/>
    </row>
    <row r="280" spans="1:8" x14ac:dyDescent="0.35">
      <c r="A280" s="36" t="s">
        <v>597</v>
      </c>
      <c r="B280" s="36" t="s">
        <v>598</v>
      </c>
      <c r="C280" s="36" t="s">
        <v>573</v>
      </c>
      <c r="D280" s="36" t="s">
        <v>19</v>
      </c>
      <c r="E280" s="36" t="s">
        <v>20</v>
      </c>
      <c r="F280" s="41">
        <v>1573400</v>
      </c>
      <c r="G280" s="41">
        <v>1611045</v>
      </c>
      <c r="H280" s="36"/>
    </row>
    <row r="281" spans="1:8" x14ac:dyDescent="0.35">
      <c r="A281" s="36" t="s">
        <v>599</v>
      </c>
      <c r="B281" s="36" t="s">
        <v>600</v>
      </c>
      <c r="C281" s="36" t="s">
        <v>573</v>
      </c>
      <c r="D281" s="36" t="s">
        <v>25</v>
      </c>
      <c r="E281" s="36" t="s">
        <v>26</v>
      </c>
      <c r="F281" s="41">
        <v>3761407</v>
      </c>
      <c r="G281" s="41">
        <v>3754655</v>
      </c>
      <c r="H281" s="36"/>
    </row>
    <row r="282" spans="1:8" x14ac:dyDescent="0.35">
      <c r="A282" s="36" t="s">
        <v>601</v>
      </c>
      <c r="B282" s="36" t="s">
        <v>602</v>
      </c>
      <c r="C282" s="36" t="s">
        <v>573</v>
      </c>
      <c r="D282" s="36" t="s">
        <v>25</v>
      </c>
      <c r="E282" s="36" t="s">
        <v>26</v>
      </c>
      <c r="F282" s="41">
        <v>850535</v>
      </c>
      <c r="G282" s="41">
        <v>838895</v>
      </c>
      <c r="H282" s="36"/>
    </row>
    <row r="283" spans="1:8" x14ac:dyDescent="0.35">
      <c r="A283" s="36" t="s">
        <v>603</v>
      </c>
      <c r="B283" s="36" t="s">
        <v>330</v>
      </c>
      <c r="C283" s="36" t="s">
        <v>573</v>
      </c>
      <c r="D283" s="36" t="s">
        <v>25</v>
      </c>
      <c r="E283" s="36" t="s">
        <v>26</v>
      </c>
      <c r="F283" s="41">
        <v>864518</v>
      </c>
      <c r="G283" s="41">
        <v>844813</v>
      </c>
      <c r="H283" s="36"/>
    </row>
    <row r="284" spans="1:8" x14ac:dyDescent="0.35">
      <c r="A284" s="36" t="s">
        <v>604</v>
      </c>
      <c r="B284" s="36" t="s">
        <v>605</v>
      </c>
      <c r="C284" s="36" t="s">
        <v>573</v>
      </c>
      <c r="D284" s="36" t="s">
        <v>25</v>
      </c>
      <c r="E284" s="36" t="s">
        <v>26</v>
      </c>
      <c r="F284" s="41">
        <v>836003</v>
      </c>
      <c r="G284" s="41">
        <v>827838</v>
      </c>
      <c r="H284" s="36"/>
    </row>
    <row r="285" spans="1:8" x14ac:dyDescent="0.35">
      <c r="A285" s="36" t="s">
        <v>606</v>
      </c>
      <c r="B285" s="36" t="s">
        <v>607</v>
      </c>
      <c r="C285" s="36" t="s">
        <v>573</v>
      </c>
      <c r="D285" s="36" t="s">
        <v>25</v>
      </c>
      <c r="E285" s="36" t="s">
        <v>26</v>
      </c>
      <c r="F285" s="41">
        <v>908219</v>
      </c>
      <c r="G285" s="41">
        <v>902970</v>
      </c>
      <c r="H285" s="36"/>
    </row>
    <row r="286" spans="1:8" x14ac:dyDescent="0.35">
      <c r="A286" s="36" t="s">
        <v>608</v>
      </c>
      <c r="B286" s="36" t="s">
        <v>609</v>
      </c>
      <c r="C286" s="36" t="s">
        <v>573</v>
      </c>
      <c r="D286" s="36" t="s">
        <v>25</v>
      </c>
      <c r="E286" s="36" t="s">
        <v>26</v>
      </c>
      <c r="F286" s="41">
        <v>592741</v>
      </c>
      <c r="G286" s="41">
        <v>609069</v>
      </c>
      <c r="H286" s="36"/>
    </row>
    <row r="287" spans="1:8" x14ac:dyDescent="0.35">
      <c r="A287" s="36" t="s">
        <v>610</v>
      </c>
      <c r="B287" s="36" t="s">
        <v>611</v>
      </c>
      <c r="C287" s="36" t="s">
        <v>573</v>
      </c>
      <c r="D287" s="36" t="s">
        <v>19</v>
      </c>
      <c r="E287" s="36" t="s">
        <v>20</v>
      </c>
      <c r="F287" s="41">
        <v>2146051</v>
      </c>
      <c r="G287" s="41">
        <v>2125633</v>
      </c>
      <c r="H287" s="36"/>
    </row>
    <row r="288" spans="1:8" x14ac:dyDescent="0.35">
      <c r="A288" s="36" t="s">
        <v>612</v>
      </c>
      <c r="B288" s="36" t="s">
        <v>613</v>
      </c>
      <c r="C288" s="36" t="s">
        <v>573</v>
      </c>
      <c r="D288" s="36" t="s">
        <v>19</v>
      </c>
      <c r="E288" s="36" t="s">
        <v>20</v>
      </c>
      <c r="F288" s="41">
        <v>966986</v>
      </c>
      <c r="G288" s="41">
        <v>975402</v>
      </c>
      <c r="H288" s="36"/>
    </row>
    <row r="289" spans="1:8" x14ac:dyDescent="0.35">
      <c r="A289" s="36" t="s">
        <v>614</v>
      </c>
      <c r="B289" s="36" t="s">
        <v>615</v>
      </c>
      <c r="C289" s="36" t="s">
        <v>573</v>
      </c>
      <c r="D289" s="36" t="s">
        <v>19</v>
      </c>
      <c r="E289" s="36" t="s">
        <v>20</v>
      </c>
      <c r="F289" s="41">
        <v>723609</v>
      </c>
      <c r="G289" s="41">
        <v>735721</v>
      </c>
      <c r="H289" s="36"/>
    </row>
    <row r="290" spans="1:8" x14ac:dyDescent="0.35">
      <c r="A290" s="36" t="s">
        <v>616</v>
      </c>
      <c r="B290" s="36" t="s">
        <v>617</v>
      </c>
      <c r="C290" s="36" t="s">
        <v>618</v>
      </c>
      <c r="D290" s="36" t="s">
        <v>25</v>
      </c>
      <c r="E290" s="36" t="s">
        <v>26</v>
      </c>
      <c r="F290" s="41">
        <v>15221820</v>
      </c>
      <c r="G290" s="41">
        <v>15185400</v>
      </c>
      <c r="H290" s="36"/>
    </row>
    <row r="291" spans="1:8" x14ac:dyDescent="0.35">
      <c r="A291" s="36" t="s">
        <v>619</v>
      </c>
      <c r="B291" s="36" t="s">
        <v>620</v>
      </c>
      <c r="C291" s="36" t="s">
        <v>621</v>
      </c>
      <c r="D291" s="36" t="s">
        <v>38</v>
      </c>
      <c r="E291" s="36" t="s">
        <v>39</v>
      </c>
      <c r="F291" s="41">
        <v>2251687</v>
      </c>
      <c r="G291" s="41">
        <v>2380912</v>
      </c>
      <c r="H291" s="36"/>
    </row>
    <row r="292" spans="1:8" x14ac:dyDescent="0.35">
      <c r="A292" s="36" t="s">
        <v>622</v>
      </c>
      <c r="B292" s="36" t="s">
        <v>623</v>
      </c>
      <c r="C292" s="36" t="s">
        <v>621</v>
      </c>
      <c r="D292" s="36" t="s">
        <v>25</v>
      </c>
      <c r="E292" s="36" t="s">
        <v>26</v>
      </c>
      <c r="F292" s="41">
        <v>270878</v>
      </c>
      <c r="G292" s="41">
        <v>282237</v>
      </c>
      <c r="H292" s="36"/>
    </row>
    <row r="293" spans="1:8" x14ac:dyDescent="0.35">
      <c r="A293" s="36" t="s">
        <v>624</v>
      </c>
      <c r="B293" s="36" t="s">
        <v>625</v>
      </c>
      <c r="C293" s="36" t="s">
        <v>621</v>
      </c>
      <c r="D293" s="36" t="s">
        <v>25</v>
      </c>
      <c r="E293" s="36" t="s">
        <v>26</v>
      </c>
      <c r="F293" s="41">
        <v>2182841</v>
      </c>
      <c r="G293" s="41">
        <v>2137122</v>
      </c>
      <c r="H293" s="36"/>
    </row>
    <row r="294" spans="1:8" x14ac:dyDescent="0.35">
      <c r="A294" s="36" t="s">
        <v>626</v>
      </c>
      <c r="B294" s="36" t="s">
        <v>627</v>
      </c>
      <c r="C294" s="36" t="s">
        <v>621</v>
      </c>
      <c r="D294" s="36" t="s">
        <v>75</v>
      </c>
      <c r="E294" s="36" t="s">
        <v>76</v>
      </c>
      <c r="F294" s="41">
        <v>2317976</v>
      </c>
      <c r="G294" s="41">
        <v>2277934</v>
      </c>
      <c r="H294" s="36"/>
    </row>
    <row r="295" spans="1:8" x14ac:dyDescent="0.35">
      <c r="A295" s="36" t="s">
        <v>628</v>
      </c>
      <c r="B295" s="36" t="s">
        <v>629</v>
      </c>
      <c r="C295" s="36" t="s">
        <v>630</v>
      </c>
      <c r="D295" s="36" t="s">
        <v>38</v>
      </c>
      <c r="E295" s="36" t="s">
        <v>39</v>
      </c>
      <c r="F295" s="41">
        <v>27045041</v>
      </c>
      <c r="G295" s="41">
        <v>27511368</v>
      </c>
      <c r="H295" s="36"/>
    </row>
    <row r="296" spans="1:8" x14ac:dyDescent="0.35">
      <c r="A296" s="36" t="s">
        <v>631</v>
      </c>
      <c r="B296" s="36" t="s">
        <v>632</v>
      </c>
      <c r="C296" s="36" t="s">
        <v>630</v>
      </c>
      <c r="D296" s="36" t="s">
        <v>25</v>
      </c>
      <c r="E296" s="36" t="s">
        <v>26</v>
      </c>
      <c r="F296" s="41">
        <v>451648</v>
      </c>
      <c r="G296" s="41">
        <v>455188</v>
      </c>
      <c r="H296" s="36"/>
    </row>
    <row r="297" spans="1:8" x14ac:dyDescent="0.35">
      <c r="A297" s="36" t="s">
        <v>633</v>
      </c>
      <c r="B297" s="36" t="s">
        <v>634</v>
      </c>
      <c r="C297" s="36" t="s">
        <v>630</v>
      </c>
      <c r="D297" s="36" t="s">
        <v>19</v>
      </c>
      <c r="E297" s="36" t="s">
        <v>20</v>
      </c>
      <c r="F297" s="41">
        <v>544357</v>
      </c>
      <c r="G297" s="41">
        <v>529434</v>
      </c>
      <c r="H297" s="36"/>
    </row>
    <row r="298" spans="1:8" x14ac:dyDescent="0.35">
      <c r="A298" s="36" t="s">
        <v>635</v>
      </c>
      <c r="B298" s="36" t="s">
        <v>636</v>
      </c>
      <c r="C298" s="36" t="s">
        <v>630</v>
      </c>
      <c r="D298" s="36" t="s">
        <v>25</v>
      </c>
      <c r="E298" s="36" t="s">
        <v>26</v>
      </c>
      <c r="F298" s="41">
        <v>421533</v>
      </c>
      <c r="G298" s="41">
        <v>419352</v>
      </c>
      <c r="H298" s="36"/>
    </row>
    <row r="299" spans="1:8" x14ac:dyDescent="0.35">
      <c r="A299" s="36" t="s">
        <v>637</v>
      </c>
      <c r="B299" s="36" t="s">
        <v>638</v>
      </c>
      <c r="C299" s="36" t="s">
        <v>630</v>
      </c>
      <c r="D299" s="36" t="s">
        <v>25</v>
      </c>
      <c r="E299" s="36" t="s">
        <v>26</v>
      </c>
      <c r="F299" s="41">
        <v>1063872</v>
      </c>
      <c r="G299" s="41">
        <v>1009394</v>
      </c>
      <c r="H299" s="36"/>
    </row>
    <row r="300" spans="1:8" x14ac:dyDescent="0.35">
      <c r="A300" s="36" t="s">
        <v>639</v>
      </c>
      <c r="B300" s="36" t="s">
        <v>640</v>
      </c>
      <c r="C300" s="36" t="s">
        <v>630</v>
      </c>
      <c r="D300" s="36" t="s">
        <v>25</v>
      </c>
      <c r="E300" s="36" t="s">
        <v>26</v>
      </c>
      <c r="F300" s="41">
        <v>740885</v>
      </c>
      <c r="G300" s="41">
        <v>763854</v>
      </c>
      <c r="H300" s="36"/>
    </row>
    <row r="301" spans="1:8" x14ac:dyDescent="0.35">
      <c r="A301" s="36" t="s">
        <v>641</v>
      </c>
      <c r="B301" s="36" t="s">
        <v>642</v>
      </c>
      <c r="C301" s="36" t="s">
        <v>630</v>
      </c>
      <c r="D301" s="36" t="s">
        <v>19</v>
      </c>
      <c r="E301" s="36" t="s">
        <v>20</v>
      </c>
      <c r="F301" s="41">
        <v>178875</v>
      </c>
      <c r="G301" s="41">
        <v>177446</v>
      </c>
      <c r="H301" s="36"/>
    </row>
    <row r="302" spans="1:8" x14ac:dyDescent="0.35">
      <c r="A302" s="36" t="s">
        <v>643</v>
      </c>
      <c r="B302" s="36" t="s">
        <v>644</v>
      </c>
      <c r="C302" s="36" t="s">
        <v>630</v>
      </c>
      <c r="D302" s="36" t="s">
        <v>19</v>
      </c>
      <c r="E302" s="36" t="s">
        <v>20</v>
      </c>
      <c r="F302" s="41">
        <v>304790</v>
      </c>
      <c r="G302" s="41">
        <v>314925</v>
      </c>
      <c r="H302" s="36"/>
    </row>
    <row r="303" spans="1:8" x14ac:dyDescent="0.35">
      <c r="A303" s="36" t="s">
        <v>645</v>
      </c>
      <c r="B303" s="36" t="s">
        <v>646</v>
      </c>
      <c r="C303" s="36" t="s">
        <v>630</v>
      </c>
      <c r="D303" s="36" t="s">
        <v>19</v>
      </c>
      <c r="E303" s="36" t="s">
        <v>20</v>
      </c>
      <c r="F303" s="41">
        <v>770131</v>
      </c>
      <c r="G303" s="41">
        <v>761416</v>
      </c>
      <c r="H303" s="36"/>
    </row>
    <row r="304" spans="1:8" x14ac:dyDescent="0.35">
      <c r="A304" s="36" t="s">
        <v>647</v>
      </c>
      <c r="B304" s="36" t="s">
        <v>648</v>
      </c>
      <c r="C304" s="36" t="s">
        <v>630</v>
      </c>
      <c r="D304" s="36" t="s">
        <v>19</v>
      </c>
      <c r="E304" s="36" t="s">
        <v>20</v>
      </c>
      <c r="F304" s="41">
        <v>622045</v>
      </c>
      <c r="G304" s="41">
        <v>651836</v>
      </c>
      <c r="H304" s="36"/>
    </row>
    <row r="305" spans="1:8" x14ac:dyDescent="0.35">
      <c r="A305" s="36" t="s">
        <v>649</v>
      </c>
      <c r="B305" s="36" t="s">
        <v>650</v>
      </c>
      <c r="C305" s="36" t="s">
        <v>630</v>
      </c>
      <c r="D305" s="36" t="s">
        <v>25</v>
      </c>
      <c r="E305" s="36" t="s">
        <v>26</v>
      </c>
      <c r="F305" s="41">
        <v>658374</v>
      </c>
      <c r="G305" s="41">
        <v>615153</v>
      </c>
      <c r="H305" s="36"/>
    </row>
    <row r="306" spans="1:8" x14ac:dyDescent="0.35">
      <c r="A306" s="36" t="s">
        <v>651</v>
      </c>
      <c r="B306" s="36" t="s">
        <v>652</v>
      </c>
      <c r="C306" s="36" t="s">
        <v>630</v>
      </c>
      <c r="D306" s="36" t="s">
        <v>25</v>
      </c>
      <c r="E306" s="36" t="s">
        <v>26</v>
      </c>
      <c r="F306" s="41">
        <v>640001</v>
      </c>
      <c r="G306" s="41">
        <v>659155</v>
      </c>
      <c r="H306" s="36"/>
    </row>
    <row r="307" spans="1:8" x14ac:dyDescent="0.35">
      <c r="A307" s="36" t="s">
        <v>653</v>
      </c>
      <c r="B307" s="36" t="s">
        <v>654</v>
      </c>
      <c r="C307" s="36" t="s">
        <v>630</v>
      </c>
      <c r="D307" s="36" t="s">
        <v>25</v>
      </c>
      <c r="E307" s="36" t="s">
        <v>26</v>
      </c>
      <c r="F307" s="41">
        <v>511122</v>
      </c>
      <c r="G307" s="41">
        <v>517926</v>
      </c>
      <c r="H307" s="36"/>
    </row>
    <row r="308" spans="1:8" x14ac:dyDescent="0.35">
      <c r="A308" s="36" t="s">
        <v>655</v>
      </c>
      <c r="B308" s="36" t="s">
        <v>656</v>
      </c>
      <c r="C308" s="36" t="s">
        <v>630</v>
      </c>
      <c r="D308" s="36" t="s">
        <v>25</v>
      </c>
      <c r="E308" s="36" t="s">
        <v>26</v>
      </c>
      <c r="F308" s="41">
        <v>585827</v>
      </c>
      <c r="G308" s="41">
        <v>583096</v>
      </c>
      <c r="H308" s="36"/>
    </row>
    <row r="309" spans="1:8" x14ac:dyDescent="0.35">
      <c r="A309" s="36" t="s">
        <v>657</v>
      </c>
      <c r="B309" s="36" t="s">
        <v>658</v>
      </c>
      <c r="C309" s="36" t="s">
        <v>630</v>
      </c>
      <c r="D309" s="36" t="s">
        <v>25</v>
      </c>
      <c r="E309" s="36" t="s">
        <v>26</v>
      </c>
      <c r="F309" s="41">
        <v>1580329</v>
      </c>
      <c r="G309" s="41">
        <v>1553666</v>
      </c>
      <c r="H309" s="36"/>
    </row>
    <row r="310" spans="1:8" x14ac:dyDescent="0.35">
      <c r="A310" s="36" t="s">
        <v>659</v>
      </c>
      <c r="B310" s="36" t="s">
        <v>660</v>
      </c>
      <c r="C310" s="36" t="s">
        <v>630</v>
      </c>
      <c r="D310" s="36" t="s">
        <v>25</v>
      </c>
      <c r="E310" s="36" t="s">
        <v>26</v>
      </c>
      <c r="F310" s="41">
        <v>618128</v>
      </c>
      <c r="G310" s="41">
        <v>625649</v>
      </c>
      <c r="H310" s="36"/>
    </row>
    <row r="311" spans="1:8" x14ac:dyDescent="0.35">
      <c r="A311" s="36" t="s">
        <v>661</v>
      </c>
      <c r="B311" s="36" t="s">
        <v>662</v>
      </c>
      <c r="C311" s="36" t="s">
        <v>630</v>
      </c>
      <c r="D311" s="36" t="s">
        <v>19</v>
      </c>
      <c r="E311" s="36" t="s">
        <v>20</v>
      </c>
      <c r="F311" s="41">
        <v>549337</v>
      </c>
      <c r="G311" s="41">
        <v>559188</v>
      </c>
      <c r="H311" s="36"/>
    </row>
    <row r="312" spans="1:8" x14ac:dyDescent="0.35">
      <c r="A312" s="36" t="s">
        <v>663</v>
      </c>
      <c r="B312" s="36" t="s">
        <v>664</v>
      </c>
      <c r="C312" s="36" t="s">
        <v>630</v>
      </c>
      <c r="D312" s="36" t="s">
        <v>25</v>
      </c>
      <c r="E312" s="36" t="s">
        <v>26</v>
      </c>
      <c r="F312" s="41">
        <v>138102</v>
      </c>
      <c r="G312" s="41">
        <v>151751</v>
      </c>
      <c r="H312" s="36"/>
    </row>
    <row r="313" spans="1:8" x14ac:dyDescent="0.35">
      <c r="A313" s="36" t="s">
        <v>665</v>
      </c>
      <c r="B313" s="36" t="s">
        <v>666</v>
      </c>
      <c r="C313" s="36" t="s">
        <v>630</v>
      </c>
      <c r="D313" s="36" t="s">
        <v>25</v>
      </c>
      <c r="E313" s="36" t="s">
        <v>26</v>
      </c>
      <c r="F313" s="41">
        <v>1347180</v>
      </c>
      <c r="G313" s="41">
        <v>1319265</v>
      </c>
      <c r="H313" s="36"/>
    </row>
    <row r="314" spans="1:8" x14ac:dyDescent="0.35">
      <c r="A314" s="36" t="s">
        <v>667</v>
      </c>
      <c r="B314" s="36" t="s">
        <v>668</v>
      </c>
      <c r="C314" s="36" t="s">
        <v>630</v>
      </c>
      <c r="D314" s="36" t="s">
        <v>19</v>
      </c>
      <c r="E314" s="36" t="s">
        <v>20</v>
      </c>
      <c r="F314" s="41">
        <v>2709294</v>
      </c>
      <c r="G314" s="41">
        <v>2737054</v>
      </c>
      <c r="H314" s="36"/>
    </row>
    <row r="315" spans="1:8" x14ac:dyDescent="0.35">
      <c r="A315" s="36" t="s">
        <v>669</v>
      </c>
      <c r="B315" s="36" t="s">
        <v>670</v>
      </c>
      <c r="C315" s="36" t="s">
        <v>630</v>
      </c>
      <c r="D315" s="36" t="s">
        <v>19</v>
      </c>
      <c r="E315" s="36" t="s">
        <v>20</v>
      </c>
      <c r="F315" s="41">
        <v>1213244</v>
      </c>
      <c r="G315" s="41">
        <v>1234866</v>
      </c>
      <c r="H315" s="36"/>
    </row>
    <row r="316" spans="1:8" x14ac:dyDescent="0.35">
      <c r="A316" s="36" t="s">
        <v>671</v>
      </c>
      <c r="B316" s="36" t="s">
        <v>672</v>
      </c>
      <c r="C316" s="36" t="s">
        <v>630</v>
      </c>
      <c r="D316" s="36" t="s">
        <v>19</v>
      </c>
      <c r="E316" s="36" t="s">
        <v>20</v>
      </c>
      <c r="F316" s="41">
        <v>830758</v>
      </c>
      <c r="G316" s="41">
        <v>807057</v>
      </c>
      <c r="H316" s="36"/>
    </row>
    <row r="317" spans="1:8" x14ac:dyDescent="0.35">
      <c r="A317" s="36" t="s">
        <v>673</v>
      </c>
      <c r="B317" s="36" t="s">
        <v>674</v>
      </c>
      <c r="C317" s="36" t="s">
        <v>630</v>
      </c>
      <c r="D317" s="36" t="s">
        <v>25</v>
      </c>
      <c r="E317" s="36" t="s">
        <v>26</v>
      </c>
      <c r="F317" s="41">
        <v>310914</v>
      </c>
      <c r="G317" s="41">
        <v>303322</v>
      </c>
      <c r="H317" s="36"/>
    </row>
    <row r="318" spans="1:8" x14ac:dyDescent="0.35">
      <c r="A318" s="36" t="s">
        <v>675</v>
      </c>
      <c r="B318" s="36" t="s">
        <v>676</v>
      </c>
      <c r="C318" s="36" t="s">
        <v>630</v>
      </c>
      <c r="D318" s="36" t="s">
        <v>25</v>
      </c>
      <c r="E318" s="36" t="s">
        <v>26</v>
      </c>
      <c r="F318" s="41">
        <v>669951</v>
      </c>
      <c r="G318" s="41">
        <v>661395</v>
      </c>
      <c r="H318" s="36"/>
    </row>
    <row r="319" spans="1:8" x14ac:dyDescent="0.35">
      <c r="A319" s="36" t="s">
        <v>677</v>
      </c>
      <c r="B319" s="36" t="s">
        <v>678</v>
      </c>
      <c r="C319" s="36" t="s">
        <v>630</v>
      </c>
      <c r="D319" s="36" t="s">
        <v>25</v>
      </c>
      <c r="E319" s="36" t="s">
        <v>26</v>
      </c>
      <c r="F319" s="41">
        <v>977546</v>
      </c>
      <c r="G319" s="41">
        <v>934879</v>
      </c>
      <c r="H319" s="36"/>
    </row>
    <row r="320" spans="1:8" x14ac:dyDescent="0.35">
      <c r="A320" s="36" t="s">
        <v>679</v>
      </c>
      <c r="B320" s="36" t="s">
        <v>680</v>
      </c>
      <c r="C320" s="36" t="s">
        <v>630</v>
      </c>
      <c r="D320" s="36" t="s">
        <v>25</v>
      </c>
      <c r="E320" s="36" t="s">
        <v>26</v>
      </c>
      <c r="F320" s="41">
        <v>533340</v>
      </c>
      <c r="G320" s="41">
        <v>537034</v>
      </c>
      <c r="H320" s="36"/>
    </row>
    <row r="321" spans="1:8" x14ac:dyDescent="0.35">
      <c r="A321" s="36" t="s">
        <v>681</v>
      </c>
      <c r="B321" s="36" t="s">
        <v>682</v>
      </c>
      <c r="C321" s="36" t="s">
        <v>630</v>
      </c>
      <c r="D321" s="36" t="s">
        <v>19</v>
      </c>
      <c r="E321" s="36" t="s">
        <v>20</v>
      </c>
      <c r="F321" s="41">
        <v>710960</v>
      </c>
      <c r="G321" s="41">
        <v>719494</v>
      </c>
      <c r="H321" s="36"/>
    </row>
    <row r="322" spans="1:8" x14ac:dyDescent="0.35">
      <c r="A322" s="36" t="s">
        <v>683</v>
      </c>
      <c r="B322" s="36" t="s">
        <v>684</v>
      </c>
      <c r="C322" s="36" t="s">
        <v>630</v>
      </c>
      <c r="D322" s="36" t="s">
        <v>25</v>
      </c>
      <c r="E322" s="36" t="s">
        <v>26</v>
      </c>
      <c r="F322" s="41">
        <v>75419</v>
      </c>
      <c r="G322" s="41">
        <v>82265</v>
      </c>
      <c r="H322" s="36"/>
    </row>
    <row r="323" spans="1:8" x14ac:dyDescent="0.35">
      <c r="A323" s="36" t="s">
        <v>685</v>
      </c>
      <c r="B323" s="36" t="s">
        <v>686</v>
      </c>
      <c r="C323" s="36" t="s">
        <v>630</v>
      </c>
      <c r="D323" s="36" t="s">
        <v>19</v>
      </c>
      <c r="E323" s="36" t="s">
        <v>20</v>
      </c>
      <c r="F323" s="41">
        <v>352900</v>
      </c>
      <c r="G323" s="41">
        <v>346794</v>
      </c>
      <c r="H323" s="36"/>
    </row>
    <row r="324" spans="1:8" x14ac:dyDescent="0.35">
      <c r="A324" s="36" t="s">
        <v>687</v>
      </c>
      <c r="B324" s="36" t="s">
        <v>688</v>
      </c>
      <c r="C324" s="36" t="s">
        <v>630</v>
      </c>
      <c r="D324" s="36" t="s">
        <v>25</v>
      </c>
      <c r="E324" s="36" t="s">
        <v>26</v>
      </c>
      <c r="F324" s="41">
        <v>512031</v>
      </c>
      <c r="G324" s="41">
        <v>543301</v>
      </c>
      <c r="H324" s="36"/>
    </row>
    <row r="325" spans="1:8" x14ac:dyDescent="0.35">
      <c r="A325" s="36" t="s">
        <v>689</v>
      </c>
      <c r="B325" s="36" t="s">
        <v>690</v>
      </c>
      <c r="C325" s="36" t="s">
        <v>630</v>
      </c>
      <c r="D325" s="36" t="s">
        <v>25</v>
      </c>
      <c r="E325" s="36" t="s">
        <v>26</v>
      </c>
      <c r="F325" s="41">
        <v>5258634</v>
      </c>
      <c r="G325" s="41">
        <v>5388358</v>
      </c>
      <c r="H325" s="36"/>
    </row>
    <row r="326" spans="1:8" x14ac:dyDescent="0.35">
      <c r="A326" s="36" t="s">
        <v>691</v>
      </c>
      <c r="B326" s="36" t="s">
        <v>692</v>
      </c>
      <c r="C326" s="36" t="s">
        <v>630</v>
      </c>
      <c r="D326" s="36" t="s">
        <v>25</v>
      </c>
      <c r="E326" s="36" t="s">
        <v>26</v>
      </c>
      <c r="F326" s="41">
        <v>919998</v>
      </c>
      <c r="G326" s="41">
        <v>916754</v>
      </c>
      <c r="H326" s="36"/>
    </row>
    <row r="327" spans="1:8" x14ac:dyDescent="0.35">
      <c r="A327" s="36" t="s">
        <v>693</v>
      </c>
      <c r="B327" s="36" t="s">
        <v>694</v>
      </c>
      <c r="C327" s="36" t="s">
        <v>630</v>
      </c>
      <c r="D327" s="36" t="s">
        <v>19</v>
      </c>
      <c r="E327" s="36" t="s">
        <v>20</v>
      </c>
      <c r="F327" s="41">
        <v>1095909</v>
      </c>
      <c r="G327" s="41">
        <v>1097398</v>
      </c>
      <c r="H327" s="36"/>
    </row>
    <row r="328" spans="1:8" x14ac:dyDescent="0.35">
      <c r="A328" s="36" t="s">
        <v>695</v>
      </c>
      <c r="B328" s="36" t="s">
        <v>696</v>
      </c>
      <c r="C328" s="36" t="s">
        <v>630</v>
      </c>
      <c r="D328" s="36" t="s">
        <v>19</v>
      </c>
      <c r="E328" s="36" t="s">
        <v>20</v>
      </c>
      <c r="F328" s="41">
        <v>809832</v>
      </c>
      <c r="G328" s="41">
        <v>859858</v>
      </c>
      <c r="H328" s="36"/>
    </row>
    <row r="329" spans="1:8" x14ac:dyDescent="0.35">
      <c r="A329" s="36" t="s">
        <v>697</v>
      </c>
      <c r="B329" s="36" t="s">
        <v>698</v>
      </c>
      <c r="C329" s="36" t="s">
        <v>630</v>
      </c>
      <c r="D329" s="36" t="s">
        <v>25</v>
      </c>
      <c r="E329" s="36" t="s">
        <v>26</v>
      </c>
      <c r="F329" s="41">
        <v>93666</v>
      </c>
      <c r="G329" s="41">
        <v>91427</v>
      </c>
      <c r="H329" s="36"/>
    </row>
    <row r="330" spans="1:8" x14ac:dyDescent="0.35">
      <c r="A330" s="36" t="s">
        <v>699</v>
      </c>
      <c r="B330" s="36" t="s">
        <v>700</v>
      </c>
      <c r="C330" s="36" t="s">
        <v>630</v>
      </c>
      <c r="D330" s="36" t="s">
        <v>19</v>
      </c>
      <c r="E330" s="36" t="s">
        <v>20</v>
      </c>
      <c r="F330" s="41">
        <v>756619</v>
      </c>
      <c r="G330" s="41">
        <v>757058</v>
      </c>
      <c r="H330" s="36"/>
    </row>
    <row r="331" spans="1:8" x14ac:dyDescent="0.35">
      <c r="A331" s="36" t="s">
        <v>701</v>
      </c>
      <c r="B331" s="36" t="s">
        <v>702</v>
      </c>
      <c r="C331" s="36" t="s">
        <v>630</v>
      </c>
      <c r="D331" s="36" t="s">
        <v>25</v>
      </c>
      <c r="E331" s="36" t="s">
        <v>26</v>
      </c>
      <c r="F331" s="41">
        <v>465371</v>
      </c>
      <c r="G331" s="41">
        <v>447319</v>
      </c>
      <c r="H331" s="36"/>
    </row>
    <row r="332" spans="1:8" x14ac:dyDescent="0.35">
      <c r="A332" s="36" t="s">
        <v>703</v>
      </c>
      <c r="B332" s="36" t="s">
        <v>704</v>
      </c>
      <c r="C332" s="36" t="s">
        <v>630</v>
      </c>
      <c r="D332" s="36" t="s">
        <v>25</v>
      </c>
      <c r="E332" s="36" t="s">
        <v>26</v>
      </c>
      <c r="F332" s="41">
        <v>2122647</v>
      </c>
      <c r="G332" s="41">
        <v>2211782</v>
      </c>
      <c r="H332" s="36"/>
    </row>
    <row r="333" spans="1:8" x14ac:dyDescent="0.35">
      <c r="A333" s="36" t="s">
        <v>705</v>
      </c>
      <c r="B333" s="36" t="s">
        <v>706</v>
      </c>
      <c r="C333" s="36" t="s">
        <v>630</v>
      </c>
      <c r="D333" s="36" t="s">
        <v>25</v>
      </c>
      <c r="E333" s="36" t="s">
        <v>26</v>
      </c>
      <c r="F333" s="41">
        <v>783598</v>
      </c>
      <c r="G333" s="41">
        <v>805682</v>
      </c>
      <c r="H333" s="36"/>
    </row>
    <row r="334" spans="1:8" x14ac:dyDescent="0.35">
      <c r="A334" s="36" t="s">
        <v>707</v>
      </c>
      <c r="B334" s="36" t="s">
        <v>708</v>
      </c>
      <c r="C334" s="36" t="s">
        <v>630</v>
      </c>
      <c r="D334" s="36" t="s">
        <v>19</v>
      </c>
      <c r="E334" s="36" t="s">
        <v>20</v>
      </c>
      <c r="F334" s="41">
        <v>221926</v>
      </c>
      <c r="G334" s="41">
        <v>228551</v>
      </c>
      <c r="H334" s="36"/>
    </row>
    <row r="335" spans="1:8" x14ac:dyDescent="0.35">
      <c r="A335" s="36" t="s">
        <v>709</v>
      </c>
      <c r="B335" s="36" t="s">
        <v>710</v>
      </c>
      <c r="C335" s="36" t="s">
        <v>630</v>
      </c>
      <c r="D335" s="36" t="s">
        <v>19</v>
      </c>
      <c r="E335" s="36" t="s">
        <v>20</v>
      </c>
      <c r="F335" s="41">
        <v>506634</v>
      </c>
      <c r="G335" s="41">
        <v>487774</v>
      </c>
      <c r="H335" s="36"/>
    </row>
    <row r="336" spans="1:8" x14ac:dyDescent="0.35">
      <c r="A336" s="36" t="s">
        <v>711</v>
      </c>
      <c r="B336" s="36" t="s">
        <v>712</v>
      </c>
      <c r="C336" s="36" t="s">
        <v>630</v>
      </c>
      <c r="D336" s="36" t="s">
        <v>25</v>
      </c>
      <c r="E336" s="36" t="s">
        <v>26</v>
      </c>
      <c r="F336" s="41">
        <v>344134</v>
      </c>
      <c r="G336" s="41">
        <v>353374</v>
      </c>
      <c r="H336" s="36"/>
    </row>
    <row r="337" spans="1:8" x14ac:dyDescent="0.35">
      <c r="A337" s="36" t="s">
        <v>713</v>
      </c>
      <c r="B337" s="36" t="s">
        <v>714</v>
      </c>
      <c r="C337" s="36" t="s">
        <v>630</v>
      </c>
      <c r="D337" s="36" t="s">
        <v>19</v>
      </c>
      <c r="E337" s="36" t="s">
        <v>20</v>
      </c>
      <c r="F337" s="41">
        <v>822189</v>
      </c>
      <c r="G337" s="41">
        <v>880482</v>
      </c>
      <c r="H337" s="36"/>
    </row>
    <row r="338" spans="1:8" x14ac:dyDescent="0.35">
      <c r="A338" s="36" t="s">
        <v>715</v>
      </c>
      <c r="B338" s="36" t="s">
        <v>716</v>
      </c>
      <c r="C338" s="36" t="s">
        <v>630</v>
      </c>
      <c r="D338" s="36" t="s">
        <v>25</v>
      </c>
      <c r="E338" s="36" t="s">
        <v>26</v>
      </c>
      <c r="F338" s="41">
        <v>711361</v>
      </c>
      <c r="G338" s="41">
        <v>750593</v>
      </c>
      <c r="H338" s="36"/>
    </row>
    <row r="339" spans="1:8" x14ac:dyDescent="0.35">
      <c r="A339" s="36" t="s">
        <v>717</v>
      </c>
      <c r="B339" s="36" t="s">
        <v>718</v>
      </c>
      <c r="C339" s="36" t="s">
        <v>630</v>
      </c>
      <c r="D339" s="36" t="s">
        <v>19</v>
      </c>
      <c r="E339" s="36" t="s">
        <v>20</v>
      </c>
      <c r="F339" s="41">
        <v>320183</v>
      </c>
      <c r="G339" s="41">
        <v>378965</v>
      </c>
      <c r="H339" s="36"/>
    </row>
    <row r="340" spans="1:8" x14ac:dyDescent="0.35">
      <c r="A340" s="36" t="s">
        <v>719</v>
      </c>
      <c r="B340" s="36" t="s">
        <v>720</v>
      </c>
      <c r="C340" s="36" t="s">
        <v>630</v>
      </c>
      <c r="D340" s="36" t="s">
        <v>19</v>
      </c>
      <c r="E340" s="36" t="s">
        <v>20</v>
      </c>
      <c r="F340" s="41">
        <v>535265</v>
      </c>
      <c r="G340" s="41">
        <v>510861</v>
      </c>
      <c r="H340" s="36"/>
    </row>
    <row r="341" spans="1:8" x14ac:dyDescent="0.35">
      <c r="A341" s="36" t="s">
        <v>721</v>
      </c>
      <c r="B341" s="36" t="s">
        <v>722</v>
      </c>
      <c r="C341" s="36" t="s">
        <v>630</v>
      </c>
      <c r="D341" s="36" t="s">
        <v>25</v>
      </c>
      <c r="E341" s="36" t="s">
        <v>26</v>
      </c>
      <c r="F341" s="41">
        <v>1038227</v>
      </c>
      <c r="G341" s="41">
        <v>1007029</v>
      </c>
      <c r="H341" s="36"/>
    </row>
    <row r="342" spans="1:8" x14ac:dyDescent="0.35">
      <c r="A342" s="36" t="s">
        <v>723</v>
      </c>
      <c r="B342" s="36" t="s">
        <v>724</v>
      </c>
      <c r="C342" s="36" t="s">
        <v>630</v>
      </c>
      <c r="D342" s="36" t="s">
        <v>19</v>
      </c>
      <c r="E342" s="36" t="s">
        <v>20</v>
      </c>
      <c r="F342" s="41">
        <v>327945</v>
      </c>
      <c r="G342" s="41">
        <v>347145</v>
      </c>
      <c r="H342" s="36"/>
    </row>
    <row r="343" spans="1:8" x14ac:dyDescent="0.35">
      <c r="A343" s="36" t="s">
        <v>725</v>
      </c>
      <c r="B343" s="36" t="s">
        <v>726</v>
      </c>
      <c r="C343" s="36" t="s">
        <v>630</v>
      </c>
      <c r="D343" s="36" t="s">
        <v>25</v>
      </c>
      <c r="E343" s="36" t="s">
        <v>26</v>
      </c>
      <c r="F343" s="41">
        <v>1168534</v>
      </c>
      <c r="G343" s="41">
        <v>1118138</v>
      </c>
      <c r="H343" s="36"/>
    </row>
    <row r="344" spans="1:8" x14ac:dyDescent="0.35">
      <c r="A344" s="36" t="s">
        <v>727</v>
      </c>
      <c r="B344" s="36" t="s">
        <v>728</v>
      </c>
      <c r="C344" s="36" t="s">
        <v>630</v>
      </c>
      <c r="D344" s="36" t="s">
        <v>19</v>
      </c>
      <c r="E344" s="36" t="s">
        <v>20</v>
      </c>
      <c r="F344" s="41">
        <v>0</v>
      </c>
      <c r="G344" s="41">
        <v>318997</v>
      </c>
      <c r="H344" s="36" t="s">
        <v>5</v>
      </c>
    </row>
    <row r="345" spans="1:8" x14ac:dyDescent="0.35">
      <c r="A345" s="36" t="s">
        <v>729</v>
      </c>
      <c r="B345" s="36" t="s">
        <v>730</v>
      </c>
      <c r="C345" s="36" t="s">
        <v>630</v>
      </c>
      <c r="D345" s="36" t="s">
        <v>25</v>
      </c>
      <c r="E345" s="36" t="s">
        <v>26</v>
      </c>
      <c r="F345" s="41">
        <v>1774042</v>
      </c>
      <c r="G345" s="41">
        <v>1780335</v>
      </c>
      <c r="H345" s="36"/>
    </row>
    <row r="346" spans="1:8" x14ac:dyDescent="0.35">
      <c r="A346" s="36" t="s">
        <v>731</v>
      </c>
      <c r="B346" s="36" t="s">
        <v>732</v>
      </c>
      <c r="C346" s="36" t="s">
        <v>630</v>
      </c>
      <c r="D346" s="36" t="s">
        <v>25</v>
      </c>
      <c r="E346" s="36" t="s">
        <v>26</v>
      </c>
      <c r="F346" s="41">
        <v>448218</v>
      </c>
      <c r="G346" s="41">
        <v>478136</v>
      </c>
      <c r="H346" s="36"/>
    </row>
    <row r="347" spans="1:8" x14ac:dyDescent="0.35">
      <c r="A347" s="36" t="s">
        <v>733</v>
      </c>
      <c r="B347" s="36" t="s">
        <v>734</v>
      </c>
      <c r="C347" s="36" t="s">
        <v>630</v>
      </c>
      <c r="D347" s="36" t="s">
        <v>25</v>
      </c>
      <c r="E347" s="36" t="s">
        <v>26</v>
      </c>
      <c r="F347" s="41">
        <v>410979</v>
      </c>
      <c r="G347" s="41">
        <v>418683</v>
      </c>
      <c r="H347" s="36"/>
    </row>
    <row r="348" spans="1:8" x14ac:dyDescent="0.35">
      <c r="A348" s="36" t="s">
        <v>735</v>
      </c>
      <c r="B348" s="36" t="s">
        <v>736</v>
      </c>
      <c r="C348" s="36" t="s">
        <v>630</v>
      </c>
      <c r="D348" s="36" t="s">
        <v>25</v>
      </c>
      <c r="E348" s="36" t="s">
        <v>26</v>
      </c>
      <c r="F348" s="41">
        <v>108088</v>
      </c>
      <c r="G348" s="41">
        <v>123643</v>
      </c>
      <c r="H348" s="36"/>
    </row>
    <row r="349" spans="1:8" x14ac:dyDescent="0.35">
      <c r="A349" s="36" t="s">
        <v>737</v>
      </c>
      <c r="B349" s="36" t="s">
        <v>738</v>
      </c>
      <c r="C349" s="36" t="s">
        <v>630</v>
      </c>
      <c r="D349" s="36" t="s">
        <v>19</v>
      </c>
      <c r="E349" s="36" t="s">
        <v>20</v>
      </c>
      <c r="F349" s="41">
        <v>621342</v>
      </c>
      <c r="G349" s="41">
        <v>670614</v>
      </c>
      <c r="H349" s="36"/>
    </row>
    <row r="350" spans="1:8" x14ac:dyDescent="0.35">
      <c r="A350" s="36" t="s">
        <v>739</v>
      </c>
      <c r="B350" s="36" t="s">
        <v>740</v>
      </c>
      <c r="C350" s="36" t="s">
        <v>630</v>
      </c>
      <c r="D350" s="36" t="s">
        <v>25</v>
      </c>
      <c r="E350" s="36" t="s">
        <v>26</v>
      </c>
      <c r="F350" s="41">
        <v>1887745</v>
      </c>
      <c r="G350" s="41">
        <v>1851750</v>
      </c>
      <c r="H350" s="36"/>
    </row>
    <row r="351" spans="1:8" x14ac:dyDescent="0.35">
      <c r="A351" s="36" t="s">
        <v>741</v>
      </c>
      <c r="B351" s="36" t="s">
        <v>742</v>
      </c>
      <c r="C351" s="36" t="s">
        <v>630</v>
      </c>
      <c r="D351" s="36" t="s">
        <v>19</v>
      </c>
      <c r="E351" s="36" t="s">
        <v>20</v>
      </c>
      <c r="F351" s="41">
        <v>388353</v>
      </c>
      <c r="G351" s="41">
        <v>399453</v>
      </c>
      <c r="H351" s="36"/>
    </row>
    <row r="352" spans="1:8" x14ac:dyDescent="0.35">
      <c r="A352" s="36" t="s">
        <v>743</v>
      </c>
      <c r="B352" s="36" t="s">
        <v>744</v>
      </c>
      <c r="C352" s="36" t="s">
        <v>630</v>
      </c>
      <c r="D352" s="36" t="s">
        <v>25</v>
      </c>
      <c r="E352" s="36" t="s">
        <v>26</v>
      </c>
      <c r="F352" s="41">
        <v>3159213</v>
      </c>
      <c r="G352" s="41">
        <v>3178701</v>
      </c>
      <c r="H352" s="36"/>
    </row>
    <row r="353" spans="1:8" x14ac:dyDescent="0.35">
      <c r="A353" s="36" t="s">
        <v>745</v>
      </c>
      <c r="B353" s="36" t="s">
        <v>746</v>
      </c>
      <c r="C353" s="36" t="s">
        <v>630</v>
      </c>
      <c r="D353" s="36" t="s">
        <v>25</v>
      </c>
      <c r="E353" s="36" t="s">
        <v>26</v>
      </c>
      <c r="F353" s="41">
        <v>310002</v>
      </c>
      <c r="G353" s="41">
        <v>303396</v>
      </c>
      <c r="H353" s="36"/>
    </row>
    <row r="354" spans="1:8" x14ac:dyDescent="0.35">
      <c r="A354" s="36" t="s">
        <v>747</v>
      </c>
      <c r="B354" s="36" t="s">
        <v>748</v>
      </c>
      <c r="C354" s="36" t="s">
        <v>630</v>
      </c>
      <c r="D354" s="36" t="s">
        <v>19</v>
      </c>
      <c r="E354" s="36" t="s">
        <v>20</v>
      </c>
      <c r="F354" s="41">
        <v>268917</v>
      </c>
      <c r="G354" s="41">
        <v>249806</v>
      </c>
      <c r="H354" s="36"/>
    </row>
    <row r="355" spans="1:8" x14ac:dyDescent="0.35">
      <c r="A355" s="36" t="s">
        <v>749</v>
      </c>
      <c r="B355" s="36" t="s">
        <v>750</v>
      </c>
      <c r="C355" s="36" t="s">
        <v>630</v>
      </c>
      <c r="D355" s="36" t="s">
        <v>19</v>
      </c>
      <c r="E355" s="36" t="s">
        <v>20</v>
      </c>
      <c r="F355" s="41">
        <v>314718</v>
      </c>
      <c r="G355" s="41">
        <v>352856</v>
      </c>
      <c r="H355" s="36"/>
    </row>
    <row r="356" spans="1:8" x14ac:dyDescent="0.35">
      <c r="A356" s="36" t="s">
        <v>751</v>
      </c>
      <c r="B356" s="36" t="s">
        <v>752</v>
      </c>
      <c r="C356" s="36" t="s">
        <v>630</v>
      </c>
      <c r="D356" s="36" t="s">
        <v>25</v>
      </c>
      <c r="E356" s="36" t="s">
        <v>26</v>
      </c>
      <c r="F356" s="41">
        <v>927080</v>
      </c>
      <c r="G356" s="41">
        <v>943589</v>
      </c>
      <c r="H356" s="36"/>
    </row>
    <row r="357" spans="1:8" x14ac:dyDescent="0.35">
      <c r="A357" s="36" t="s">
        <v>753</v>
      </c>
      <c r="B357" s="36" t="s">
        <v>754</v>
      </c>
      <c r="C357" s="36" t="s">
        <v>630</v>
      </c>
      <c r="D357" s="36" t="s">
        <v>75</v>
      </c>
      <c r="E357" s="36" t="s">
        <v>76</v>
      </c>
      <c r="F357" s="41">
        <v>1384208</v>
      </c>
      <c r="G357" s="41">
        <v>1363786</v>
      </c>
      <c r="H357" s="36"/>
    </row>
    <row r="358" spans="1:8" x14ac:dyDescent="0.35">
      <c r="A358" s="36" t="s">
        <v>755</v>
      </c>
      <c r="B358" s="36" t="s">
        <v>756</v>
      </c>
      <c r="C358" s="36" t="s">
        <v>630</v>
      </c>
      <c r="D358" s="36" t="s">
        <v>75</v>
      </c>
      <c r="E358" s="36" t="s">
        <v>76</v>
      </c>
      <c r="F358" s="41">
        <v>2728645</v>
      </c>
      <c r="G358" s="41">
        <v>2720919</v>
      </c>
      <c r="H358" s="36"/>
    </row>
    <row r="359" spans="1:8" x14ac:dyDescent="0.35">
      <c r="A359" s="36" t="s">
        <v>757</v>
      </c>
      <c r="B359" s="36" t="s">
        <v>758</v>
      </c>
      <c r="C359" s="36" t="s">
        <v>630</v>
      </c>
      <c r="D359" s="36" t="s">
        <v>75</v>
      </c>
      <c r="E359" s="36" t="s">
        <v>76</v>
      </c>
      <c r="F359" s="41">
        <v>2360999</v>
      </c>
      <c r="G359" s="41">
        <v>2333239</v>
      </c>
      <c r="H359" s="36"/>
    </row>
    <row r="360" spans="1:8" x14ac:dyDescent="0.35">
      <c r="A360" s="36" t="s">
        <v>759</v>
      </c>
      <c r="B360" s="36" t="s">
        <v>760</v>
      </c>
      <c r="C360" s="36" t="s">
        <v>630</v>
      </c>
      <c r="D360" s="36" t="s">
        <v>75</v>
      </c>
      <c r="E360" s="36" t="s">
        <v>76</v>
      </c>
      <c r="F360" s="41">
        <v>6322978</v>
      </c>
      <c r="G360" s="41">
        <v>6288391</v>
      </c>
      <c r="H360" s="36"/>
    </row>
    <row r="361" spans="1:8" x14ac:dyDescent="0.35">
      <c r="A361" s="36" t="s">
        <v>761</v>
      </c>
      <c r="B361" s="36" t="s">
        <v>762</v>
      </c>
      <c r="C361" s="36" t="s">
        <v>630</v>
      </c>
      <c r="D361" s="36" t="s">
        <v>75</v>
      </c>
      <c r="E361" s="36" t="s">
        <v>76</v>
      </c>
      <c r="F361" s="41">
        <v>1552229</v>
      </c>
      <c r="G361" s="41">
        <v>1434107</v>
      </c>
      <c r="H361" s="36"/>
    </row>
    <row r="362" spans="1:8" x14ac:dyDescent="0.35">
      <c r="A362" s="36" t="s">
        <v>763</v>
      </c>
      <c r="B362" s="36" t="s">
        <v>764</v>
      </c>
      <c r="C362" s="36" t="s">
        <v>630</v>
      </c>
      <c r="D362" s="36" t="s">
        <v>75</v>
      </c>
      <c r="E362" s="36" t="s">
        <v>76</v>
      </c>
      <c r="F362" s="41">
        <v>6962215</v>
      </c>
      <c r="G362" s="41">
        <v>7027018</v>
      </c>
      <c r="H362" s="36"/>
    </row>
    <row r="363" spans="1:8" x14ac:dyDescent="0.35">
      <c r="A363" s="36" t="s">
        <v>765</v>
      </c>
      <c r="B363" s="36" t="s">
        <v>766</v>
      </c>
      <c r="C363" s="36" t="s">
        <v>630</v>
      </c>
      <c r="D363" s="36" t="s">
        <v>75</v>
      </c>
      <c r="E363" s="36" t="s">
        <v>76</v>
      </c>
      <c r="F363" s="41">
        <v>1284595</v>
      </c>
      <c r="G363" s="41">
        <v>1298827</v>
      </c>
      <c r="H363" s="36"/>
    </row>
    <row r="364" spans="1:8" x14ac:dyDescent="0.35">
      <c r="A364" s="36" t="s">
        <v>767</v>
      </c>
      <c r="B364" s="36" t="s">
        <v>768</v>
      </c>
      <c r="C364" s="36" t="s">
        <v>630</v>
      </c>
      <c r="D364" s="36" t="s">
        <v>75</v>
      </c>
      <c r="E364" s="36" t="s">
        <v>76</v>
      </c>
      <c r="F364" s="41">
        <v>3008490</v>
      </c>
      <c r="G364" s="41">
        <v>3046762</v>
      </c>
      <c r="H364" s="36"/>
    </row>
    <row r="365" spans="1:8" x14ac:dyDescent="0.35">
      <c r="A365" s="36" t="s">
        <v>769</v>
      </c>
      <c r="B365" s="36" t="s">
        <v>770</v>
      </c>
      <c r="C365" s="36" t="s">
        <v>630</v>
      </c>
      <c r="D365" s="36" t="s">
        <v>75</v>
      </c>
      <c r="E365" s="36" t="s">
        <v>76</v>
      </c>
      <c r="F365" s="41">
        <v>1890894</v>
      </c>
      <c r="G365" s="41">
        <v>1873459</v>
      </c>
      <c r="H365" s="36"/>
    </row>
    <row r="366" spans="1:8" x14ac:dyDescent="0.35">
      <c r="A366" s="36" t="s">
        <v>771</v>
      </c>
      <c r="B366" s="36" t="s">
        <v>772</v>
      </c>
      <c r="C366" s="36" t="s">
        <v>630</v>
      </c>
      <c r="D366" s="36" t="s">
        <v>75</v>
      </c>
      <c r="E366" s="36" t="s">
        <v>76</v>
      </c>
      <c r="F366" s="41">
        <v>1878421</v>
      </c>
      <c r="G366" s="41">
        <v>1923124</v>
      </c>
      <c r="H366" s="36"/>
    </row>
    <row r="367" spans="1:8" x14ac:dyDescent="0.35">
      <c r="A367" s="36" t="s">
        <v>773</v>
      </c>
      <c r="B367" s="36" t="s">
        <v>774</v>
      </c>
      <c r="C367" s="36" t="s">
        <v>630</v>
      </c>
      <c r="D367" s="36" t="s">
        <v>75</v>
      </c>
      <c r="E367" s="36" t="s">
        <v>76</v>
      </c>
      <c r="F367" s="41">
        <v>12756981</v>
      </c>
      <c r="G367" s="41">
        <v>12830726</v>
      </c>
      <c r="H367" s="36"/>
    </row>
    <row r="368" spans="1:8" x14ac:dyDescent="0.35">
      <c r="A368" s="36" t="s">
        <v>775</v>
      </c>
      <c r="B368" s="36" t="s">
        <v>504</v>
      </c>
      <c r="C368" s="36" t="s">
        <v>630</v>
      </c>
      <c r="D368" s="36" t="s">
        <v>75</v>
      </c>
      <c r="E368" s="36" t="s">
        <v>76</v>
      </c>
      <c r="F368" s="41">
        <v>6507751</v>
      </c>
      <c r="G368" s="41">
        <v>6679132</v>
      </c>
      <c r="H368" s="36"/>
    </row>
    <row r="369" spans="1:8" x14ac:dyDescent="0.35">
      <c r="A369" s="36" t="s">
        <v>776</v>
      </c>
      <c r="B369" s="36" t="s">
        <v>777</v>
      </c>
      <c r="C369" s="36" t="s">
        <v>630</v>
      </c>
      <c r="D369" s="36" t="s">
        <v>75</v>
      </c>
      <c r="E369" s="36" t="s">
        <v>76</v>
      </c>
      <c r="F369" s="41">
        <v>1804420</v>
      </c>
      <c r="G369" s="41">
        <v>1587861</v>
      </c>
      <c r="H369" s="36" t="s">
        <v>6</v>
      </c>
    </row>
    <row r="370" spans="1:8" x14ac:dyDescent="0.35">
      <c r="A370" s="36" t="s">
        <v>778</v>
      </c>
      <c r="B370" s="36" t="s">
        <v>779</v>
      </c>
      <c r="C370" s="36" t="s">
        <v>630</v>
      </c>
      <c r="D370" s="36" t="s">
        <v>75</v>
      </c>
      <c r="E370" s="36" t="s">
        <v>76</v>
      </c>
      <c r="F370" s="41">
        <v>6441863</v>
      </c>
      <c r="G370" s="41">
        <v>6405098</v>
      </c>
      <c r="H370" s="36"/>
    </row>
    <row r="371" spans="1:8" x14ac:dyDescent="0.35">
      <c r="A371" s="36" t="s">
        <v>780</v>
      </c>
      <c r="B371" s="36" t="s">
        <v>781</v>
      </c>
      <c r="C371" s="36" t="s">
        <v>630</v>
      </c>
      <c r="D371" s="36" t="s">
        <v>75</v>
      </c>
      <c r="E371" s="36" t="s">
        <v>76</v>
      </c>
      <c r="F371" s="41">
        <v>2905114</v>
      </c>
      <c r="G371" s="41">
        <v>2753666</v>
      </c>
      <c r="H371" s="36"/>
    </row>
    <row r="372" spans="1:8" x14ac:dyDescent="0.35">
      <c r="A372" s="36" t="s">
        <v>782</v>
      </c>
      <c r="B372" s="36" t="s">
        <v>783</v>
      </c>
      <c r="C372" s="36" t="s">
        <v>630</v>
      </c>
      <c r="D372" s="36" t="s">
        <v>75</v>
      </c>
      <c r="E372" s="36" t="s">
        <v>76</v>
      </c>
      <c r="F372" s="41">
        <v>2430907</v>
      </c>
      <c r="G372" s="41">
        <v>2438791</v>
      </c>
      <c r="H372" s="36"/>
    </row>
    <row r="373" spans="1:8" x14ac:dyDescent="0.35">
      <c r="A373" s="36" t="s">
        <v>784</v>
      </c>
      <c r="B373" s="36" t="s">
        <v>785</v>
      </c>
      <c r="C373" s="36" t="s">
        <v>630</v>
      </c>
      <c r="D373" s="36" t="s">
        <v>75</v>
      </c>
      <c r="E373" s="36" t="s">
        <v>76</v>
      </c>
      <c r="F373" s="41">
        <v>3495945</v>
      </c>
      <c r="G373" s="41">
        <v>3542122</v>
      </c>
      <c r="H373" s="36"/>
    </row>
    <row r="374" spans="1:8" x14ac:dyDescent="0.35">
      <c r="A374" s="36" t="s">
        <v>786</v>
      </c>
      <c r="B374" s="36" t="s">
        <v>787</v>
      </c>
      <c r="C374" s="36" t="s">
        <v>630</v>
      </c>
      <c r="D374" s="36" t="s">
        <v>75</v>
      </c>
      <c r="E374" s="36" t="s">
        <v>76</v>
      </c>
      <c r="F374" s="41">
        <v>918901</v>
      </c>
      <c r="G374" s="41">
        <v>930033</v>
      </c>
      <c r="H374" s="36"/>
    </row>
    <row r="375" spans="1:8" x14ac:dyDescent="0.35">
      <c r="A375" s="36" t="s">
        <v>788</v>
      </c>
      <c r="B375" s="36" t="s">
        <v>789</v>
      </c>
      <c r="C375" s="36" t="s">
        <v>630</v>
      </c>
      <c r="D375" s="36" t="s">
        <v>75</v>
      </c>
      <c r="E375" s="36" t="s">
        <v>76</v>
      </c>
      <c r="F375" s="41">
        <v>1655504</v>
      </c>
      <c r="G375" s="41">
        <v>1677983</v>
      </c>
      <c r="H375" s="36"/>
    </row>
    <row r="376" spans="1:8" x14ac:dyDescent="0.35">
      <c r="A376" s="36" t="s">
        <v>790</v>
      </c>
      <c r="B376" s="36" t="s">
        <v>791</v>
      </c>
      <c r="C376" s="36" t="s">
        <v>630</v>
      </c>
      <c r="D376" s="36" t="s">
        <v>75</v>
      </c>
      <c r="E376" s="36" t="s">
        <v>76</v>
      </c>
      <c r="F376" s="41">
        <v>1906363</v>
      </c>
      <c r="G376" s="41">
        <v>1953200</v>
      </c>
      <c r="H376" s="36"/>
    </row>
    <row r="377" spans="1:8" x14ac:dyDescent="0.35">
      <c r="A377" s="36" t="s">
        <v>792</v>
      </c>
      <c r="B377" s="36" t="s">
        <v>793</v>
      </c>
      <c r="C377" s="36" t="s">
        <v>630</v>
      </c>
      <c r="D377" s="36" t="s">
        <v>75</v>
      </c>
      <c r="E377" s="36" t="s">
        <v>76</v>
      </c>
      <c r="F377" s="41">
        <v>1856222</v>
      </c>
      <c r="G377" s="41">
        <v>1836082</v>
      </c>
      <c r="H377" s="36"/>
    </row>
    <row r="378" spans="1:8" x14ac:dyDescent="0.35">
      <c r="A378" s="36" t="s">
        <v>794</v>
      </c>
      <c r="B378" s="36" t="s">
        <v>795</v>
      </c>
      <c r="C378" s="36" t="s">
        <v>796</v>
      </c>
      <c r="D378" s="36" t="s">
        <v>38</v>
      </c>
      <c r="E378" s="36" t="s">
        <v>39</v>
      </c>
      <c r="F378" s="41">
        <v>40878574</v>
      </c>
      <c r="G378" s="41">
        <v>41142882</v>
      </c>
      <c r="H378" s="36"/>
    </row>
    <row r="379" spans="1:8" x14ac:dyDescent="0.35">
      <c r="A379" s="36" t="s">
        <v>797</v>
      </c>
      <c r="B379" s="36" t="s">
        <v>798</v>
      </c>
      <c r="C379" s="36" t="s">
        <v>796</v>
      </c>
      <c r="D379" s="36" t="s">
        <v>25</v>
      </c>
      <c r="E379" s="36" t="s">
        <v>26</v>
      </c>
      <c r="F379" s="41">
        <v>889060</v>
      </c>
      <c r="G379" s="41">
        <v>852095</v>
      </c>
      <c r="H379" s="36"/>
    </row>
    <row r="380" spans="1:8" x14ac:dyDescent="0.35">
      <c r="A380" s="36" t="s">
        <v>799</v>
      </c>
      <c r="B380" s="36" t="s">
        <v>800</v>
      </c>
      <c r="C380" s="36" t="s">
        <v>796</v>
      </c>
      <c r="D380" s="36" t="s">
        <v>25</v>
      </c>
      <c r="E380" s="36" t="s">
        <v>26</v>
      </c>
      <c r="F380" s="41">
        <v>1347444</v>
      </c>
      <c r="G380" s="41">
        <v>1360071</v>
      </c>
      <c r="H380" s="36"/>
    </row>
    <row r="381" spans="1:8" x14ac:dyDescent="0.35">
      <c r="A381" s="36" t="s">
        <v>801</v>
      </c>
      <c r="B381" s="36" t="s">
        <v>802</v>
      </c>
      <c r="C381" s="36" t="s">
        <v>796</v>
      </c>
      <c r="D381" s="36" t="s">
        <v>25</v>
      </c>
      <c r="E381" s="36" t="s">
        <v>26</v>
      </c>
      <c r="F381" s="41">
        <v>7184527</v>
      </c>
      <c r="G381" s="41">
        <v>7137783</v>
      </c>
      <c r="H381" s="36"/>
    </row>
    <row r="382" spans="1:8" x14ac:dyDescent="0.35">
      <c r="A382" s="36" t="s">
        <v>803</v>
      </c>
      <c r="B382" s="36" t="s">
        <v>804</v>
      </c>
      <c r="C382" s="36" t="s">
        <v>796</v>
      </c>
      <c r="D382" s="36" t="s">
        <v>25</v>
      </c>
      <c r="E382" s="36" t="s">
        <v>26</v>
      </c>
      <c r="F382" s="41">
        <v>1772905</v>
      </c>
      <c r="G382" s="41">
        <v>1780435</v>
      </c>
      <c r="H382" s="36"/>
    </row>
    <row r="383" spans="1:8" x14ac:dyDescent="0.35">
      <c r="A383" s="36" t="s">
        <v>805</v>
      </c>
      <c r="B383" s="36" t="s">
        <v>806</v>
      </c>
      <c r="C383" s="36" t="s">
        <v>796</v>
      </c>
      <c r="D383" s="36" t="s">
        <v>25</v>
      </c>
      <c r="E383" s="36" t="s">
        <v>26</v>
      </c>
      <c r="F383" s="41">
        <v>356407</v>
      </c>
      <c r="G383" s="41">
        <v>363337</v>
      </c>
      <c r="H383" s="36"/>
    </row>
    <row r="384" spans="1:8" x14ac:dyDescent="0.35">
      <c r="A384" s="36" t="s">
        <v>807</v>
      </c>
      <c r="B384" s="36" t="s">
        <v>808</v>
      </c>
      <c r="C384" s="36" t="s">
        <v>796</v>
      </c>
      <c r="D384" s="36" t="s">
        <v>25</v>
      </c>
      <c r="E384" s="36" t="s">
        <v>26</v>
      </c>
      <c r="F384" s="41">
        <v>1521127</v>
      </c>
      <c r="G384" s="41">
        <v>1573736</v>
      </c>
      <c r="H384" s="36"/>
    </row>
    <row r="385" spans="1:8" x14ac:dyDescent="0.35">
      <c r="A385" s="36" t="s">
        <v>809</v>
      </c>
      <c r="B385" s="36" t="s">
        <v>810</v>
      </c>
      <c r="C385" s="36" t="s">
        <v>796</v>
      </c>
      <c r="D385" s="36" t="s">
        <v>25</v>
      </c>
      <c r="E385" s="36" t="s">
        <v>26</v>
      </c>
      <c r="F385" s="41">
        <v>399807</v>
      </c>
      <c r="G385" s="41">
        <v>410079</v>
      </c>
      <c r="H385" s="36"/>
    </row>
    <row r="386" spans="1:8" x14ac:dyDescent="0.35">
      <c r="A386" s="36" t="s">
        <v>811</v>
      </c>
      <c r="B386" s="36" t="s">
        <v>666</v>
      </c>
      <c r="C386" s="36" t="s">
        <v>796</v>
      </c>
      <c r="D386" s="36" t="s">
        <v>25</v>
      </c>
      <c r="E386" s="36" t="s">
        <v>26</v>
      </c>
      <c r="F386" s="41">
        <v>470301</v>
      </c>
      <c r="G386" s="41">
        <v>498443</v>
      </c>
      <c r="H386" s="36"/>
    </row>
    <row r="387" spans="1:8" x14ac:dyDescent="0.35">
      <c r="A387" s="36" t="s">
        <v>812</v>
      </c>
      <c r="B387" s="36" t="s">
        <v>813</v>
      </c>
      <c r="C387" s="36" t="s">
        <v>796</v>
      </c>
      <c r="D387" s="36" t="s">
        <v>25</v>
      </c>
      <c r="E387" s="36" t="s">
        <v>26</v>
      </c>
      <c r="F387" s="41">
        <v>229085</v>
      </c>
      <c r="G387" s="41">
        <v>215523</v>
      </c>
      <c r="H387" s="36"/>
    </row>
    <row r="388" spans="1:8" x14ac:dyDescent="0.35">
      <c r="A388" s="36" t="s">
        <v>814</v>
      </c>
      <c r="B388" s="36" t="s">
        <v>815</v>
      </c>
      <c r="C388" s="36" t="s">
        <v>796</v>
      </c>
      <c r="D388" s="36" t="s">
        <v>25</v>
      </c>
      <c r="E388" s="36" t="s">
        <v>26</v>
      </c>
      <c r="F388" s="41">
        <v>1835126</v>
      </c>
      <c r="G388" s="41">
        <v>1866384</v>
      </c>
      <c r="H388" s="36"/>
    </row>
    <row r="389" spans="1:8" x14ac:dyDescent="0.35">
      <c r="A389" s="36" t="s">
        <v>816</v>
      </c>
      <c r="B389" s="36" t="s">
        <v>817</v>
      </c>
      <c r="C389" s="36" t="s">
        <v>796</v>
      </c>
      <c r="D389" s="36" t="s">
        <v>25</v>
      </c>
      <c r="E389" s="36" t="s">
        <v>26</v>
      </c>
      <c r="F389" s="41">
        <v>519852</v>
      </c>
      <c r="G389" s="41">
        <v>506753</v>
      </c>
      <c r="H389" s="36"/>
    </row>
    <row r="390" spans="1:8" x14ac:dyDescent="0.35">
      <c r="A390" s="36" t="s">
        <v>818</v>
      </c>
      <c r="B390" s="36" t="s">
        <v>819</v>
      </c>
      <c r="C390" s="36" t="s">
        <v>796</v>
      </c>
      <c r="D390" s="36" t="s">
        <v>25</v>
      </c>
      <c r="E390" s="36" t="s">
        <v>26</v>
      </c>
      <c r="F390" s="41">
        <v>421303</v>
      </c>
      <c r="G390" s="41">
        <v>425302</v>
      </c>
      <c r="H390" s="36"/>
    </row>
    <row r="391" spans="1:8" x14ac:dyDescent="0.35">
      <c r="A391" s="36" t="s">
        <v>820</v>
      </c>
      <c r="B391" s="36" t="s">
        <v>821</v>
      </c>
      <c r="C391" s="36" t="s">
        <v>796</v>
      </c>
      <c r="D391" s="36" t="s">
        <v>25</v>
      </c>
      <c r="E391" s="36" t="s">
        <v>26</v>
      </c>
      <c r="F391" s="41">
        <v>466449</v>
      </c>
      <c r="G391" s="41">
        <v>473585</v>
      </c>
      <c r="H391" s="36"/>
    </row>
    <row r="392" spans="1:8" x14ac:dyDescent="0.35">
      <c r="A392" s="36" t="s">
        <v>822</v>
      </c>
      <c r="B392" s="36" t="s">
        <v>823</v>
      </c>
      <c r="C392" s="36" t="s">
        <v>796</v>
      </c>
      <c r="D392" s="36" t="s">
        <v>25</v>
      </c>
      <c r="E392" s="36" t="s">
        <v>26</v>
      </c>
      <c r="F392" s="41">
        <v>625139</v>
      </c>
      <c r="G392" s="41">
        <v>627575</v>
      </c>
      <c r="H392" s="36"/>
    </row>
    <row r="393" spans="1:8" x14ac:dyDescent="0.35">
      <c r="A393" s="36" t="s">
        <v>824</v>
      </c>
      <c r="B393" s="36" t="s">
        <v>825</v>
      </c>
      <c r="C393" s="36" t="s">
        <v>796</v>
      </c>
      <c r="D393" s="36" t="s">
        <v>25</v>
      </c>
      <c r="E393" s="36" t="s">
        <v>26</v>
      </c>
      <c r="F393" s="41">
        <v>2265805</v>
      </c>
      <c r="G393" s="41">
        <v>2287172</v>
      </c>
      <c r="H393" s="36"/>
    </row>
    <row r="394" spans="1:8" x14ac:dyDescent="0.35">
      <c r="A394" s="36" t="s">
        <v>826</v>
      </c>
      <c r="B394" s="36" t="s">
        <v>827</v>
      </c>
      <c r="C394" s="36" t="s">
        <v>796</v>
      </c>
      <c r="D394" s="36" t="s">
        <v>19</v>
      </c>
      <c r="E394" s="36" t="s">
        <v>20</v>
      </c>
      <c r="F394" s="41">
        <v>336487</v>
      </c>
      <c r="G394" s="41">
        <v>329369</v>
      </c>
      <c r="H394" s="36"/>
    </row>
    <row r="395" spans="1:8" x14ac:dyDescent="0.35">
      <c r="A395" s="36" t="s">
        <v>828</v>
      </c>
      <c r="B395" s="36" t="s">
        <v>829</v>
      </c>
      <c r="C395" s="36" t="s">
        <v>796</v>
      </c>
      <c r="D395" s="36" t="s">
        <v>25</v>
      </c>
      <c r="E395" s="36" t="s">
        <v>26</v>
      </c>
      <c r="F395" s="41">
        <v>672560</v>
      </c>
      <c r="G395" s="41">
        <v>668605</v>
      </c>
      <c r="H395" s="36"/>
    </row>
    <row r="396" spans="1:8" x14ac:dyDescent="0.35">
      <c r="A396" s="36" t="s">
        <v>830</v>
      </c>
      <c r="B396" s="36" t="s">
        <v>831</v>
      </c>
      <c r="C396" s="36" t="s">
        <v>796</v>
      </c>
      <c r="D396" s="36" t="s">
        <v>25</v>
      </c>
      <c r="E396" s="36" t="s">
        <v>26</v>
      </c>
      <c r="F396" s="41">
        <v>625087</v>
      </c>
      <c r="G396" s="41">
        <v>661264</v>
      </c>
      <c r="H396" s="36"/>
    </row>
    <row r="397" spans="1:8" x14ac:dyDescent="0.35">
      <c r="A397" s="36" t="s">
        <v>832</v>
      </c>
      <c r="B397" s="36" t="s">
        <v>833</v>
      </c>
      <c r="C397" s="36" t="s">
        <v>796</v>
      </c>
      <c r="D397" s="36" t="s">
        <v>75</v>
      </c>
      <c r="E397" s="36" t="s">
        <v>76</v>
      </c>
      <c r="F397" s="41">
        <v>1288879</v>
      </c>
      <c r="G397" s="41">
        <v>1254573</v>
      </c>
      <c r="H397" s="36"/>
    </row>
    <row r="398" spans="1:8" x14ac:dyDescent="0.35">
      <c r="A398" s="36" t="s">
        <v>834</v>
      </c>
      <c r="B398" s="36" t="s">
        <v>835</v>
      </c>
      <c r="C398" s="36" t="s">
        <v>796</v>
      </c>
      <c r="D398" s="36" t="s">
        <v>75</v>
      </c>
      <c r="E398" s="36" t="s">
        <v>76</v>
      </c>
      <c r="F398" s="41">
        <v>2632253</v>
      </c>
      <c r="G398" s="41">
        <v>2576764</v>
      </c>
      <c r="H398" s="36"/>
    </row>
    <row r="399" spans="1:8" x14ac:dyDescent="0.35">
      <c r="A399" s="36" t="s">
        <v>836</v>
      </c>
      <c r="B399" s="36" t="s">
        <v>837</v>
      </c>
      <c r="C399" s="36" t="s">
        <v>796</v>
      </c>
      <c r="D399" s="36" t="s">
        <v>75</v>
      </c>
      <c r="E399" s="36" t="s">
        <v>76</v>
      </c>
      <c r="F399" s="41">
        <v>3373310</v>
      </c>
      <c r="G399" s="41">
        <v>3260205</v>
      </c>
      <c r="H399" s="36"/>
    </row>
    <row r="400" spans="1:8" x14ac:dyDescent="0.35">
      <c r="A400" s="36" t="s">
        <v>838</v>
      </c>
      <c r="B400" s="36" t="s">
        <v>839</v>
      </c>
      <c r="C400" s="36" t="s">
        <v>796</v>
      </c>
      <c r="D400" s="36" t="s">
        <v>75</v>
      </c>
      <c r="E400" s="36" t="s">
        <v>76</v>
      </c>
      <c r="F400" s="41">
        <v>5249097</v>
      </c>
      <c r="G400" s="41">
        <v>5258863</v>
      </c>
      <c r="H400" s="36"/>
    </row>
    <row r="401" spans="1:8" x14ac:dyDescent="0.35">
      <c r="A401" s="36" t="s">
        <v>840</v>
      </c>
      <c r="B401" s="36" t="s">
        <v>841</v>
      </c>
      <c r="C401" s="36" t="s">
        <v>796</v>
      </c>
      <c r="D401" s="36" t="s">
        <v>75</v>
      </c>
      <c r="E401" s="36" t="s">
        <v>76</v>
      </c>
      <c r="F401" s="41">
        <v>1916081</v>
      </c>
      <c r="G401" s="41">
        <v>1896024</v>
      </c>
      <c r="H401" s="36"/>
    </row>
    <row r="402" spans="1:8" x14ac:dyDescent="0.35">
      <c r="A402" s="36" t="s">
        <v>842</v>
      </c>
      <c r="B402" s="36" t="s">
        <v>843</v>
      </c>
      <c r="C402" s="36" t="s">
        <v>796</v>
      </c>
      <c r="D402" s="36" t="s">
        <v>75</v>
      </c>
      <c r="E402" s="36" t="s">
        <v>76</v>
      </c>
      <c r="F402" s="41">
        <v>5689650</v>
      </c>
      <c r="G402" s="41">
        <v>5342129</v>
      </c>
      <c r="H402" s="36"/>
    </row>
    <row r="403" spans="1:8" x14ac:dyDescent="0.35">
      <c r="A403" s="36" t="s">
        <v>844</v>
      </c>
      <c r="B403" s="36" t="s">
        <v>845</v>
      </c>
      <c r="C403" s="36" t="s">
        <v>796</v>
      </c>
      <c r="D403" s="36" t="s">
        <v>75</v>
      </c>
      <c r="E403" s="36" t="s">
        <v>76</v>
      </c>
      <c r="F403" s="41">
        <v>1195445</v>
      </c>
      <c r="G403" s="41">
        <v>1167008</v>
      </c>
      <c r="H403" s="36"/>
    </row>
    <row r="404" spans="1:8" x14ac:dyDescent="0.35">
      <c r="A404" s="36" t="s">
        <v>846</v>
      </c>
      <c r="B404" s="36" t="s">
        <v>847</v>
      </c>
      <c r="C404" s="36" t="s">
        <v>11</v>
      </c>
      <c r="D404" s="36" t="s">
        <v>25</v>
      </c>
      <c r="E404" s="36" t="s">
        <v>26</v>
      </c>
      <c r="F404" s="41">
        <v>8034622</v>
      </c>
      <c r="G404" s="41">
        <v>8016602</v>
      </c>
      <c r="H404" s="36"/>
    </row>
    <row r="405" spans="1:8" x14ac:dyDescent="0.35">
      <c r="A405" s="36" t="s">
        <v>848</v>
      </c>
      <c r="B405" s="36" t="s">
        <v>849</v>
      </c>
      <c r="C405" s="36" t="s">
        <v>850</v>
      </c>
      <c r="D405" s="36" t="s">
        <v>38</v>
      </c>
      <c r="E405" s="36" t="s">
        <v>39</v>
      </c>
      <c r="F405" s="41">
        <v>23758027</v>
      </c>
      <c r="G405" s="41">
        <v>23967198</v>
      </c>
      <c r="H405" s="36"/>
    </row>
    <row r="406" spans="1:8" x14ac:dyDescent="0.35">
      <c r="A406" s="36" t="s">
        <v>851</v>
      </c>
      <c r="B406" s="36" t="s">
        <v>852</v>
      </c>
      <c r="C406" s="36" t="s">
        <v>850</v>
      </c>
      <c r="D406" s="36" t="s">
        <v>25</v>
      </c>
      <c r="E406" s="36" t="s">
        <v>26</v>
      </c>
      <c r="F406" s="41">
        <v>572049</v>
      </c>
      <c r="G406" s="41">
        <v>581063</v>
      </c>
      <c r="H406" s="36"/>
    </row>
    <row r="407" spans="1:8" x14ac:dyDescent="0.35">
      <c r="A407" s="36" t="s">
        <v>853</v>
      </c>
      <c r="B407" s="36" t="s">
        <v>854</v>
      </c>
      <c r="C407" s="36" t="s">
        <v>850</v>
      </c>
      <c r="D407" s="36" t="s">
        <v>25</v>
      </c>
      <c r="E407" s="36" t="s">
        <v>26</v>
      </c>
      <c r="F407" s="41">
        <v>248007</v>
      </c>
      <c r="G407" s="41">
        <v>253022</v>
      </c>
      <c r="H407" s="36"/>
    </row>
    <row r="408" spans="1:8" x14ac:dyDescent="0.35">
      <c r="A408" s="36" t="s">
        <v>855</v>
      </c>
      <c r="B408" s="36" t="s">
        <v>856</v>
      </c>
      <c r="C408" s="36" t="s">
        <v>850</v>
      </c>
      <c r="D408" s="36" t="s">
        <v>25</v>
      </c>
      <c r="E408" s="36" t="s">
        <v>26</v>
      </c>
      <c r="F408" s="41">
        <v>1068312</v>
      </c>
      <c r="G408" s="41">
        <v>1060176</v>
      </c>
      <c r="H408" s="36"/>
    </row>
    <row r="409" spans="1:8" x14ac:dyDescent="0.35">
      <c r="A409" s="36" t="s">
        <v>857</v>
      </c>
      <c r="B409" s="36" t="s">
        <v>858</v>
      </c>
      <c r="C409" s="36" t="s">
        <v>850</v>
      </c>
      <c r="D409" s="36" t="s">
        <v>25</v>
      </c>
      <c r="E409" s="36" t="s">
        <v>26</v>
      </c>
      <c r="F409" s="41">
        <v>972018</v>
      </c>
      <c r="G409" s="41">
        <v>967073</v>
      </c>
      <c r="H409" s="36"/>
    </row>
    <row r="410" spans="1:8" x14ac:dyDescent="0.35">
      <c r="A410" s="36" t="s">
        <v>859</v>
      </c>
      <c r="B410" s="36" t="s">
        <v>860</v>
      </c>
      <c r="C410" s="36" t="s">
        <v>850</v>
      </c>
      <c r="D410" s="36" t="s">
        <v>25</v>
      </c>
      <c r="E410" s="36" t="s">
        <v>26</v>
      </c>
      <c r="F410" s="41">
        <v>1401694</v>
      </c>
      <c r="G410" s="41">
        <v>1481959</v>
      </c>
      <c r="H410" s="36"/>
    </row>
    <row r="411" spans="1:8" x14ac:dyDescent="0.35">
      <c r="A411" s="36" t="s">
        <v>861</v>
      </c>
      <c r="B411" s="36" t="s">
        <v>862</v>
      </c>
      <c r="C411" s="36" t="s">
        <v>850</v>
      </c>
      <c r="D411" s="36" t="s">
        <v>25</v>
      </c>
      <c r="E411" s="36" t="s">
        <v>26</v>
      </c>
      <c r="F411" s="41">
        <v>3691874</v>
      </c>
      <c r="G411" s="41">
        <v>3657063</v>
      </c>
      <c r="H411" s="36"/>
    </row>
    <row r="412" spans="1:8" x14ac:dyDescent="0.35">
      <c r="A412" s="36" t="s">
        <v>863</v>
      </c>
      <c r="B412" s="36" t="s">
        <v>864</v>
      </c>
      <c r="C412" s="36" t="s">
        <v>850</v>
      </c>
      <c r="D412" s="36" t="s">
        <v>25</v>
      </c>
      <c r="E412" s="36" t="s">
        <v>26</v>
      </c>
      <c r="F412" s="41">
        <v>1073692</v>
      </c>
      <c r="G412" s="41">
        <v>1080721</v>
      </c>
      <c r="H412" s="36"/>
    </row>
    <row r="413" spans="1:8" x14ac:dyDescent="0.35">
      <c r="A413" s="36" t="s">
        <v>865</v>
      </c>
      <c r="B413" s="36" t="s">
        <v>866</v>
      </c>
      <c r="C413" s="36" t="s">
        <v>850</v>
      </c>
      <c r="D413" s="36" t="s">
        <v>25</v>
      </c>
      <c r="E413" s="36" t="s">
        <v>26</v>
      </c>
      <c r="F413" s="41">
        <v>658135</v>
      </c>
      <c r="G413" s="41">
        <v>658577</v>
      </c>
      <c r="H413" s="36"/>
    </row>
    <row r="414" spans="1:8" x14ac:dyDescent="0.35">
      <c r="A414" s="36" t="s">
        <v>867</v>
      </c>
      <c r="B414" s="36" t="s">
        <v>868</v>
      </c>
      <c r="C414" s="36" t="s">
        <v>850</v>
      </c>
      <c r="D414" s="36" t="s">
        <v>25</v>
      </c>
      <c r="E414" s="36" t="s">
        <v>26</v>
      </c>
      <c r="F414" s="41">
        <v>1660037</v>
      </c>
      <c r="G414" s="41">
        <v>1660750</v>
      </c>
      <c r="H414" s="36"/>
    </row>
    <row r="415" spans="1:8" x14ac:dyDescent="0.35">
      <c r="A415" s="36" t="s">
        <v>869</v>
      </c>
      <c r="B415" s="36" t="s">
        <v>870</v>
      </c>
      <c r="C415" s="36" t="s">
        <v>850</v>
      </c>
      <c r="D415" s="36" t="s">
        <v>25</v>
      </c>
      <c r="E415" s="36" t="s">
        <v>26</v>
      </c>
      <c r="F415" s="41">
        <v>1233153</v>
      </c>
      <c r="G415" s="41">
        <v>1236648</v>
      </c>
      <c r="H415" s="36"/>
    </row>
    <row r="416" spans="1:8" x14ac:dyDescent="0.35">
      <c r="A416" s="36" t="s">
        <v>871</v>
      </c>
      <c r="B416" s="36" t="s">
        <v>872</v>
      </c>
      <c r="C416" s="36" t="s">
        <v>850</v>
      </c>
      <c r="D416" s="36" t="s">
        <v>25</v>
      </c>
      <c r="E416" s="36" t="s">
        <v>26</v>
      </c>
      <c r="F416" s="41">
        <v>309985</v>
      </c>
      <c r="G416" s="41">
        <v>307054</v>
      </c>
      <c r="H416" s="36"/>
    </row>
    <row r="417" spans="1:8" x14ac:dyDescent="0.35">
      <c r="A417" s="36" t="s">
        <v>873</v>
      </c>
      <c r="B417" s="36" t="s">
        <v>874</v>
      </c>
      <c r="C417" s="36" t="s">
        <v>875</v>
      </c>
      <c r="D417" s="36" t="s">
        <v>38</v>
      </c>
      <c r="E417" s="36" t="s">
        <v>39</v>
      </c>
      <c r="F417" s="41">
        <v>8201725</v>
      </c>
      <c r="G417" s="41">
        <v>8156250</v>
      </c>
      <c r="H417" s="36"/>
    </row>
    <row r="418" spans="1:8" x14ac:dyDescent="0.35">
      <c r="A418" s="36" t="s">
        <v>876</v>
      </c>
      <c r="B418" s="36" t="s">
        <v>877</v>
      </c>
      <c r="C418" s="36" t="s">
        <v>875</v>
      </c>
      <c r="D418" s="36" t="s">
        <v>25</v>
      </c>
      <c r="E418" s="36" t="s">
        <v>26</v>
      </c>
      <c r="F418" s="41">
        <v>1365720</v>
      </c>
      <c r="G418" s="41">
        <v>1366991</v>
      </c>
      <c r="H418" s="36"/>
    </row>
    <row r="419" spans="1:8" x14ac:dyDescent="0.35">
      <c r="A419" s="36" t="s">
        <v>878</v>
      </c>
      <c r="B419" s="36" t="s">
        <v>879</v>
      </c>
      <c r="C419" s="36" t="s">
        <v>875</v>
      </c>
      <c r="D419" s="36" t="s">
        <v>19</v>
      </c>
      <c r="E419" s="36" t="s">
        <v>20</v>
      </c>
      <c r="F419" s="41">
        <v>475337</v>
      </c>
      <c r="G419" s="41">
        <v>480920</v>
      </c>
      <c r="H419" s="36"/>
    </row>
    <row r="420" spans="1:8" x14ac:dyDescent="0.35">
      <c r="A420" s="36" t="s">
        <v>880</v>
      </c>
      <c r="B420" s="36" t="s">
        <v>881</v>
      </c>
      <c r="C420" s="36" t="s">
        <v>875</v>
      </c>
      <c r="D420" s="36" t="s">
        <v>25</v>
      </c>
      <c r="E420" s="36" t="s">
        <v>26</v>
      </c>
      <c r="F420" s="41">
        <v>318451</v>
      </c>
      <c r="G420" s="41">
        <v>329733</v>
      </c>
      <c r="H420" s="36"/>
    </row>
    <row r="421" spans="1:8" x14ac:dyDescent="0.35">
      <c r="A421" s="36" t="s">
        <v>882</v>
      </c>
      <c r="B421" s="36" t="s">
        <v>883</v>
      </c>
      <c r="C421" s="36" t="s">
        <v>875</v>
      </c>
      <c r="D421" s="36" t="s">
        <v>25</v>
      </c>
      <c r="E421" s="36" t="s">
        <v>26</v>
      </c>
      <c r="F421" s="41">
        <v>391849</v>
      </c>
      <c r="G421" s="41">
        <v>399675</v>
      </c>
      <c r="H421" s="36"/>
    </row>
    <row r="422" spans="1:8" x14ac:dyDescent="0.35">
      <c r="A422" s="36" t="s">
        <v>884</v>
      </c>
      <c r="B422" s="36" t="s">
        <v>885</v>
      </c>
      <c r="C422" s="36" t="s">
        <v>875</v>
      </c>
      <c r="D422" s="36" t="s">
        <v>25</v>
      </c>
      <c r="E422" s="36" t="s">
        <v>26</v>
      </c>
      <c r="F422" s="41">
        <v>213721</v>
      </c>
      <c r="G422" s="41">
        <v>237370</v>
      </c>
      <c r="H422" s="36"/>
    </row>
    <row r="423" spans="1:8" x14ac:dyDescent="0.35">
      <c r="A423" s="36" t="s">
        <v>886</v>
      </c>
      <c r="B423" s="36" t="s">
        <v>887</v>
      </c>
      <c r="C423" s="36" t="s">
        <v>875</v>
      </c>
      <c r="D423" s="36" t="s">
        <v>19</v>
      </c>
      <c r="E423" s="36" t="s">
        <v>20</v>
      </c>
      <c r="F423" s="41">
        <v>422115</v>
      </c>
      <c r="G423" s="41">
        <v>424057</v>
      </c>
      <c r="H423" s="36"/>
    </row>
    <row r="424" spans="1:8" x14ac:dyDescent="0.35">
      <c r="A424" s="36" t="s">
        <v>888</v>
      </c>
      <c r="B424" s="36" t="s">
        <v>889</v>
      </c>
      <c r="C424" s="36" t="s">
        <v>875</v>
      </c>
      <c r="D424" s="36" t="s">
        <v>19</v>
      </c>
      <c r="E424" s="36" t="s">
        <v>20</v>
      </c>
      <c r="F424" s="41">
        <v>828959</v>
      </c>
      <c r="G424" s="41">
        <v>796267</v>
      </c>
      <c r="H424" s="36"/>
    </row>
    <row r="425" spans="1:8" x14ac:dyDescent="0.35">
      <c r="A425" s="36" t="s">
        <v>890</v>
      </c>
      <c r="B425" s="36" t="s">
        <v>891</v>
      </c>
      <c r="C425" s="36" t="s">
        <v>875</v>
      </c>
      <c r="D425" s="36" t="s">
        <v>25</v>
      </c>
      <c r="E425" s="36" t="s">
        <v>26</v>
      </c>
      <c r="F425" s="41">
        <v>447280</v>
      </c>
      <c r="G425" s="41">
        <v>441305</v>
      </c>
      <c r="H425" s="36"/>
    </row>
    <row r="426" spans="1:8" x14ac:dyDescent="0.35">
      <c r="A426" s="36" t="s">
        <v>892</v>
      </c>
      <c r="B426" s="36" t="s">
        <v>893</v>
      </c>
      <c r="C426" s="36" t="s">
        <v>894</v>
      </c>
      <c r="D426" s="36" t="s">
        <v>38</v>
      </c>
      <c r="E426" s="36" t="s">
        <v>39</v>
      </c>
      <c r="F426" s="41">
        <v>28902994</v>
      </c>
      <c r="G426" s="41">
        <v>29192836</v>
      </c>
      <c r="H426" s="36"/>
    </row>
    <row r="427" spans="1:8" x14ac:dyDescent="0.35">
      <c r="A427" s="36" t="s">
        <v>895</v>
      </c>
      <c r="B427" s="36" t="s">
        <v>896</v>
      </c>
      <c r="C427" s="36" t="s">
        <v>894</v>
      </c>
      <c r="D427" s="36" t="s">
        <v>19</v>
      </c>
      <c r="E427" s="36" t="s">
        <v>20</v>
      </c>
      <c r="F427" s="41">
        <v>904623</v>
      </c>
      <c r="G427" s="41">
        <v>906580</v>
      </c>
      <c r="H427" s="36"/>
    </row>
    <row r="428" spans="1:8" x14ac:dyDescent="0.35">
      <c r="A428" s="36" t="s">
        <v>897</v>
      </c>
      <c r="B428" s="36" t="s">
        <v>898</v>
      </c>
      <c r="C428" s="36" t="s">
        <v>894</v>
      </c>
      <c r="D428" s="36" t="s">
        <v>25</v>
      </c>
      <c r="E428" s="36" t="s">
        <v>26</v>
      </c>
      <c r="F428" s="41">
        <v>273953</v>
      </c>
      <c r="G428" s="41">
        <v>269277</v>
      </c>
      <c r="H428" s="36"/>
    </row>
    <row r="429" spans="1:8" x14ac:dyDescent="0.35">
      <c r="A429" s="36" t="s">
        <v>899</v>
      </c>
      <c r="B429" s="36" t="s">
        <v>535</v>
      </c>
      <c r="C429" s="36" t="s">
        <v>894</v>
      </c>
      <c r="D429" s="36" t="s">
        <v>19</v>
      </c>
      <c r="E429" s="36" t="s">
        <v>20</v>
      </c>
      <c r="F429" s="41">
        <v>1641455</v>
      </c>
      <c r="G429" s="41">
        <v>1550229</v>
      </c>
      <c r="H429" s="36"/>
    </row>
    <row r="430" spans="1:8" x14ac:dyDescent="0.35">
      <c r="A430" s="36" t="s">
        <v>900</v>
      </c>
      <c r="B430" s="36" t="s">
        <v>901</v>
      </c>
      <c r="C430" s="36" t="s">
        <v>894</v>
      </c>
      <c r="D430" s="36" t="s">
        <v>19</v>
      </c>
      <c r="E430" s="36" t="s">
        <v>20</v>
      </c>
      <c r="F430" s="41">
        <v>694372</v>
      </c>
      <c r="G430" s="41">
        <v>694869</v>
      </c>
      <c r="H430" s="36"/>
    </row>
    <row r="431" spans="1:8" x14ac:dyDescent="0.35">
      <c r="A431" s="36" t="s">
        <v>902</v>
      </c>
      <c r="B431" s="36" t="s">
        <v>903</v>
      </c>
      <c r="C431" s="36" t="s">
        <v>894</v>
      </c>
      <c r="D431" s="36" t="s">
        <v>19</v>
      </c>
      <c r="E431" s="36" t="s">
        <v>20</v>
      </c>
      <c r="F431" s="41">
        <v>1308965</v>
      </c>
      <c r="G431" s="41">
        <v>1278867</v>
      </c>
      <c r="H431" s="36"/>
    </row>
    <row r="432" spans="1:8" x14ac:dyDescent="0.35">
      <c r="A432" s="36" t="s">
        <v>904</v>
      </c>
      <c r="B432" s="36" t="s">
        <v>905</v>
      </c>
      <c r="C432" s="36" t="s">
        <v>894</v>
      </c>
      <c r="D432" s="36" t="s">
        <v>25</v>
      </c>
      <c r="E432" s="36" t="s">
        <v>26</v>
      </c>
      <c r="F432" s="41">
        <v>552385</v>
      </c>
      <c r="G432" s="41">
        <v>542816</v>
      </c>
      <c r="H432" s="36"/>
    </row>
    <row r="433" spans="1:8" x14ac:dyDescent="0.35">
      <c r="A433" s="36" t="s">
        <v>906</v>
      </c>
      <c r="B433" s="36" t="s">
        <v>907</v>
      </c>
      <c r="C433" s="36" t="s">
        <v>894</v>
      </c>
      <c r="D433" s="36" t="s">
        <v>19</v>
      </c>
      <c r="E433" s="36" t="s">
        <v>20</v>
      </c>
      <c r="F433" s="41">
        <v>413242</v>
      </c>
      <c r="G433" s="41">
        <v>420617</v>
      </c>
      <c r="H433" s="36"/>
    </row>
    <row r="434" spans="1:8" x14ac:dyDescent="0.35">
      <c r="A434" s="36" t="s">
        <v>908</v>
      </c>
      <c r="B434" s="36" t="s">
        <v>909</v>
      </c>
      <c r="C434" s="36" t="s">
        <v>894</v>
      </c>
      <c r="D434" s="36" t="s">
        <v>25</v>
      </c>
      <c r="E434" s="36" t="s">
        <v>26</v>
      </c>
      <c r="F434" s="41">
        <v>832170</v>
      </c>
      <c r="G434" s="41">
        <v>854978</v>
      </c>
      <c r="H434" s="36"/>
    </row>
    <row r="435" spans="1:8" x14ac:dyDescent="0.35">
      <c r="A435" s="36" t="s">
        <v>910</v>
      </c>
      <c r="B435" s="36" t="s">
        <v>911</v>
      </c>
      <c r="C435" s="36" t="s">
        <v>894</v>
      </c>
      <c r="D435" s="36" t="s">
        <v>25</v>
      </c>
      <c r="E435" s="36" t="s">
        <v>26</v>
      </c>
      <c r="F435" s="41">
        <v>78897883</v>
      </c>
      <c r="G435" s="41">
        <v>78243368</v>
      </c>
      <c r="H435" s="36"/>
    </row>
    <row r="436" spans="1:8" x14ac:dyDescent="0.35">
      <c r="A436" s="36" t="s">
        <v>912</v>
      </c>
      <c r="B436" s="36" t="s">
        <v>913</v>
      </c>
      <c r="C436" s="36" t="s">
        <v>894</v>
      </c>
      <c r="D436" s="36" t="s">
        <v>19</v>
      </c>
      <c r="E436" s="36" t="s">
        <v>20</v>
      </c>
      <c r="F436" s="41">
        <v>556114</v>
      </c>
      <c r="G436" s="41">
        <v>564021</v>
      </c>
      <c r="H436" s="36"/>
    </row>
    <row r="437" spans="1:8" x14ac:dyDescent="0.35">
      <c r="A437" s="36" t="s">
        <v>914</v>
      </c>
      <c r="B437" s="36" t="s">
        <v>915</v>
      </c>
      <c r="C437" s="36" t="s">
        <v>894</v>
      </c>
      <c r="D437" s="36" t="s">
        <v>19</v>
      </c>
      <c r="E437" s="36" t="s">
        <v>20</v>
      </c>
      <c r="F437" s="41">
        <v>1706114</v>
      </c>
      <c r="G437" s="41">
        <v>1718200</v>
      </c>
      <c r="H437" s="36"/>
    </row>
    <row r="438" spans="1:8" x14ac:dyDescent="0.35">
      <c r="A438" s="36" t="s">
        <v>916</v>
      </c>
      <c r="B438" s="36" t="s">
        <v>917</v>
      </c>
      <c r="C438" s="36" t="s">
        <v>894</v>
      </c>
      <c r="D438" s="36" t="s">
        <v>25</v>
      </c>
      <c r="E438" s="36" t="s">
        <v>26</v>
      </c>
      <c r="F438" s="41">
        <v>955385</v>
      </c>
      <c r="G438" s="41">
        <v>971081</v>
      </c>
      <c r="H438" s="36"/>
    </row>
    <row r="439" spans="1:8" x14ac:dyDescent="0.35">
      <c r="A439" s="36" t="s">
        <v>918</v>
      </c>
      <c r="B439" s="36" t="s">
        <v>54</v>
      </c>
      <c r="C439" s="36" t="s">
        <v>894</v>
      </c>
      <c r="D439" s="36" t="s">
        <v>25</v>
      </c>
      <c r="E439" s="36" t="s">
        <v>26</v>
      </c>
      <c r="F439" s="41">
        <v>1378637</v>
      </c>
      <c r="G439" s="41">
        <v>1411231</v>
      </c>
      <c r="H439" s="36"/>
    </row>
    <row r="440" spans="1:8" x14ac:dyDescent="0.35">
      <c r="A440" s="36" t="s">
        <v>919</v>
      </c>
      <c r="B440" s="36" t="s">
        <v>920</v>
      </c>
      <c r="C440" s="36" t="s">
        <v>894</v>
      </c>
      <c r="D440" s="36" t="s">
        <v>19</v>
      </c>
      <c r="E440" s="36" t="s">
        <v>20</v>
      </c>
      <c r="F440" s="41">
        <v>459496</v>
      </c>
      <c r="G440" s="41">
        <v>439020</v>
      </c>
      <c r="H440" s="36"/>
    </row>
    <row r="441" spans="1:8" x14ac:dyDescent="0.35">
      <c r="A441" s="36" t="s">
        <v>921</v>
      </c>
      <c r="B441" s="36" t="s">
        <v>922</v>
      </c>
      <c r="C441" s="36" t="s">
        <v>894</v>
      </c>
      <c r="D441" s="36" t="s">
        <v>25</v>
      </c>
      <c r="E441" s="36" t="s">
        <v>26</v>
      </c>
      <c r="F441" s="41">
        <v>300325</v>
      </c>
      <c r="G441" s="41">
        <v>302434</v>
      </c>
      <c r="H441" s="36"/>
    </row>
    <row r="442" spans="1:8" x14ac:dyDescent="0.35">
      <c r="A442" s="36" t="s">
        <v>923</v>
      </c>
      <c r="B442" s="36" t="s">
        <v>924</v>
      </c>
      <c r="C442" s="36" t="s">
        <v>894</v>
      </c>
      <c r="D442" s="36" t="s">
        <v>19</v>
      </c>
      <c r="E442" s="36" t="s">
        <v>20</v>
      </c>
      <c r="F442" s="41">
        <v>187023</v>
      </c>
      <c r="G442" s="41">
        <v>186150</v>
      </c>
      <c r="H442" s="36"/>
    </row>
    <row r="443" spans="1:8" x14ac:dyDescent="0.35">
      <c r="A443" s="36" t="s">
        <v>925</v>
      </c>
      <c r="B443" s="36" t="s">
        <v>926</v>
      </c>
      <c r="C443" s="36" t="s">
        <v>894</v>
      </c>
      <c r="D443" s="36" t="s">
        <v>19</v>
      </c>
      <c r="E443" s="36" t="s">
        <v>20</v>
      </c>
      <c r="F443" s="41">
        <v>1547511</v>
      </c>
      <c r="G443" s="41">
        <v>1514820</v>
      </c>
      <c r="H443" s="36"/>
    </row>
    <row r="444" spans="1:8" x14ac:dyDescent="0.35">
      <c r="A444" s="36" t="s">
        <v>927</v>
      </c>
      <c r="B444" s="36" t="s">
        <v>928</v>
      </c>
      <c r="C444" s="36" t="s">
        <v>894</v>
      </c>
      <c r="D444" s="36" t="s">
        <v>25</v>
      </c>
      <c r="E444" s="36" t="s">
        <v>26</v>
      </c>
      <c r="F444" s="41">
        <v>885210</v>
      </c>
      <c r="G444" s="41">
        <v>865392</v>
      </c>
      <c r="H444" s="36"/>
    </row>
    <row r="445" spans="1:8" x14ac:dyDescent="0.35">
      <c r="A445" s="36" t="s">
        <v>929</v>
      </c>
      <c r="B445" s="36" t="s">
        <v>930</v>
      </c>
      <c r="C445" s="36" t="s">
        <v>894</v>
      </c>
      <c r="D445" s="36" t="s">
        <v>25</v>
      </c>
      <c r="E445" s="36" t="s">
        <v>26</v>
      </c>
      <c r="F445" s="41">
        <v>1788039</v>
      </c>
      <c r="G445" s="41">
        <v>1802985</v>
      </c>
      <c r="H445" s="36"/>
    </row>
    <row r="446" spans="1:8" x14ac:dyDescent="0.35">
      <c r="A446" s="36" t="s">
        <v>931</v>
      </c>
      <c r="B446" s="36" t="s">
        <v>932</v>
      </c>
      <c r="C446" s="36" t="s">
        <v>894</v>
      </c>
      <c r="D446" s="36" t="s">
        <v>19</v>
      </c>
      <c r="E446" s="36" t="s">
        <v>20</v>
      </c>
      <c r="F446" s="41">
        <v>673867</v>
      </c>
      <c r="G446" s="41">
        <v>681246</v>
      </c>
      <c r="H446" s="36"/>
    </row>
    <row r="447" spans="1:8" x14ac:dyDescent="0.35">
      <c r="A447" s="36" t="s">
        <v>933</v>
      </c>
      <c r="B447" s="36" t="s">
        <v>934</v>
      </c>
      <c r="C447" s="36" t="s">
        <v>894</v>
      </c>
      <c r="D447" s="36" t="s">
        <v>25</v>
      </c>
      <c r="E447" s="36" t="s">
        <v>26</v>
      </c>
      <c r="F447" s="41">
        <v>243174</v>
      </c>
      <c r="G447" s="41">
        <v>245870</v>
      </c>
      <c r="H447" s="36"/>
    </row>
    <row r="448" spans="1:8" x14ac:dyDescent="0.35">
      <c r="A448" s="36" t="s">
        <v>935</v>
      </c>
      <c r="B448" s="36" t="s">
        <v>936</v>
      </c>
      <c r="C448" s="36" t="s">
        <v>894</v>
      </c>
      <c r="D448" s="36" t="s">
        <v>19</v>
      </c>
      <c r="E448" s="36" t="s">
        <v>20</v>
      </c>
      <c r="F448" s="41">
        <v>950677</v>
      </c>
      <c r="G448" s="41">
        <v>931926</v>
      </c>
      <c r="H448" s="36"/>
    </row>
    <row r="449" spans="1:8" x14ac:dyDescent="0.35">
      <c r="A449" s="36" t="s">
        <v>937</v>
      </c>
      <c r="B449" s="36" t="s">
        <v>938</v>
      </c>
      <c r="C449" s="36" t="s">
        <v>894</v>
      </c>
      <c r="D449" s="36" t="s">
        <v>25</v>
      </c>
      <c r="E449" s="36" t="s">
        <v>26</v>
      </c>
      <c r="F449" s="41">
        <v>526637</v>
      </c>
      <c r="G449" s="41">
        <v>563601</v>
      </c>
      <c r="H449" s="36"/>
    </row>
    <row r="450" spans="1:8" x14ac:dyDescent="0.35">
      <c r="A450" s="36" t="s">
        <v>939</v>
      </c>
      <c r="B450" s="36" t="s">
        <v>940</v>
      </c>
      <c r="C450" s="36" t="s">
        <v>894</v>
      </c>
      <c r="D450" s="36" t="s">
        <v>25</v>
      </c>
      <c r="E450" s="36" t="s">
        <v>26</v>
      </c>
      <c r="F450" s="41">
        <v>764875</v>
      </c>
      <c r="G450" s="41">
        <v>772455</v>
      </c>
      <c r="H450" s="36"/>
    </row>
    <row r="451" spans="1:8" x14ac:dyDescent="0.35">
      <c r="A451" s="36" t="s">
        <v>941</v>
      </c>
      <c r="B451" s="36" t="s">
        <v>942</v>
      </c>
      <c r="C451" s="36" t="s">
        <v>894</v>
      </c>
      <c r="D451" s="36" t="s">
        <v>19</v>
      </c>
      <c r="E451" s="36" t="s">
        <v>20</v>
      </c>
      <c r="F451" s="41">
        <v>244774</v>
      </c>
      <c r="G451" s="41">
        <v>252159</v>
      </c>
      <c r="H451" s="36"/>
    </row>
    <row r="452" spans="1:8" x14ac:dyDescent="0.35">
      <c r="A452" s="36" t="s">
        <v>943</v>
      </c>
      <c r="B452" s="36" t="s">
        <v>944</v>
      </c>
      <c r="C452" s="36" t="s">
        <v>894</v>
      </c>
      <c r="D452" s="36" t="s">
        <v>25</v>
      </c>
      <c r="E452" s="36" t="s">
        <v>26</v>
      </c>
      <c r="F452" s="41">
        <v>546792</v>
      </c>
      <c r="G452" s="41">
        <v>541136</v>
      </c>
      <c r="H452" s="36"/>
    </row>
    <row r="453" spans="1:8" x14ac:dyDescent="0.35">
      <c r="A453" s="36" t="s">
        <v>945</v>
      </c>
      <c r="B453" s="36" t="s">
        <v>946</v>
      </c>
      <c r="C453" s="36" t="s">
        <v>894</v>
      </c>
      <c r="D453" s="36" t="s">
        <v>19</v>
      </c>
      <c r="E453" s="36" t="s">
        <v>20</v>
      </c>
      <c r="F453" s="41">
        <v>414859</v>
      </c>
      <c r="G453" s="41">
        <v>397050</v>
      </c>
      <c r="H453" s="36"/>
    </row>
    <row r="454" spans="1:8" x14ac:dyDescent="0.35">
      <c r="A454" s="36" t="s">
        <v>947</v>
      </c>
      <c r="B454" s="36" t="s">
        <v>948</v>
      </c>
      <c r="C454" s="36" t="s">
        <v>894</v>
      </c>
      <c r="D454" s="36" t="s">
        <v>19</v>
      </c>
      <c r="E454" s="36" t="s">
        <v>20</v>
      </c>
      <c r="F454" s="41">
        <v>241310</v>
      </c>
      <c r="G454" s="41">
        <v>243275</v>
      </c>
      <c r="H454" s="36"/>
    </row>
    <row r="455" spans="1:8" x14ac:dyDescent="0.35">
      <c r="A455" s="36" t="s">
        <v>949</v>
      </c>
      <c r="B455" s="36" t="s">
        <v>950</v>
      </c>
      <c r="C455" s="36" t="s">
        <v>894</v>
      </c>
      <c r="D455" s="36" t="s">
        <v>19</v>
      </c>
      <c r="E455" s="36" t="s">
        <v>20</v>
      </c>
      <c r="F455" s="41">
        <v>322556</v>
      </c>
      <c r="G455" s="41">
        <v>314407</v>
      </c>
      <c r="H455" s="36"/>
    </row>
    <row r="456" spans="1:8" x14ac:dyDescent="0.35">
      <c r="A456" s="36" t="s">
        <v>951</v>
      </c>
      <c r="B456" s="36" t="s">
        <v>952</v>
      </c>
      <c r="C456" s="36" t="s">
        <v>894</v>
      </c>
      <c r="D456" s="36" t="s">
        <v>19</v>
      </c>
      <c r="E456" s="36" t="s">
        <v>20</v>
      </c>
      <c r="F456" s="41">
        <v>1685873</v>
      </c>
      <c r="G456" s="41">
        <v>1632785</v>
      </c>
      <c r="H456" s="36"/>
    </row>
    <row r="457" spans="1:8" x14ac:dyDescent="0.35">
      <c r="A457" s="36" t="s">
        <v>953</v>
      </c>
      <c r="B457" s="36" t="s">
        <v>954</v>
      </c>
      <c r="C457" s="36" t="s">
        <v>894</v>
      </c>
      <c r="D457" s="36" t="s">
        <v>19</v>
      </c>
      <c r="E457" s="36" t="s">
        <v>20</v>
      </c>
      <c r="F457" s="41">
        <v>481458</v>
      </c>
      <c r="G457" s="41">
        <v>476878</v>
      </c>
      <c r="H457" s="36"/>
    </row>
    <row r="458" spans="1:8" x14ac:dyDescent="0.35">
      <c r="A458" s="36" t="s">
        <v>955</v>
      </c>
      <c r="B458" s="36" t="s">
        <v>956</v>
      </c>
      <c r="C458" s="36" t="s">
        <v>894</v>
      </c>
      <c r="D458" s="36" t="s">
        <v>19</v>
      </c>
      <c r="E458" s="36" t="s">
        <v>20</v>
      </c>
      <c r="F458" s="41">
        <v>418162</v>
      </c>
      <c r="G458" s="41">
        <v>409906</v>
      </c>
      <c r="H458" s="36"/>
    </row>
    <row r="459" spans="1:8" x14ac:dyDescent="0.35">
      <c r="A459" s="36" t="s">
        <v>957</v>
      </c>
      <c r="B459" s="36" t="s">
        <v>958</v>
      </c>
      <c r="C459" s="36" t="s">
        <v>894</v>
      </c>
      <c r="D459" s="36" t="s">
        <v>25</v>
      </c>
      <c r="E459" s="36" t="s">
        <v>26</v>
      </c>
      <c r="F459" s="41">
        <v>1714953</v>
      </c>
      <c r="G459" s="41">
        <v>1766345</v>
      </c>
      <c r="H459" s="36"/>
    </row>
    <row r="460" spans="1:8" x14ac:dyDescent="0.35">
      <c r="A460" s="36" t="s">
        <v>959</v>
      </c>
      <c r="B460" s="36" t="s">
        <v>960</v>
      </c>
      <c r="C460" s="36" t="s">
        <v>894</v>
      </c>
      <c r="D460" s="36" t="s">
        <v>19</v>
      </c>
      <c r="E460" s="36" t="s">
        <v>20</v>
      </c>
      <c r="F460" s="41">
        <v>331476</v>
      </c>
      <c r="G460" s="41">
        <v>337081</v>
      </c>
      <c r="H460" s="36"/>
    </row>
    <row r="461" spans="1:8" x14ac:dyDescent="0.35">
      <c r="A461" s="36" t="s">
        <v>961</v>
      </c>
      <c r="B461" s="36" t="s">
        <v>962</v>
      </c>
      <c r="C461" s="36" t="s">
        <v>894</v>
      </c>
      <c r="D461" s="36" t="s">
        <v>25</v>
      </c>
      <c r="E461" s="36" t="s">
        <v>26</v>
      </c>
      <c r="F461" s="41">
        <v>2130373</v>
      </c>
      <c r="G461" s="41">
        <v>2100827</v>
      </c>
      <c r="H461" s="36"/>
    </row>
    <row r="462" spans="1:8" x14ac:dyDescent="0.35">
      <c r="A462" s="36" t="s">
        <v>963</v>
      </c>
      <c r="B462" s="36" t="s">
        <v>964</v>
      </c>
      <c r="C462" s="36" t="s">
        <v>894</v>
      </c>
      <c r="D462" s="36" t="s">
        <v>25</v>
      </c>
      <c r="E462" s="36" t="s">
        <v>26</v>
      </c>
      <c r="F462" s="41">
        <v>1039882</v>
      </c>
      <c r="G462" s="41">
        <v>1051607</v>
      </c>
      <c r="H462" s="36"/>
    </row>
    <row r="463" spans="1:8" x14ac:dyDescent="0.35">
      <c r="A463" s="36" t="s">
        <v>965</v>
      </c>
      <c r="B463" s="36" t="s">
        <v>966</v>
      </c>
      <c r="C463" s="36" t="s">
        <v>894</v>
      </c>
      <c r="D463" s="36" t="s">
        <v>25</v>
      </c>
      <c r="E463" s="36" t="s">
        <v>26</v>
      </c>
      <c r="F463" s="41">
        <v>336360</v>
      </c>
      <c r="G463" s="41">
        <v>342062</v>
      </c>
      <c r="H463" s="36"/>
    </row>
    <row r="464" spans="1:8" x14ac:dyDescent="0.35">
      <c r="A464" s="36" t="s">
        <v>967</v>
      </c>
      <c r="B464" s="36" t="s">
        <v>968</v>
      </c>
      <c r="C464" s="36" t="s">
        <v>894</v>
      </c>
      <c r="D464" s="36" t="s">
        <v>25</v>
      </c>
      <c r="E464" s="36" t="s">
        <v>26</v>
      </c>
      <c r="F464" s="41">
        <v>590904</v>
      </c>
      <c r="G464" s="41">
        <v>609647</v>
      </c>
      <c r="H464" s="36"/>
    </row>
    <row r="465" spans="1:8" x14ac:dyDescent="0.35">
      <c r="A465" s="36" t="s">
        <v>969</v>
      </c>
      <c r="B465" s="36" t="s">
        <v>970</v>
      </c>
      <c r="C465" s="36" t="s">
        <v>894</v>
      </c>
      <c r="D465" s="36" t="s">
        <v>25</v>
      </c>
      <c r="E465" s="36" t="s">
        <v>26</v>
      </c>
      <c r="F465" s="41">
        <v>1257813</v>
      </c>
      <c r="G465" s="41">
        <v>1262742</v>
      </c>
      <c r="H465" s="36"/>
    </row>
    <row r="466" spans="1:8" x14ac:dyDescent="0.35">
      <c r="A466" s="36" t="s">
        <v>971</v>
      </c>
      <c r="B466" s="36" t="s">
        <v>972</v>
      </c>
      <c r="C466" s="36" t="s">
        <v>894</v>
      </c>
      <c r="D466" s="36" t="s">
        <v>25</v>
      </c>
      <c r="E466" s="36" t="s">
        <v>26</v>
      </c>
      <c r="F466" s="41">
        <v>408095</v>
      </c>
      <c r="G466" s="41">
        <v>441953</v>
      </c>
      <c r="H466" s="36"/>
    </row>
    <row r="467" spans="1:8" x14ac:dyDescent="0.35">
      <c r="A467" s="36" t="s">
        <v>973</v>
      </c>
      <c r="B467" s="36" t="s">
        <v>974</v>
      </c>
      <c r="C467" s="36" t="s">
        <v>894</v>
      </c>
      <c r="D467" s="36" t="s">
        <v>19</v>
      </c>
      <c r="E467" s="36" t="s">
        <v>20</v>
      </c>
      <c r="F467" s="41">
        <v>893370</v>
      </c>
      <c r="G467" s="41">
        <v>854755</v>
      </c>
      <c r="H467" s="36"/>
    </row>
    <row r="468" spans="1:8" x14ac:dyDescent="0.35">
      <c r="A468" s="36" t="s">
        <v>975</v>
      </c>
      <c r="B468" s="36" t="s">
        <v>976</v>
      </c>
      <c r="C468" s="36" t="s">
        <v>894</v>
      </c>
      <c r="D468" s="36" t="s">
        <v>19</v>
      </c>
      <c r="E468" s="36" t="s">
        <v>20</v>
      </c>
      <c r="F468" s="41">
        <v>226371</v>
      </c>
      <c r="G468" s="41">
        <v>223583</v>
      </c>
      <c r="H468" s="36"/>
    </row>
    <row r="469" spans="1:8" x14ac:dyDescent="0.35">
      <c r="A469" s="36" t="s">
        <v>977</v>
      </c>
      <c r="B469" s="36" t="s">
        <v>978</v>
      </c>
      <c r="C469" s="36" t="s">
        <v>894</v>
      </c>
      <c r="D469" s="36" t="s">
        <v>75</v>
      </c>
      <c r="E469" s="36" t="s">
        <v>76</v>
      </c>
      <c r="F469" s="41">
        <v>10248589</v>
      </c>
      <c r="G469" s="41">
        <v>10063706</v>
      </c>
      <c r="H469" s="36"/>
    </row>
    <row r="470" spans="1:8" x14ac:dyDescent="0.35">
      <c r="A470" s="36" t="s">
        <v>979</v>
      </c>
      <c r="B470" s="36" t="s">
        <v>980</v>
      </c>
      <c r="C470" s="36" t="s">
        <v>894</v>
      </c>
      <c r="D470" s="36" t="s">
        <v>75</v>
      </c>
      <c r="E470" s="36" t="s">
        <v>76</v>
      </c>
      <c r="F470" s="41">
        <v>3540080</v>
      </c>
      <c r="G470" s="41">
        <v>3403694</v>
      </c>
      <c r="H470" s="36"/>
    </row>
    <row r="471" spans="1:8" x14ac:dyDescent="0.35">
      <c r="A471" s="36" t="s">
        <v>981</v>
      </c>
      <c r="B471" s="36" t="s">
        <v>982</v>
      </c>
      <c r="C471" s="36" t="s">
        <v>894</v>
      </c>
      <c r="D471" s="36" t="s">
        <v>75</v>
      </c>
      <c r="E471" s="36" t="s">
        <v>76</v>
      </c>
      <c r="F471" s="41">
        <v>1358113</v>
      </c>
      <c r="G471" s="41">
        <v>1321177</v>
      </c>
      <c r="H471" s="36"/>
    </row>
    <row r="472" spans="1:8" x14ac:dyDescent="0.35">
      <c r="A472" s="36" t="s">
        <v>983</v>
      </c>
      <c r="B472" s="36" t="s">
        <v>766</v>
      </c>
      <c r="C472" s="36" t="s">
        <v>894</v>
      </c>
      <c r="D472" s="36" t="s">
        <v>75</v>
      </c>
      <c r="E472" s="36" t="s">
        <v>76</v>
      </c>
      <c r="F472" s="41">
        <v>2641290</v>
      </c>
      <c r="G472" s="41">
        <v>2565346</v>
      </c>
      <c r="H472" s="36"/>
    </row>
    <row r="473" spans="1:8" x14ac:dyDescent="0.35">
      <c r="A473" s="36" t="s">
        <v>984</v>
      </c>
      <c r="B473" s="36" t="s">
        <v>985</v>
      </c>
      <c r="C473" s="36" t="s">
        <v>894</v>
      </c>
      <c r="D473" s="36" t="s">
        <v>75</v>
      </c>
      <c r="E473" s="36" t="s">
        <v>76</v>
      </c>
      <c r="F473" s="41">
        <v>1413272</v>
      </c>
      <c r="G473" s="41">
        <v>1422825</v>
      </c>
      <c r="H473" s="36"/>
    </row>
    <row r="474" spans="1:8" x14ac:dyDescent="0.35">
      <c r="A474" s="36" t="s">
        <v>986</v>
      </c>
      <c r="B474" s="36" t="s">
        <v>987</v>
      </c>
      <c r="C474" s="36" t="s">
        <v>894</v>
      </c>
      <c r="D474" s="36" t="s">
        <v>75</v>
      </c>
      <c r="E474" s="36" t="s">
        <v>76</v>
      </c>
      <c r="F474" s="41">
        <v>1370424</v>
      </c>
      <c r="G474" s="41">
        <v>1292633</v>
      </c>
      <c r="H474" s="36"/>
    </row>
    <row r="475" spans="1:8" x14ac:dyDescent="0.35">
      <c r="A475" s="36" t="s">
        <v>988</v>
      </c>
      <c r="B475" s="36" t="s">
        <v>989</v>
      </c>
      <c r="C475" s="36" t="s">
        <v>894</v>
      </c>
      <c r="D475" s="36" t="s">
        <v>75</v>
      </c>
      <c r="E475" s="36" t="s">
        <v>76</v>
      </c>
      <c r="F475" s="41">
        <v>1307104</v>
      </c>
      <c r="G475" s="41">
        <v>1332684</v>
      </c>
      <c r="H475" s="36"/>
    </row>
    <row r="476" spans="1:8" x14ac:dyDescent="0.35">
      <c r="A476" s="36" t="s">
        <v>990</v>
      </c>
      <c r="B476" s="36" t="s">
        <v>991</v>
      </c>
      <c r="C476" s="36" t="s">
        <v>894</v>
      </c>
      <c r="D476" s="36" t="s">
        <v>75</v>
      </c>
      <c r="E476" s="36" t="s">
        <v>76</v>
      </c>
      <c r="F476" s="41">
        <v>1677378</v>
      </c>
      <c r="G476" s="41">
        <v>1662248</v>
      </c>
      <c r="H476" s="36"/>
    </row>
    <row r="477" spans="1:8" x14ac:dyDescent="0.35">
      <c r="A477" s="36" t="s">
        <v>992</v>
      </c>
      <c r="B477" s="36" t="s">
        <v>993</v>
      </c>
      <c r="C477" s="36" t="s">
        <v>994</v>
      </c>
      <c r="D477" s="36" t="s">
        <v>38</v>
      </c>
      <c r="E477" s="36" t="s">
        <v>39</v>
      </c>
      <c r="F477" s="41">
        <v>30569732</v>
      </c>
      <c r="G477" s="41">
        <v>30644288</v>
      </c>
      <c r="H477" s="36"/>
    </row>
    <row r="478" spans="1:8" x14ac:dyDescent="0.35">
      <c r="A478" s="36" t="s">
        <v>995</v>
      </c>
      <c r="B478" s="36" t="s">
        <v>996</v>
      </c>
      <c r="C478" s="36" t="s">
        <v>994</v>
      </c>
      <c r="D478" s="36" t="s">
        <v>25</v>
      </c>
      <c r="E478" s="36" t="s">
        <v>26</v>
      </c>
      <c r="F478" s="41">
        <v>878148</v>
      </c>
      <c r="G478" s="41">
        <v>873262</v>
      </c>
      <c r="H478" s="36"/>
    </row>
    <row r="479" spans="1:8" x14ac:dyDescent="0.35">
      <c r="A479" s="36" t="s">
        <v>997</v>
      </c>
      <c r="B479" s="36" t="s">
        <v>905</v>
      </c>
      <c r="C479" s="36" t="s">
        <v>994</v>
      </c>
      <c r="D479" s="36" t="s">
        <v>25</v>
      </c>
      <c r="E479" s="36" t="s">
        <v>26</v>
      </c>
      <c r="F479" s="41">
        <v>836934</v>
      </c>
      <c r="G479" s="41">
        <v>845500</v>
      </c>
      <c r="H479" s="36"/>
    </row>
    <row r="480" spans="1:8" x14ac:dyDescent="0.35">
      <c r="A480" s="36" t="s">
        <v>998</v>
      </c>
      <c r="B480" s="36" t="s">
        <v>999</v>
      </c>
      <c r="C480" s="36" t="s">
        <v>994</v>
      </c>
      <c r="D480" s="36" t="s">
        <v>25</v>
      </c>
      <c r="E480" s="36" t="s">
        <v>26</v>
      </c>
      <c r="F480" s="41">
        <v>273947</v>
      </c>
      <c r="G480" s="41">
        <v>265076</v>
      </c>
      <c r="H480" s="36"/>
    </row>
    <row r="481" spans="1:8" x14ac:dyDescent="0.35">
      <c r="A481" s="36" t="s">
        <v>1000</v>
      </c>
      <c r="B481" s="36" t="s">
        <v>1001</v>
      </c>
      <c r="C481" s="36" t="s">
        <v>994</v>
      </c>
      <c r="D481" s="36" t="s">
        <v>25</v>
      </c>
      <c r="E481" s="36" t="s">
        <v>26</v>
      </c>
      <c r="F481" s="41">
        <v>266073</v>
      </c>
      <c r="G481" s="41">
        <v>282012</v>
      </c>
      <c r="H481" s="36"/>
    </row>
    <row r="482" spans="1:8" x14ac:dyDescent="0.35">
      <c r="A482" s="36" t="s">
        <v>1002</v>
      </c>
      <c r="B482" s="36" t="s">
        <v>1003</v>
      </c>
      <c r="C482" s="36" t="s">
        <v>994</v>
      </c>
      <c r="D482" s="36" t="s">
        <v>19</v>
      </c>
      <c r="E482" s="36" t="s">
        <v>20</v>
      </c>
      <c r="F482" s="41">
        <v>1331163</v>
      </c>
      <c r="G482" s="41">
        <v>1300160</v>
      </c>
      <c r="H482" s="36"/>
    </row>
    <row r="483" spans="1:8" x14ac:dyDescent="0.35">
      <c r="A483" s="36" t="s">
        <v>1004</v>
      </c>
      <c r="B483" s="36" t="s">
        <v>1005</v>
      </c>
      <c r="C483" s="36" t="s">
        <v>994</v>
      </c>
      <c r="D483" s="36" t="s">
        <v>25</v>
      </c>
      <c r="E483" s="36" t="s">
        <v>26</v>
      </c>
      <c r="F483" s="41">
        <v>764084</v>
      </c>
      <c r="G483" s="41">
        <v>749150</v>
      </c>
      <c r="H483" s="36"/>
    </row>
    <row r="484" spans="1:8" x14ac:dyDescent="0.35">
      <c r="A484" s="36" t="s">
        <v>1006</v>
      </c>
      <c r="B484" s="36" t="s">
        <v>1007</v>
      </c>
      <c r="C484" s="36" t="s">
        <v>994</v>
      </c>
      <c r="D484" s="36" t="s">
        <v>25</v>
      </c>
      <c r="E484" s="36" t="s">
        <v>26</v>
      </c>
      <c r="F484" s="41">
        <v>2625612</v>
      </c>
      <c r="G484" s="41">
        <v>2608041</v>
      </c>
      <c r="H484" s="36"/>
    </row>
    <row r="485" spans="1:8" x14ac:dyDescent="0.35">
      <c r="A485" s="36" t="s">
        <v>1008</v>
      </c>
      <c r="B485" s="36" t="s">
        <v>1009</v>
      </c>
      <c r="C485" s="36" t="s">
        <v>994</v>
      </c>
      <c r="D485" s="36" t="s">
        <v>25</v>
      </c>
      <c r="E485" s="36" t="s">
        <v>26</v>
      </c>
      <c r="F485" s="41">
        <v>1958287</v>
      </c>
      <c r="G485" s="41">
        <v>1976295</v>
      </c>
      <c r="H485" s="36"/>
    </row>
    <row r="486" spans="1:8" x14ac:dyDescent="0.35">
      <c r="A486" s="36" t="s">
        <v>1010</v>
      </c>
      <c r="B486" s="36" t="s">
        <v>1011</v>
      </c>
      <c r="C486" s="36" t="s">
        <v>994</v>
      </c>
      <c r="D486" s="36" t="s">
        <v>25</v>
      </c>
      <c r="E486" s="36" t="s">
        <v>26</v>
      </c>
      <c r="F486" s="41">
        <v>3287958</v>
      </c>
      <c r="G486" s="41">
        <v>3290246</v>
      </c>
      <c r="H486" s="36"/>
    </row>
    <row r="487" spans="1:8" x14ac:dyDescent="0.35">
      <c r="A487" s="36" t="s">
        <v>1012</v>
      </c>
      <c r="B487" s="36" t="s">
        <v>1013</v>
      </c>
      <c r="C487" s="36" t="s">
        <v>994</v>
      </c>
      <c r="D487" s="36" t="s">
        <v>25</v>
      </c>
      <c r="E487" s="36" t="s">
        <v>26</v>
      </c>
      <c r="F487" s="41">
        <v>287243</v>
      </c>
      <c r="G487" s="41">
        <v>254823</v>
      </c>
      <c r="H487" s="36"/>
    </row>
    <row r="488" spans="1:8" x14ac:dyDescent="0.35">
      <c r="A488" s="36" t="s">
        <v>1014</v>
      </c>
      <c r="B488" s="36" t="s">
        <v>1015</v>
      </c>
      <c r="C488" s="36" t="s">
        <v>994</v>
      </c>
      <c r="D488" s="36" t="s">
        <v>19</v>
      </c>
      <c r="E488" s="36" t="s">
        <v>20</v>
      </c>
      <c r="F488" s="41">
        <v>0</v>
      </c>
      <c r="G488" s="41">
        <v>330362</v>
      </c>
      <c r="H488" s="36" t="s">
        <v>5</v>
      </c>
    </row>
    <row r="489" spans="1:8" x14ac:dyDescent="0.35">
      <c r="A489" s="36" t="s">
        <v>1016</v>
      </c>
      <c r="B489" s="36" t="s">
        <v>1017</v>
      </c>
      <c r="C489" s="36" t="s">
        <v>994</v>
      </c>
      <c r="D489" s="36" t="s">
        <v>19</v>
      </c>
      <c r="E489" s="36" t="s">
        <v>20</v>
      </c>
      <c r="F489" s="41">
        <v>2135580</v>
      </c>
      <c r="G489" s="41">
        <v>2096547</v>
      </c>
      <c r="H489" s="36"/>
    </row>
    <row r="490" spans="1:8" x14ac:dyDescent="0.35">
      <c r="A490" s="36" t="s">
        <v>1018</v>
      </c>
      <c r="B490" s="36" t="s">
        <v>1019</v>
      </c>
      <c r="C490" s="36" t="s">
        <v>994</v>
      </c>
      <c r="D490" s="36" t="s">
        <v>25</v>
      </c>
      <c r="E490" s="36" t="s">
        <v>26</v>
      </c>
      <c r="F490" s="41">
        <v>9192873</v>
      </c>
      <c r="G490" s="41">
        <v>9215107</v>
      </c>
      <c r="H490" s="36"/>
    </row>
    <row r="491" spans="1:8" x14ac:dyDescent="0.35">
      <c r="A491" s="36" t="s">
        <v>1020</v>
      </c>
      <c r="B491" s="36" t="s">
        <v>1021</v>
      </c>
      <c r="C491" s="36" t="s">
        <v>994</v>
      </c>
      <c r="D491" s="36" t="s">
        <v>25</v>
      </c>
      <c r="E491" s="36" t="s">
        <v>26</v>
      </c>
      <c r="F491" s="41">
        <v>822783</v>
      </c>
      <c r="G491" s="41">
        <v>810015</v>
      </c>
      <c r="H491" s="36"/>
    </row>
    <row r="492" spans="1:8" x14ac:dyDescent="0.35">
      <c r="A492" s="36" t="s">
        <v>1022</v>
      </c>
      <c r="B492" s="36" t="s">
        <v>1023</v>
      </c>
      <c r="C492" s="36" t="s">
        <v>994</v>
      </c>
      <c r="D492" s="36" t="s">
        <v>25</v>
      </c>
      <c r="E492" s="36" t="s">
        <v>26</v>
      </c>
      <c r="F492" s="41">
        <v>648478</v>
      </c>
      <c r="G492" s="41">
        <v>653642</v>
      </c>
      <c r="H492" s="36"/>
    </row>
    <row r="493" spans="1:8" x14ac:dyDescent="0.35">
      <c r="A493" s="36" t="s">
        <v>1024</v>
      </c>
      <c r="B493" s="36" t="s">
        <v>1025</v>
      </c>
      <c r="C493" s="36" t="s">
        <v>994</v>
      </c>
      <c r="D493" s="36" t="s">
        <v>25</v>
      </c>
      <c r="E493" s="36" t="s">
        <v>26</v>
      </c>
      <c r="F493" s="41">
        <v>455834</v>
      </c>
      <c r="G493" s="41">
        <v>455517</v>
      </c>
      <c r="H493" s="36"/>
    </row>
    <row r="494" spans="1:8" x14ac:dyDescent="0.35">
      <c r="A494" s="36" t="s">
        <v>1026</v>
      </c>
      <c r="B494" s="36" t="s">
        <v>1027</v>
      </c>
      <c r="C494" s="36" t="s">
        <v>994</v>
      </c>
      <c r="D494" s="36" t="s">
        <v>25</v>
      </c>
      <c r="E494" s="36" t="s">
        <v>26</v>
      </c>
      <c r="F494" s="41">
        <v>656319</v>
      </c>
      <c r="G494" s="41">
        <v>660093</v>
      </c>
      <c r="H494" s="36"/>
    </row>
    <row r="495" spans="1:8" x14ac:dyDescent="0.35">
      <c r="A495" s="36" t="s">
        <v>1028</v>
      </c>
      <c r="B495" s="36" t="s">
        <v>1029</v>
      </c>
      <c r="C495" s="36" t="s">
        <v>994</v>
      </c>
      <c r="D495" s="36" t="s">
        <v>25</v>
      </c>
      <c r="E495" s="36" t="s">
        <v>26</v>
      </c>
      <c r="F495" s="41">
        <v>483059</v>
      </c>
      <c r="G495" s="41">
        <v>465175</v>
      </c>
      <c r="H495" s="36"/>
    </row>
    <row r="496" spans="1:8" x14ac:dyDescent="0.35">
      <c r="A496" s="36" t="s">
        <v>1030</v>
      </c>
      <c r="B496" s="36" t="s">
        <v>1031</v>
      </c>
      <c r="C496" s="36" t="s">
        <v>994</v>
      </c>
      <c r="D496" s="36" t="s">
        <v>25</v>
      </c>
      <c r="E496" s="36" t="s">
        <v>26</v>
      </c>
      <c r="F496" s="41">
        <v>1249810</v>
      </c>
      <c r="G496" s="41">
        <v>1239128</v>
      </c>
      <c r="H496" s="36"/>
    </row>
    <row r="497" spans="1:8" x14ac:dyDescent="0.35">
      <c r="A497" s="36" t="s">
        <v>1032</v>
      </c>
      <c r="B497" s="36" t="s">
        <v>1033</v>
      </c>
      <c r="C497" s="36" t="s">
        <v>994</v>
      </c>
      <c r="D497" s="36" t="s">
        <v>19</v>
      </c>
      <c r="E497" s="36" t="s">
        <v>20</v>
      </c>
      <c r="F497" s="41">
        <v>663714</v>
      </c>
      <c r="G497" s="41">
        <v>671188</v>
      </c>
      <c r="H497" s="36"/>
    </row>
    <row r="498" spans="1:8" x14ac:dyDescent="0.35">
      <c r="A498" s="36" t="s">
        <v>1034</v>
      </c>
      <c r="B498" s="36" t="s">
        <v>1035</v>
      </c>
      <c r="C498" s="36" t="s">
        <v>994</v>
      </c>
      <c r="D498" s="36" t="s">
        <v>25</v>
      </c>
      <c r="E498" s="36" t="s">
        <v>26</v>
      </c>
      <c r="F498" s="41">
        <v>2571955</v>
      </c>
      <c r="G498" s="41">
        <v>2506977</v>
      </c>
      <c r="H498" s="36"/>
    </row>
    <row r="499" spans="1:8" x14ac:dyDescent="0.35">
      <c r="A499" s="36" t="s">
        <v>1036</v>
      </c>
      <c r="B499" s="36" t="s">
        <v>1037</v>
      </c>
      <c r="C499" s="36" t="s">
        <v>994</v>
      </c>
      <c r="D499" s="36" t="s">
        <v>25</v>
      </c>
      <c r="E499" s="36" t="s">
        <v>26</v>
      </c>
      <c r="F499" s="41">
        <v>1553218</v>
      </c>
      <c r="G499" s="41">
        <v>1530107</v>
      </c>
      <c r="H499" s="36"/>
    </row>
    <row r="500" spans="1:8" x14ac:dyDescent="0.35">
      <c r="A500" s="36" t="s">
        <v>1038</v>
      </c>
      <c r="B500" s="36" t="s">
        <v>1039</v>
      </c>
      <c r="C500" s="36" t="s">
        <v>994</v>
      </c>
      <c r="D500" s="36" t="s">
        <v>25</v>
      </c>
      <c r="E500" s="36" t="s">
        <v>26</v>
      </c>
      <c r="F500" s="41">
        <v>445476</v>
      </c>
      <c r="G500" s="41">
        <v>426194</v>
      </c>
      <c r="H500" s="36"/>
    </row>
    <row r="501" spans="1:8" x14ac:dyDescent="0.35">
      <c r="A501" s="36" t="s">
        <v>1040</v>
      </c>
      <c r="B501" s="36" t="s">
        <v>1041</v>
      </c>
      <c r="C501" s="36" t="s">
        <v>994</v>
      </c>
      <c r="D501" s="36" t="s">
        <v>75</v>
      </c>
      <c r="E501" s="36" t="s">
        <v>76</v>
      </c>
      <c r="F501" s="41">
        <v>709777</v>
      </c>
      <c r="G501" s="41">
        <v>767149</v>
      </c>
      <c r="H501" s="36"/>
    </row>
    <row r="502" spans="1:8" x14ac:dyDescent="0.35">
      <c r="A502" s="36" t="s">
        <v>1042</v>
      </c>
      <c r="B502" s="36" t="s">
        <v>766</v>
      </c>
      <c r="C502" s="36" t="s">
        <v>994</v>
      </c>
      <c r="D502" s="36" t="s">
        <v>75</v>
      </c>
      <c r="E502" s="36" t="s">
        <v>76</v>
      </c>
      <c r="F502" s="41">
        <v>1498695</v>
      </c>
      <c r="G502" s="41">
        <v>1541574</v>
      </c>
      <c r="H502" s="36"/>
    </row>
    <row r="503" spans="1:8" x14ac:dyDescent="0.35">
      <c r="A503" s="36" t="s">
        <v>1043</v>
      </c>
      <c r="B503" s="36" t="s">
        <v>1044</v>
      </c>
      <c r="C503" s="36" t="s">
        <v>1045</v>
      </c>
      <c r="D503" s="36" t="s">
        <v>38</v>
      </c>
      <c r="E503" s="36" t="s">
        <v>39</v>
      </c>
      <c r="F503" s="41">
        <v>14925073</v>
      </c>
      <c r="G503" s="41">
        <v>14885822</v>
      </c>
      <c r="H503" s="36"/>
    </row>
    <row r="504" spans="1:8" x14ac:dyDescent="0.35">
      <c r="A504" s="36" t="s">
        <v>1046</v>
      </c>
      <c r="B504" s="36" t="s">
        <v>1047</v>
      </c>
      <c r="C504" s="36" t="s">
        <v>1045</v>
      </c>
      <c r="D504" s="36" t="s">
        <v>25</v>
      </c>
      <c r="E504" s="36" t="s">
        <v>26</v>
      </c>
      <c r="F504" s="41">
        <v>2236916</v>
      </c>
      <c r="G504" s="41">
        <v>2256524</v>
      </c>
      <c r="H504" s="36"/>
    </row>
    <row r="505" spans="1:8" x14ac:dyDescent="0.35">
      <c r="A505" s="36" t="s">
        <v>1048</v>
      </c>
      <c r="B505" s="36" t="s">
        <v>1049</v>
      </c>
      <c r="C505" s="36" t="s">
        <v>1045</v>
      </c>
      <c r="D505" s="36" t="s">
        <v>25</v>
      </c>
      <c r="E505" s="36" t="s">
        <v>26</v>
      </c>
      <c r="F505" s="41">
        <v>700121</v>
      </c>
      <c r="G505" s="41">
        <v>721711</v>
      </c>
      <c r="H505" s="36"/>
    </row>
    <row r="506" spans="1:8" x14ac:dyDescent="0.35">
      <c r="A506" s="36" t="s">
        <v>1050</v>
      </c>
      <c r="B506" s="36" t="s">
        <v>1051</v>
      </c>
      <c r="C506" s="36" t="s">
        <v>1045</v>
      </c>
      <c r="D506" s="36" t="s">
        <v>19</v>
      </c>
      <c r="E506" s="36" t="s">
        <v>20</v>
      </c>
      <c r="F506" s="41">
        <v>334710</v>
      </c>
      <c r="G506" s="41">
        <v>319720</v>
      </c>
      <c r="H506" s="36"/>
    </row>
    <row r="507" spans="1:8" x14ac:dyDescent="0.35">
      <c r="A507" s="36" t="s">
        <v>1052</v>
      </c>
      <c r="B507" s="36" t="s">
        <v>1053</v>
      </c>
      <c r="C507" s="36" t="s">
        <v>1045</v>
      </c>
      <c r="D507" s="36" t="s">
        <v>19</v>
      </c>
      <c r="E507" s="36" t="s">
        <v>20</v>
      </c>
      <c r="F507" s="41">
        <v>232928</v>
      </c>
      <c r="G507" s="41">
        <v>218657</v>
      </c>
      <c r="H507" s="36"/>
    </row>
    <row r="508" spans="1:8" x14ac:dyDescent="0.35">
      <c r="A508" s="36" t="s">
        <v>1054</v>
      </c>
      <c r="B508" s="36" t="s">
        <v>1055</v>
      </c>
      <c r="C508" s="36" t="s">
        <v>1045</v>
      </c>
      <c r="D508" s="36" t="s">
        <v>25</v>
      </c>
      <c r="E508" s="36" t="s">
        <v>26</v>
      </c>
      <c r="F508" s="41">
        <v>640176</v>
      </c>
      <c r="G508" s="41">
        <v>556075</v>
      </c>
      <c r="H508" s="36"/>
    </row>
    <row r="509" spans="1:8" x14ac:dyDescent="0.35">
      <c r="A509" s="36" t="s">
        <v>1056</v>
      </c>
      <c r="B509" s="36" t="s">
        <v>1057</v>
      </c>
      <c r="C509" s="36" t="s">
        <v>1045</v>
      </c>
      <c r="D509" s="36" t="s">
        <v>25</v>
      </c>
      <c r="E509" s="36" t="s">
        <v>26</v>
      </c>
      <c r="F509" s="41">
        <v>751368</v>
      </c>
      <c r="G509" s="41">
        <v>730355</v>
      </c>
      <c r="H509" s="36"/>
    </row>
    <row r="510" spans="1:8" x14ac:dyDescent="0.35">
      <c r="A510" s="36" t="s">
        <v>1058</v>
      </c>
      <c r="B510" s="36" t="s">
        <v>1059</v>
      </c>
      <c r="C510" s="36" t="s">
        <v>1045</v>
      </c>
      <c r="D510" s="36" t="s">
        <v>19</v>
      </c>
      <c r="E510" s="36" t="s">
        <v>20</v>
      </c>
      <c r="F510" s="41">
        <v>285280</v>
      </c>
      <c r="G510" s="41">
        <v>279308</v>
      </c>
      <c r="H510" s="36"/>
    </row>
    <row r="511" spans="1:8" x14ac:dyDescent="0.35">
      <c r="A511" s="36" t="s">
        <v>1060</v>
      </c>
      <c r="B511" s="36" t="s">
        <v>1061</v>
      </c>
      <c r="C511" s="36" t="s">
        <v>1045</v>
      </c>
      <c r="D511" s="36" t="s">
        <v>25</v>
      </c>
      <c r="E511" s="36" t="s">
        <v>26</v>
      </c>
      <c r="F511" s="41">
        <v>1828292</v>
      </c>
      <c r="G511" s="41">
        <v>1846018</v>
      </c>
      <c r="H511" s="36"/>
    </row>
    <row r="512" spans="1:8" x14ac:dyDescent="0.35">
      <c r="A512" s="36" t="s">
        <v>1062</v>
      </c>
      <c r="B512" s="36" t="s">
        <v>1063</v>
      </c>
      <c r="C512" s="36" t="s">
        <v>1045</v>
      </c>
      <c r="D512" s="36" t="s">
        <v>25</v>
      </c>
      <c r="E512" s="36" t="s">
        <v>26</v>
      </c>
      <c r="F512" s="41">
        <v>2806170</v>
      </c>
      <c r="G512" s="41">
        <v>2805898</v>
      </c>
      <c r="H512" s="36"/>
    </row>
    <row r="513" spans="1:8" x14ac:dyDescent="0.35">
      <c r="A513" s="36" t="s">
        <v>1064</v>
      </c>
      <c r="B513" s="36" t="s">
        <v>1065</v>
      </c>
      <c r="C513" s="36" t="s">
        <v>1045</v>
      </c>
      <c r="D513" s="36" t="s">
        <v>75</v>
      </c>
      <c r="E513" s="36" t="s">
        <v>76</v>
      </c>
      <c r="F513" s="41">
        <v>1069837</v>
      </c>
      <c r="G513" s="41">
        <v>1042291</v>
      </c>
      <c r="H513" s="36"/>
    </row>
    <row r="514" spans="1:8" x14ac:dyDescent="0.35">
      <c r="A514" s="36" t="s">
        <v>1066</v>
      </c>
      <c r="B514" s="36" t="s">
        <v>1067</v>
      </c>
      <c r="C514" s="36" t="s">
        <v>1068</v>
      </c>
      <c r="D514" s="36" t="s">
        <v>38</v>
      </c>
      <c r="E514" s="36" t="s">
        <v>39</v>
      </c>
      <c r="F514" s="41">
        <v>25100879</v>
      </c>
      <c r="G514" s="41">
        <v>25412718</v>
      </c>
      <c r="H514" s="36"/>
    </row>
    <row r="515" spans="1:8" x14ac:dyDescent="0.35">
      <c r="A515" s="36" t="s">
        <v>1069</v>
      </c>
      <c r="B515" s="36" t="s">
        <v>1070</v>
      </c>
      <c r="C515" s="36" t="s">
        <v>1068</v>
      </c>
      <c r="D515" s="36" t="s">
        <v>25</v>
      </c>
      <c r="E515" s="36" t="s">
        <v>26</v>
      </c>
      <c r="F515" s="41">
        <v>577389</v>
      </c>
      <c r="G515" s="41">
        <v>561342</v>
      </c>
      <c r="H515" s="36"/>
    </row>
    <row r="516" spans="1:8" x14ac:dyDescent="0.35">
      <c r="A516" s="36" t="s">
        <v>1071</v>
      </c>
      <c r="B516" s="36" t="s">
        <v>1072</v>
      </c>
      <c r="C516" s="36" t="s">
        <v>1068</v>
      </c>
      <c r="D516" s="36" t="s">
        <v>25</v>
      </c>
      <c r="E516" s="36" t="s">
        <v>26</v>
      </c>
      <c r="F516" s="41">
        <v>609936</v>
      </c>
      <c r="G516" s="41">
        <v>661110</v>
      </c>
      <c r="H516" s="36"/>
    </row>
    <row r="517" spans="1:8" x14ac:dyDescent="0.35">
      <c r="A517" s="36" t="s">
        <v>1073</v>
      </c>
      <c r="B517" s="36" t="s">
        <v>1074</v>
      </c>
      <c r="C517" s="36" t="s">
        <v>1068</v>
      </c>
      <c r="D517" s="36" t="s">
        <v>19</v>
      </c>
      <c r="E517" s="36" t="s">
        <v>20</v>
      </c>
      <c r="F517" s="41">
        <v>1490295</v>
      </c>
      <c r="G517" s="41">
        <v>1459774</v>
      </c>
      <c r="H517" s="36"/>
    </row>
    <row r="518" spans="1:8" x14ac:dyDescent="0.35">
      <c r="A518" s="36" t="s">
        <v>1075</v>
      </c>
      <c r="B518" s="36" t="s">
        <v>1076</v>
      </c>
      <c r="C518" s="36" t="s">
        <v>1068</v>
      </c>
      <c r="D518" s="36" t="s">
        <v>25</v>
      </c>
      <c r="E518" s="36" t="s">
        <v>26</v>
      </c>
      <c r="F518" s="41">
        <v>188418</v>
      </c>
      <c r="G518" s="41">
        <v>191428</v>
      </c>
      <c r="H518" s="36"/>
    </row>
    <row r="519" spans="1:8" x14ac:dyDescent="0.35">
      <c r="A519" s="36" t="s">
        <v>1077</v>
      </c>
      <c r="B519" s="36" t="s">
        <v>1078</v>
      </c>
      <c r="C519" s="36" t="s">
        <v>1068</v>
      </c>
      <c r="D519" s="36" t="s">
        <v>19</v>
      </c>
      <c r="E519" s="36" t="s">
        <v>20</v>
      </c>
      <c r="F519" s="41">
        <v>238269</v>
      </c>
      <c r="G519" s="41">
        <v>248492</v>
      </c>
      <c r="H519" s="36"/>
    </row>
    <row r="520" spans="1:8" x14ac:dyDescent="0.35">
      <c r="A520" s="36" t="s">
        <v>1079</v>
      </c>
      <c r="B520" s="36" t="s">
        <v>1080</v>
      </c>
      <c r="C520" s="36" t="s">
        <v>1068</v>
      </c>
      <c r="D520" s="36" t="s">
        <v>19</v>
      </c>
      <c r="E520" s="36" t="s">
        <v>20</v>
      </c>
      <c r="F520" s="41">
        <v>253321</v>
      </c>
      <c r="G520" s="41">
        <v>262531</v>
      </c>
      <c r="H520" s="36"/>
    </row>
    <row r="521" spans="1:8" x14ac:dyDescent="0.35">
      <c r="A521" s="36" t="s">
        <v>1081</v>
      </c>
      <c r="B521" s="36" t="s">
        <v>1082</v>
      </c>
      <c r="C521" s="36" t="s">
        <v>1068</v>
      </c>
      <c r="D521" s="36" t="s">
        <v>25</v>
      </c>
      <c r="E521" s="36" t="s">
        <v>26</v>
      </c>
      <c r="F521" s="41">
        <v>2303402</v>
      </c>
      <c r="G521" s="41">
        <v>2345968</v>
      </c>
      <c r="H521" s="36"/>
    </row>
    <row r="522" spans="1:8" x14ac:dyDescent="0.35">
      <c r="A522" s="36" t="s">
        <v>1083</v>
      </c>
      <c r="B522" s="36" t="s">
        <v>1084</v>
      </c>
      <c r="C522" s="36" t="s">
        <v>1068</v>
      </c>
      <c r="D522" s="36" t="s">
        <v>25</v>
      </c>
      <c r="E522" s="36" t="s">
        <v>26</v>
      </c>
      <c r="F522" s="41">
        <v>11204745</v>
      </c>
      <c r="G522" s="41">
        <v>11187948</v>
      </c>
      <c r="H522" s="36"/>
    </row>
    <row r="523" spans="1:8" x14ac:dyDescent="0.35">
      <c r="A523" s="36" t="s">
        <v>1085</v>
      </c>
      <c r="B523" s="36" t="s">
        <v>1086</v>
      </c>
      <c r="C523" s="36" t="s">
        <v>1068</v>
      </c>
      <c r="D523" s="36" t="s">
        <v>25</v>
      </c>
      <c r="E523" s="36" t="s">
        <v>26</v>
      </c>
      <c r="F523" s="41">
        <v>471506</v>
      </c>
      <c r="G523" s="41">
        <v>494691</v>
      </c>
      <c r="H523" s="36"/>
    </row>
    <row r="524" spans="1:8" x14ac:dyDescent="0.35">
      <c r="A524" s="36" t="s">
        <v>1087</v>
      </c>
      <c r="B524" s="36" t="s">
        <v>1088</v>
      </c>
      <c r="C524" s="36" t="s">
        <v>1089</v>
      </c>
      <c r="D524" s="36" t="s">
        <v>38</v>
      </c>
      <c r="E524" s="36" t="s">
        <v>39</v>
      </c>
      <c r="F524" s="41">
        <v>21607307</v>
      </c>
      <c r="G524" s="41">
        <v>21844814</v>
      </c>
      <c r="H524" s="36"/>
    </row>
    <row r="525" spans="1:8" x14ac:dyDescent="0.35">
      <c r="A525" s="36" t="s">
        <v>1090</v>
      </c>
      <c r="B525" s="36" t="s">
        <v>1091</v>
      </c>
      <c r="C525" s="36" t="s">
        <v>1089</v>
      </c>
      <c r="D525" s="36" t="s">
        <v>25</v>
      </c>
      <c r="E525" s="36" t="s">
        <v>26</v>
      </c>
      <c r="F525" s="41">
        <v>434216</v>
      </c>
      <c r="G525" s="41">
        <v>422414</v>
      </c>
      <c r="H525" s="36"/>
    </row>
    <row r="526" spans="1:8" x14ac:dyDescent="0.35">
      <c r="A526" s="36" t="s">
        <v>1092</v>
      </c>
      <c r="B526" s="36" t="s">
        <v>1093</v>
      </c>
      <c r="C526" s="36" t="s">
        <v>1089</v>
      </c>
      <c r="D526" s="36" t="s">
        <v>25</v>
      </c>
      <c r="E526" s="36" t="s">
        <v>26</v>
      </c>
      <c r="F526" s="41">
        <v>3145180</v>
      </c>
      <c r="G526" s="41">
        <v>3153955</v>
      </c>
      <c r="H526" s="36"/>
    </row>
    <row r="527" spans="1:8" x14ac:dyDescent="0.35">
      <c r="A527" s="36" t="s">
        <v>1094</v>
      </c>
      <c r="B527" s="36" t="s">
        <v>1095</v>
      </c>
      <c r="C527" s="36" t="s">
        <v>1089</v>
      </c>
      <c r="D527" s="36" t="s">
        <v>25</v>
      </c>
      <c r="E527" s="36" t="s">
        <v>26</v>
      </c>
      <c r="F527" s="41">
        <v>494261</v>
      </c>
      <c r="G527" s="41">
        <v>496652</v>
      </c>
      <c r="H527" s="36"/>
    </row>
    <row r="528" spans="1:8" x14ac:dyDescent="0.35">
      <c r="A528" s="36" t="s">
        <v>1096</v>
      </c>
      <c r="B528" s="36" t="s">
        <v>1097</v>
      </c>
      <c r="C528" s="36" t="s">
        <v>1089</v>
      </c>
      <c r="D528" s="36" t="s">
        <v>25</v>
      </c>
      <c r="E528" s="36" t="s">
        <v>26</v>
      </c>
      <c r="F528" s="41">
        <v>925474</v>
      </c>
      <c r="G528" s="41">
        <v>961608</v>
      </c>
      <c r="H528" s="36"/>
    </row>
    <row r="529" spans="1:8" x14ac:dyDescent="0.35">
      <c r="A529" s="36" t="s">
        <v>1098</v>
      </c>
      <c r="B529" s="36" t="s">
        <v>1099</v>
      </c>
      <c r="C529" s="36" t="s">
        <v>1089</v>
      </c>
      <c r="D529" s="36" t="s">
        <v>19</v>
      </c>
      <c r="E529" s="36" t="s">
        <v>20</v>
      </c>
      <c r="F529" s="41">
        <v>456160</v>
      </c>
      <c r="G529" s="41">
        <v>451959</v>
      </c>
      <c r="H529" s="36"/>
    </row>
    <row r="530" spans="1:8" x14ac:dyDescent="0.35">
      <c r="A530" s="36" t="s">
        <v>1100</v>
      </c>
      <c r="B530" s="36" t="s">
        <v>1023</v>
      </c>
      <c r="C530" s="36" t="s">
        <v>1089</v>
      </c>
      <c r="D530" s="36" t="s">
        <v>25</v>
      </c>
      <c r="E530" s="36" t="s">
        <v>26</v>
      </c>
      <c r="F530" s="41">
        <v>1389624</v>
      </c>
      <c r="G530" s="41">
        <v>1399399</v>
      </c>
      <c r="H530" s="36"/>
    </row>
    <row r="531" spans="1:8" x14ac:dyDescent="0.35">
      <c r="A531" s="36" t="s">
        <v>1101</v>
      </c>
      <c r="B531" s="36" t="s">
        <v>1102</v>
      </c>
      <c r="C531" s="36" t="s">
        <v>1089</v>
      </c>
      <c r="D531" s="36" t="s">
        <v>25</v>
      </c>
      <c r="E531" s="36" t="s">
        <v>26</v>
      </c>
      <c r="F531" s="41">
        <v>661501</v>
      </c>
      <c r="G531" s="41">
        <v>651502</v>
      </c>
      <c r="H531" s="36"/>
    </row>
    <row r="532" spans="1:8" x14ac:dyDescent="0.35">
      <c r="A532" s="36" t="s">
        <v>1103</v>
      </c>
      <c r="B532" s="36" t="s">
        <v>1104</v>
      </c>
      <c r="C532" s="36" t="s">
        <v>1089</v>
      </c>
      <c r="D532" s="36" t="s">
        <v>25</v>
      </c>
      <c r="E532" s="36" t="s">
        <v>26</v>
      </c>
      <c r="F532" s="41">
        <v>693018</v>
      </c>
      <c r="G532" s="41">
        <v>708609</v>
      </c>
      <c r="H532" s="36"/>
    </row>
    <row r="533" spans="1:8" x14ac:dyDescent="0.35">
      <c r="A533" s="36" t="s">
        <v>1105</v>
      </c>
      <c r="B533" s="36" t="s">
        <v>1106</v>
      </c>
      <c r="C533" s="36" t="s">
        <v>1089</v>
      </c>
      <c r="D533" s="36" t="s">
        <v>25</v>
      </c>
      <c r="E533" s="36" t="s">
        <v>26</v>
      </c>
      <c r="F533" s="41">
        <v>12433583</v>
      </c>
      <c r="G533" s="41">
        <v>12598939</v>
      </c>
      <c r="H533" s="36"/>
    </row>
    <row r="534" spans="1:8" x14ac:dyDescent="0.35">
      <c r="A534" s="36" t="s">
        <v>1107</v>
      </c>
      <c r="B534" s="36" t="s">
        <v>1108</v>
      </c>
      <c r="C534" s="36" t="s">
        <v>1089</v>
      </c>
      <c r="D534" s="36" t="s">
        <v>25</v>
      </c>
      <c r="E534" s="36" t="s">
        <v>26</v>
      </c>
      <c r="F534" s="41">
        <v>1808506</v>
      </c>
      <c r="G534" s="41">
        <v>1862543</v>
      </c>
      <c r="H534" s="36"/>
    </row>
    <row r="535" spans="1:8" x14ac:dyDescent="0.35">
      <c r="A535" s="36" t="s">
        <v>1109</v>
      </c>
      <c r="B535" s="36" t="s">
        <v>1110</v>
      </c>
      <c r="C535" s="36" t="s">
        <v>1089</v>
      </c>
      <c r="D535" s="36" t="s">
        <v>19</v>
      </c>
      <c r="E535" s="36" t="s">
        <v>20</v>
      </c>
      <c r="F535" s="41">
        <v>188459</v>
      </c>
      <c r="G535" s="41">
        <v>180688</v>
      </c>
      <c r="H535" s="36"/>
    </row>
    <row r="536" spans="1:8" x14ac:dyDescent="0.35">
      <c r="A536" s="36" t="s">
        <v>1111</v>
      </c>
      <c r="B536" s="36" t="s">
        <v>1112</v>
      </c>
      <c r="C536" s="36" t="s">
        <v>1089</v>
      </c>
      <c r="D536" s="36" t="s">
        <v>25</v>
      </c>
      <c r="E536" s="36" t="s">
        <v>26</v>
      </c>
      <c r="F536" s="41">
        <v>155428</v>
      </c>
      <c r="G536" s="41">
        <v>153086</v>
      </c>
      <c r="H536" s="36"/>
    </row>
    <row r="537" spans="1:8" x14ac:dyDescent="0.35">
      <c r="A537" s="36" t="s">
        <v>1113</v>
      </c>
      <c r="B537" s="36" t="s">
        <v>1114</v>
      </c>
      <c r="C537" s="36" t="s">
        <v>1089</v>
      </c>
      <c r="D537" s="36" t="s">
        <v>75</v>
      </c>
      <c r="E537" s="36" t="s">
        <v>76</v>
      </c>
      <c r="F537" s="41">
        <v>2578805</v>
      </c>
      <c r="G537" s="41">
        <v>2494763</v>
      </c>
      <c r="H537" s="36"/>
    </row>
    <row r="538" spans="1:8" x14ac:dyDescent="0.35">
      <c r="A538" s="36" t="s">
        <v>1115</v>
      </c>
      <c r="B538" s="36" t="s">
        <v>1116</v>
      </c>
      <c r="C538" s="36" t="s">
        <v>1089</v>
      </c>
      <c r="D538" s="36" t="s">
        <v>75</v>
      </c>
      <c r="E538" s="36" t="s">
        <v>76</v>
      </c>
      <c r="F538" s="41">
        <v>1131618</v>
      </c>
      <c r="G538" s="41">
        <v>1132941</v>
      </c>
      <c r="H538" s="36"/>
    </row>
    <row r="539" spans="1:8" x14ac:dyDescent="0.35">
      <c r="A539" s="36" t="s">
        <v>1117</v>
      </c>
      <c r="B539" s="36" t="s">
        <v>1118</v>
      </c>
      <c r="C539" s="36" t="s">
        <v>1119</v>
      </c>
      <c r="D539" s="36" t="s">
        <v>38</v>
      </c>
      <c r="E539" s="36" t="s">
        <v>39</v>
      </c>
      <c r="F539" s="41">
        <v>33008220</v>
      </c>
      <c r="G539" s="41">
        <v>33324856</v>
      </c>
      <c r="H539" s="36"/>
    </row>
    <row r="540" spans="1:8" x14ac:dyDescent="0.35">
      <c r="A540" s="36" t="s">
        <v>1120</v>
      </c>
      <c r="B540" s="36" t="s">
        <v>1121</v>
      </c>
      <c r="C540" s="36" t="s">
        <v>1119</v>
      </c>
      <c r="D540" s="36" t="s">
        <v>19</v>
      </c>
      <c r="E540" s="36" t="s">
        <v>20</v>
      </c>
      <c r="F540" s="41">
        <v>1111268</v>
      </c>
      <c r="G540" s="41">
        <v>1099085</v>
      </c>
      <c r="H540" s="36"/>
    </row>
    <row r="541" spans="1:8" x14ac:dyDescent="0.35">
      <c r="A541" s="36" t="s">
        <v>1122</v>
      </c>
      <c r="B541" s="36" t="s">
        <v>1123</v>
      </c>
      <c r="C541" s="36" t="s">
        <v>1119</v>
      </c>
      <c r="D541" s="36" t="s">
        <v>19</v>
      </c>
      <c r="E541" s="36" t="s">
        <v>20</v>
      </c>
      <c r="F541" s="41">
        <v>434187</v>
      </c>
      <c r="G541" s="41">
        <v>422364</v>
      </c>
      <c r="H541" s="36"/>
    </row>
    <row r="542" spans="1:8" x14ac:dyDescent="0.35">
      <c r="A542" s="36" t="s">
        <v>1124</v>
      </c>
      <c r="B542" s="36" t="s">
        <v>1125</v>
      </c>
      <c r="C542" s="36" t="s">
        <v>1119</v>
      </c>
      <c r="D542" s="36" t="s">
        <v>25</v>
      </c>
      <c r="E542" s="36" t="s">
        <v>26</v>
      </c>
      <c r="F542" s="41">
        <v>287151</v>
      </c>
      <c r="G542" s="41">
        <v>278033</v>
      </c>
      <c r="H542" s="36"/>
    </row>
    <row r="543" spans="1:8" x14ac:dyDescent="0.35">
      <c r="A543" s="36" t="s">
        <v>1126</v>
      </c>
      <c r="B543" s="36" t="s">
        <v>1127</v>
      </c>
      <c r="C543" s="36" t="s">
        <v>1119</v>
      </c>
      <c r="D543" s="36" t="s">
        <v>25</v>
      </c>
      <c r="E543" s="36" t="s">
        <v>26</v>
      </c>
      <c r="F543" s="41">
        <v>17228155</v>
      </c>
      <c r="G543" s="41">
        <v>17142110</v>
      </c>
      <c r="H543" s="36"/>
    </row>
    <row r="544" spans="1:8" x14ac:dyDescent="0.35">
      <c r="A544" s="36" t="s">
        <v>1128</v>
      </c>
      <c r="B544" s="36" t="s">
        <v>1129</v>
      </c>
      <c r="C544" s="36" t="s">
        <v>1119</v>
      </c>
      <c r="D544" s="36" t="s">
        <v>19</v>
      </c>
      <c r="E544" s="36" t="s">
        <v>20</v>
      </c>
      <c r="F544" s="41">
        <v>1451298</v>
      </c>
      <c r="G544" s="41">
        <v>1403528</v>
      </c>
      <c r="H544" s="36"/>
    </row>
    <row r="545" spans="1:8" x14ac:dyDescent="0.35">
      <c r="A545" s="36" t="s">
        <v>1130</v>
      </c>
      <c r="B545" s="36" t="s">
        <v>1131</v>
      </c>
      <c r="C545" s="36" t="s">
        <v>1119</v>
      </c>
      <c r="D545" s="36" t="s">
        <v>19</v>
      </c>
      <c r="E545" s="36" t="s">
        <v>20</v>
      </c>
      <c r="F545" s="41">
        <v>1411066</v>
      </c>
      <c r="G545" s="41">
        <v>1370930</v>
      </c>
      <c r="H545" s="36"/>
    </row>
    <row r="546" spans="1:8" x14ac:dyDescent="0.35">
      <c r="A546" s="36" t="s">
        <v>1132</v>
      </c>
      <c r="B546" s="36" t="s">
        <v>1133</v>
      </c>
      <c r="C546" s="36" t="s">
        <v>1119</v>
      </c>
      <c r="D546" s="36" t="s">
        <v>25</v>
      </c>
      <c r="E546" s="36" t="s">
        <v>26</v>
      </c>
      <c r="F546" s="41">
        <v>2671171</v>
      </c>
      <c r="G546" s="41">
        <v>2599912</v>
      </c>
      <c r="H546" s="36"/>
    </row>
    <row r="547" spans="1:8" x14ac:dyDescent="0.35">
      <c r="A547" s="36" t="s">
        <v>1134</v>
      </c>
      <c r="B547" s="36" t="s">
        <v>1135</v>
      </c>
      <c r="C547" s="36" t="s">
        <v>1119</v>
      </c>
      <c r="D547" s="36" t="s">
        <v>19</v>
      </c>
      <c r="E547" s="36" t="s">
        <v>20</v>
      </c>
      <c r="F547" s="41">
        <v>1171764</v>
      </c>
      <c r="G547" s="41">
        <v>1146959</v>
      </c>
      <c r="H547" s="36"/>
    </row>
    <row r="548" spans="1:8" x14ac:dyDescent="0.35">
      <c r="A548" s="36" t="s">
        <v>1136</v>
      </c>
      <c r="B548" s="36" t="s">
        <v>1137</v>
      </c>
      <c r="C548" s="36" t="s">
        <v>1119</v>
      </c>
      <c r="D548" s="36" t="s">
        <v>19</v>
      </c>
      <c r="E548" s="36" t="s">
        <v>20</v>
      </c>
      <c r="F548" s="41">
        <v>2885837</v>
      </c>
      <c r="G548" s="41">
        <v>2857557</v>
      </c>
      <c r="H548" s="36"/>
    </row>
    <row r="549" spans="1:8" x14ac:dyDescent="0.35">
      <c r="A549" s="36" t="s">
        <v>1138</v>
      </c>
      <c r="B549" s="36" t="s">
        <v>1139</v>
      </c>
      <c r="C549" s="36" t="s">
        <v>1119</v>
      </c>
      <c r="D549" s="36" t="s">
        <v>19</v>
      </c>
      <c r="E549" s="36" t="s">
        <v>20</v>
      </c>
      <c r="F549" s="41">
        <v>980351</v>
      </c>
      <c r="G549" s="41">
        <v>974060</v>
      </c>
      <c r="H549" s="36"/>
    </row>
    <row r="550" spans="1:8" x14ac:dyDescent="0.35">
      <c r="A550" s="36" t="s">
        <v>1140</v>
      </c>
      <c r="B550" s="36" t="s">
        <v>1141</v>
      </c>
      <c r="C550" s="36" t="s">
        <v>1119</v>
      </c>
      <c r="D550" s="36" t="s">
        <v>19</v>
      </c>
      <c r="E550" s="36" t="s">
        <v>20</v>
      </c>
      <c r="F550" s="41">
        <v>542820</v>
      </c>
      <c r="G550" s="41">
        <v>536154</v>
      </c>
      <c r="H550" s="36"/>
    </row>
    <row r="551" spans="1:8" x14ac:dyDescent="0.35">
      <c r="A551" s="36" t="s">
        <v>1142</v>
      </c>
      <c r="B551" s="36" t="s">
        <v>1143</v>
      </c>
      <c r="C551" s="36" t="s">
        <v>1119</v>
      </c>
      <c r="D551" s="36" t="s">
        <v>19</v>
      </c>
      <c r="E551" s="36" t="s">
        <v>20</v>
      </c>
      <c r="F551" s="41">
        <v>652226</v>
      </c>
      <c r="G551" s="41">
        <v>662361</v>
      </c>
      <c r="H551" s="36"/>
    </row>
    <row r="552" spans="1:8" x14ac:dyDescent="0.35">
      <c r="A552" s="36" t="s">
        <v>1144</v>
      </c>
      <c r="B552" s="36" t="s">
        <v>1145</v>
      </c>
      <c r="C552" s="36" t="s">
        <v>1119</v>
      </c>
      <c r="D552" s="36" t="s">
        <v>19</v>
      </c>
      <c r="E552" s="36" t="s">
        <v>20</v>
      </c>
      <c r="F552" s="41">
        <v>970166</v>
      </c>
      <c r="G552" s="41">
        <v>984910</v>
      </c>
      <c r="H552" s="36"/>
    </row>
    <row r="553" spans="1:8" x14ac:dyDescent="0.35">
      <c r="A553" s="36" t="s">
        <v>1146</v>
      </c>
      <c r="B553" s="36" t="s">
        <v>1147</v>
      </c>
      <c r="C553" s="36" t="s">
        <v>1119</v>
      </c>
      <c r="D553" s="36" t="s">
        <v>19</v>
      </c>
      <c r="E553" s="36" t="s">
        <v>20</v>
      </c>
      <c r="F553" s="41">
        <v>1256317</v>
      </c>
      <c r="G553" s="41">
        <v>1230037</v>
      </c>
      <c r="H553" s="36"/>
    </row>
    <row r="554" spans="1:8" x14ac:dyDescent="0.35">
      <c r="A554" s="36" t="s">
        <v>1148</v>
      </c>
      <c r="B554" s="36" t="s">
        <v>1049</v>
      </c>
      <c r="C554" s="36" t="s">
        <v>1119</v>
      </c>
      <c r="D554" s="36" t="s">
        <v>19</v>
      </c>
      <c r="E554" s="36" t="s">
        <v>20</v>
      </c>
      <c r="F554" s="41">
        <v>1742694</v>
      </c>
      <c r="G554" s="41">
        <v>1736744</v>
      </c>
      <c r="H554" s="36"/>
    </row>
    <row r="555" spans="1:8" x14ac:dyDescent="0.35">
      <c r="A555" s="36" t="s">
        <v>1149</v>
      </c>
      <c r="B555" s="36" t="s">
        <v>1150</v>
      </c>
      <c r="C555" s="36" t="s">
        <v>1119</v>
      </c>
      <c r="D555" s="36" t="s">
        <v>19</v>
      </c>
      <c r="E555" s="36" t="s">
        <v>20</v>
      </c>
      <c r="F555" s="41">
        <v>461251</v>
      </c>
      <c r="G555" s="41">
        <v>452791</v>
      </c>
      <c r="H555" s="36"/>
    </row>
    <row r="556" spans="1:8" x14ac:dyDescent="0.35">
      <c r="A556" s="36" t="s">
        <v>1151</v>
      </c>
      <c r="B556" s="36" t="s">
        <v>1152</v>
      </c>
      <c r="C556" s="36" t="s">
        <v>1119</v>
      </c>
      <c r="D556" s="36" t="s">
        <v>19</v>
      </c>
      <c r="E556" s="36" t="s">
        <v>20</v>
      </c>
      <c r="F556" s="41">
        <v>2063031</v>
      </c>
      <c r="G556" s="41">
        <v>2088242</v>
      </c>
      <c r="H556" s="36"/>
    </row>
    <row r="557" spans="1:8" x14ac:dyDescent="0.35">
      <c r="A557" s="36" t="s">
        <v>1153</v>
      </c>
      <c r="B557" s="36" t="s">
        <v>1154</v>
      </c>
      <c r="C557" s="36" t="s">
        <v>1119</v>
      </c>
      <c r="D557" s="36" t="s">
        <v>19</v>
      </c>
      <c r="E557" s="36" t="s">
        <v>20</v>
      </c>
      <c r="F557" s="41">
        <v>2494495</v>
      </c>
      <c r="G557" s="41">
        <v>2478275</v>
      </c>
      <c r="H557" s="36"/>
    </row>
    <row r="558" spans="1:8" x14ac:dyDescent="0.35">
      <c r="A558" s="36" t="s">
        <v>1155</v>
      </c>
      <c r="B558" s="36" t="s">
        <v>1156</v>
      </c>
      <c r="C558" s="36" t="s">
        <v>1119</v>
      </c>
      <c r="D558" s="36" t="s">
        <v>19</v>
      </c>
      <c r="E558" s="36" t="s">
        <v>20</v>
      </c>
      <c r="F558" s="41">
        <v>1344107</v>
      </c>
      <c r="G558" s="41">
        <v>1349581</v>
      </c>
      <c r="H558" s="36"/>
    </row>
    <row r="559" spans="1:8" x14ac:dyDescent="0.35">
      <c r="A559" s="36" t="s">
        <v>1157</v>
      </c>
      <c r="B559" s="36" t="s">
        <v>1158</v>
      </c>
      <c r="C559" s="36" t="s">
        <v>1119</v>
      </c>
      <c r="D559" s="36" t="s">
        <v>19</v>
      </c>
      <c r="E559" s="36" t="s">
        <v>20</v>
      </c>
      <c r="F559" s="41">
        <v>1562528</v>
      </c>
      <c r="G559" s="41">
        <v>1542731</v>
      </c>
      <c r="H559" s="36"/>
    </row>
    <row r="560" spans="1:8" x14ac:dyDescent="0.35">
      <c r="A560" s="36" t="s">
        <v>1159</v>
      </c>
      <c r="B560" s="36" t="s">
        <v>1160</v>
      </c>
      <c r="C560" s="36" t="s">
        <v>1119</v>
      </c>
      <c r="D560" s="36" t="s">
        <v>19</v>
      </c>
      <c r="E560" s="36" t="s">
        <v>20</v>
      </c>
      <c r="F560" s="41">
        <v>2630397</v>
      </c>
      <c r="G560" s="41">
        <v>2657579</v>
      </c>
      <c r="H560" s="36"/>
    </row>
    <row r="561" spans="1:8" x14ac:dyDescent="0.35">
      <c r="A561" s="36" t="s">
        <v>1161</v>
      </c>
      <c r="B561" s="36" t="s">
        <v>1162</v>
      </c>
      <c r="C561" s="36" t="s">
        <v>1119</v>
      </c>
      <c r="D561" s="36" t="s">
        <v>25</v>
      </c>
      <c r="E561" s="36" t="s">
        <v>26</v>
      </c>
      <c r="F561" s="41">
        <v>1918063</v>
      </c>
      <c r="G561" s="41">
        <v>1908469</v>
      </c>
      <c r="H561" s="36"/>
    </row>
    <row r="562" spans="1:8" x14ac:dyDescent="0.35">
      <c r="A562" s="36" t="s">
        <v>1163</v>
      </c>
      <c r="B562" s="36" t="s">
        <v>1164</v>
      </c>
      <c r="C562" s="36" t="s">
        <v>1119</v>
      </c>
      <c r="D562" s="36" t="s">
        <v>19</v>
      </c>
      <c r="E562" s="36" t="s">
        <v>20</v>
      </c>
      <c r="F562" s="41">
        <v>677036</v>
      </c>
      <c r="G562" s="41">
        <v>670101</v>
      </c>
      <c r="H562" s="36"/>
    </row>
    <row r="563" spans="1:8" x14ac:dyDescent="0.35">
      <c r="A563" s="36" t="s">
        <v>1165</v>
      </c>
      <c r="B563" s="36" t="s">
        <v>1166</v>
      </c>
      <c r="C563" s="36" t="s">
        <v>1119</v>
      </c>
      <c r="D563" s="36" t="s">
        <v>19</v>
      </c>
      <c r="E563" s="36" t="s">
        <v>20</v>
      </c>
      <c r="F563" s="41">
        <v>449768</v>
      </c>
      <c r="G563" s="41">
        <v>430956</v>
      </c>
      <c r="H563" s="36"/>
    </row>
    <row r="564" spans="1:8" x14ac:dyDescent="0.35">
      <c r="A564" s="36" t="s">
        <v>1167</v>
      </c>
      <c r="B564" s="36" t="s">
        <v>1168</v>
      </c>
      <c r="C564" s="36" t="s">
        <v>1119</v>
      </c>
      <c r="D564" s="36" t="s">
        <v>25</v>
      </c>
      <c r="E564" s="36" t="s">
        <v>26</v>
      </c>
      <c r="F564" s="41">
        <v>1262727</v>
      </c>
      <c r="G564" s="41">
        <v>1300563</v>
      </c>
      <c r="H564" s="36"/>
    </row>
    <row r="565" spans="1:8" x14ac:dyDescent="0.35">
      <c r="A565" s="36" t="s">
        <v>1169</v>
      </c>
      <c r="B565" s="36" t="s">
        <v>1170</v>
      </c>
      <c r="C565" s="36" t="s">
        <v>1119</v>
      </c>
      <c r="D565" s="36" t="s">
        <v>19</v>
      </c>
      <c r="E565" s="36" t="s">
        <v>20</v>
      </c>
      <c r="F565" s="41">
        <v>358331</v>
      </c>
      <c r="G565" s="41">
        <v>356078</v>
      </c>
      <c r="H565" s="36"/>
    </row>
    <row r="566" spans="1:8" x14ac:dyDescent="0.35">
      <c r="A566" s="36" t="s">
        <v>1171</v>
      </c>
      <c r="B566" s="36" t="s">
        <v>1172</v>
      </c>
      <c r="C566" s="36" t="s">
        <v>1119</v>
      </c>
      <c r="D566" s="36" t="s">
        <v>19</v>
      </c>
      <c r="E566" s="36" t="s">
        <v>20</v>
      </c>
      <c r="F566" s="41">
        <v>1798381</v>
      </c>
      <c r="G566" s="41">
        <v>1817754</v>
      </c>
      <c r="H566" s="36"/>
    </row>
    <row r="567" spans="1:8" x14ac:dyDescent="0.35">
      <c r="A567" s="36" t="s">
        <v>1173</v>
      </c>
      <c r="B567" s="36" t="s">
        <v>1174</v>
      </c>
      <c r="C567" s="36" t="s">
        <v>1119</v>
      </c>
      <c r="D567" s="36" t="s">
        <v>19</v>
      </c>
      <c r="E567" s="36" t="s">
        <v>20</v>
      </c>
      <c r="F567" s="41">
        <v>790321</v>
      </c>
      <c r="G567" s="41">
        <v>784027</v>
      </c>
      <c r="H567" s="36"/>
    </row>
    <row r="568" spans="1:8" x14ac:dyDescent="0.35">
      <c r="A568" s="36" t="s">
        <v>1175</v>
      </c>
      <c r="B568" s="36" t="s">
        <v>1176</v>
      </c>
      <c r="C568" s="36" t="s">
        <v>1119</v>
      </c>
      <c r="D568" s="36" t="s">
        <v>19</v>
      </c>
      <c r="E568" s="36" t="s">
        <v>20</v>
      </c>
      <c r="F568" s="41">
        <v>1053156</v>
      </c>
      <c r="G568" s="41">
        <v>1065627</v>
      </c>
      <c r="H568" s="36"/>
    </row>
    <row r="569" spans="1:8" x14ac:dyDescent="0.35">
      <c r="A569" s="36" t="s">
        <v>1177</v>
      </c>
      <c r="B569" s="36" t="s">
        <v>1178</v>
      </c>
      <c r="C569" s="36" t="s">
        <v>1119</v>
      </c>
      <c r="D569" s="36" t="s">
        <v>19</v>
      </c>
      <c r="E569" s="36" t="s">
        <v>20</v>
      </c>
      <c r="F569" s="41">
        <v>2472334</v>
      </c>
      <c r="G569" s="41">
        <v>2477436</v>
      </c>
      <c r="H569" s="36"/>
    </row>
    <row r="570" spans="1:8" x14ac:dyDescent="0.35">
      <c r="A570" s="36" t="s">
        <v>1179</v>
      </c>
      <c r="B570" s="36" t="s">
        <v>970</v>
      </c>
      <c r="C570" s="36" t="s">
        <v>1119</v>
      </c>
      <c r="D570" s="36" t="s">
        <v>25</v>
      </c>
      <c r="E570" s="36" t="s">
        <v>26</v>
      </c>
      <c r="F570" s="41">
        <v>3809294</v>
      </c>
      <c r="G570" s="41">
        <v>3828652</v>
      </c>
      <c r="H570" s="36"/>
    </row>
    <row r="571" spans="1:8" x14ac:dyDescent="0.35">
      <c r="A571" s="36" t="s">
        <v>1180</v>
      </c>
      <c r="B571" s="36" t="s">
        <v>1181</v>
      </c>
      <c r="C571" s="36" t="s">
        <v>1119</v>
      </c>
      <c r="D571" s="36" t="s">
        <v>19</v>
      </c>
      <c r="E571" s="36" t="s">
        <v>20</v>
      </c>
      <c r="F571" s="41">
        <v>807044</v>
      </c>
      <c r="G571" s="41">
        <v>820069</v>
      </c>
      <c r="H571" s="36"/>
    </row>
    <row r="572" spans="1:8" x14ac:dyDescent="0.35">
      <c r="A572" s="36" t="s">
        <v>1182</v>
      </c>
      <c r="B572" s="36" t="s">
        <v>1183</v>
      </c>
      <c r="C572" s="36" t="s">
        <v>1119</v>
      </c>
      <c r="D572" s="36" t="s">
        <v>25</v>
      </c>
      <c r="E572" s="36" t="s">
        <v>26</v>
      </c>
      <c r="F572" s="41">
        <v>1003476</v>
      </c>
      <c r="G572" s="41">
        <v>971251</v>
      </c>
      <c r="H572" s="36"/>
    </row>
    <row r="573" spans="1:8" x14ac:dyDescent="0.35">
      <c r="A573" s="36" t="s">
        <v>1184</v>
      </c>
      <c r="B573" s="36" t="s">
        <v>1185</v>
      </c>
      <c r="C573" s="36" t="s">
        <v>1119</v>
      </c>
      <c r="D573" s="36" t="s">
        <v>19</v>
      </c>
      <c r="E573" s="36" t="s">
        <v>20</v>
      </c>
      <c r="F573" s="41">
        <v>372351</v>
      </c>
      <c r="G573" s="41">
        <v>360796</v>
      </c>
      <c r="H573" s="36"/>
    </row>
    <row r="574" spans="1:8" x14ac:dyDescent="0.35">
      <c r="A574" s="36" t="s">
        <v>1186</v>
      </c>
      <c r="B574" s="36" t="s">
        <v>1187</v>
      </c>
      <c r="C574" s="36" t="s">
        <v>1119</v>
      </c>
      <c r="D574" s="36" t="s">
        <v>19</v>
      </c>
      <c r="E574" s="36" t="s">
        <v>20</v>
      </c>
      <c r="F574" s="41">
        <v>689627</v>
      </c>
      <c r="G574" s="41">
        <v>683694</v>
      </c>
      <c r="H574" s="36"/>
    </row>
    <row r="575" spans="1:8" x14ac:dyDescent="0.35">
      <c r="A575" s="36" t="s">
        <v>1188</v>
      </c>
      <c r="B575" s="36" t="s">
        <v>1189</v>
      </c>
      <c r="C575" s="36" t="s">
        <v>1119</v>
      </c>
      <c r="D575" s="36" t="s">
        <v>25</v>
      </c>
      <c r="E575" s="36" t="s">
        <v>26</v>
      </c>
      <c r="F575" s="41">
        <v>4367948</v>
      </c>
      <c r="G575" s="41">
        <v>4381273</v>
      </c>
      <c r="H575" s="36"/>
    </row>
    <row r="576" spans="1:8" x14ac:dyDescent="0.35">
      <c r="A576" s="36" t="s">
        <v>1190</v>
      </c>
      <c r="B576" s="36" t="s">
        <v>1191</v>
      </c>
      <c r="C576" s="36" t="s">
        <v>1119</v>
      </c>
      <c r="D576" s="36" t="s">
        <v>19</v>
      </c>
      <c r="E576" s="36" t="s">
        <v>20</v>
      </c>
      <c r="F576" s="41">
        <v>132541</v>
      </c>
      <c r="G576" s="41">
        <v>136223</v>
      </c>
      <c r="H576" s="36"/>
    </row>
    <row r="577" spans="1:8" x14ac:dyDescent="0.35">
      <c r="A577" s="36" t="s">
        <v>1192</v>
      </c>
      <c r="B577" s="36" t="s">
        <v>1193</v>
      </c>
      <c r="C577" s="36" t="s">
        <v>1194</v>
      </c>
      <c r="D577" s="36" t="s">
        <v>38</v>
      </c>
      <c r="E577" s="36" t="s">
        <v>39</v>
      </c>
      <c r="F577" s="41">
        <v>7767307</v>
      </c>
      <c r="G577" s="41">
        <v>7780502</v>
      </c>
      <c r="H577" s="36"/>
    </row>
    <row r="578" spans="1:8" x14ac:dyDescent="0.35">
      <c r="A578" s="36" t="s">
        <v>1195</v>
      </c>
      <c r="B578" s="36" t="s">
        <v>1196</v>
      </c>
      <c r="C578" s="36" t="s">
        <v>1194</v>
      </c>
      <c r="D578" s="36" t="s">
        <v>19</v>
      </c>
      <c r="E578" s="36" t="s">
        <v>20</v>
      </c>
      <c r="F578" s="41">
        <v>260837</v>
      </c>
      <c r="G578" s="41">
        <v>284290</v>
      </c>
      <c r="H578" s="36"/>
    </row>
    <row r="579" spans="1:8" x14ac:dyDescent="0.35">
      <c r="A579" s="36" t="s">
        <v>1197</v>
      </c>
      <c r="B579" s="36" t="s">
        <v>1198</v>
      </c>
      <c r="C579" s="36" t="s">
        <v>1194</v>
      </c>
      <c r="D579" s="36" t="s">
        <v>25</v>
      </c>
      <c r="E579" s="36" t="s">
        <v>26</v>
      </c>
      <c r="F579" s="41">
        <v>21413923</v>
      </c>
      <c r="G579" s="41">
        <v>21684096</v>
      </c>
      <c r="H579" s="36"/>
    </row>
    <row r="580" spans="1:8" x14ac:dyDescent="0.35">
      <c r="A580" s="36" t="s">
        <v>1199</v>
      </c>
      <c r="B580" s="36" t="s">
        <v>1200</v>
      </c>
      <c r="C580" s="36" t="s">
        <v>1194</v>
      </c>
      <c r="D580" s="36" t="s">
        <v>19</v>
      </c>
      <c r="E580" s="36" t="s">
        <v>20</v>
      </c>
      <c r="F580" s="41">
        <v>189021</v>
      </c>
      <c r="G580" s="41">
        <v>188458</v>
      </c>
      <c r="H580" s="36"/>
    </row>
    <row r="581" spans="1:8" x14ac:dyDescent="0.35">
      <c r="A581" s="36" t="s">
        <v>1201</v>
      </c>
      <c r="B581" s="36" t="s">
        <v>1202</v>
      </c>
      <c r="C581" s="36" t="s">
        <v>1194</v>
      </c>
      <c r="D581" s="36" t="s">
        <v>25</v>
      </c>
      <c r="E581" s="36" t="s">
        <v>26</v>
      </c>
      <c r="F581" s="41">
        <v>774603</v>
      </c>
      <c r="G581" s="41">
        <v>789645</v>
      </c>
      <c r="H581" s="36"/>
    </row>
    <row r="582" spans="1:8" x14ac:dyDescent="0.35">
      <c r="A582" s="36" t="s">
        <v>1203</v>
      </c>
      <c r="B582" s="36" t="s">
        <v>1204</v>
      </c>
      <c r="C582" s="36" t="s">
        <v>1194</v>
      </c>
      <c r="D582" s="36" t="s">
        <v>25</v>
      </c>
      <c r="E582" s="36" t="s">
        <v>26</v>
      </c>
      <c r="F582" s="41">
        <v>416494</v>
      </c>
      <c r="G582" s="41">
        <v>430002</v>
      </c>
      <c r="H582" s="36"/>
    </row>
    <row r="583" spans="1:8" x14ac:dyDescent="0.35">
      <c r="A583" s="36" t="s">
        <v>1205</v>
      </c>
      <c r="B583" s="36" t="s">
        <v>1206</v>
      </c>
      <c r="C583" s="36" t="s">
        <v>1194</v>
      </c>
      <c r="D583" s="36" t="s">
        <v>25</v>
      </c>
      <c r="E583" s="36" t="s">
        <v>26</v>
      </c>
      <c r="F583" s="41">
        <v>391679</v>
      </c>
      <c r="G583" s="41">
        <v>403950</v>
      </c>
      <c r="H583" s="36"/>
    </row>
    <row r="584" spans="1:8" x14ac:dyDescent="0.35">
      <c r="A584" s="36" t="s">
        <v>1207</v>
      </c>
      <c r="B584" s="36" t="s">
        <v>1208</v>
      </c>
      <c r="C584" s="36" t="s">
        <v>1194</v>
      </c>
      <c r="D584" s="36" t="s">
        <v>25</v>
      </c>
      <c r="E584" s="36" t="s">
        <v>26</v>
      </c>
      <c r="F584" s="41">
        <v>757024</v>
      </c>
      <c r="G584" s="41">
        <v>771030</v>
      </c>
      <c r="H584" s="36"/>
    </row>
    <row r="585" spans="1:8" x14ac:dyDescent="0.35">
      <c r="A585" s="36" t="s">
        <v>1209</v>
      </c>
      <c r="B585" s="36" t="s">
        <v>1210</v>
      </c>
      <c r="C585" s="36" t="s">
        <v>1194</v>
      </c>
      <c r="D585" s="36" t="s">
        <v>25</v>
      </c>
      <c r="E585" s="36" t="s">
        <v>26</v>
      </c>
      <c r="F585" s="41">
        <v>343851</v>
      </c>
      <c r="G585" s="41">
        <v>349314</v>
      </c>
      <c r="H585" s="36"/>
    </row>
    <row r="586" spans="1:8" x14ac:dyDescent="0.35">
      <c r="A586" s="36" t="s">
        <v>1211</v>
      </c>
      <c r="B586" s="36" t="s">
        <v>1212</v>
      </c>
      <c r="C586" s="36" t="s">
        <v>1194</v>
      </c>
      <c r="D586" s="36" t="s">
        <v>75</v>
      </c>
      <c r="E586" s="36" t="s">
        <v>76</v>
      </c>
      <c r="F586" s="41">
        <v>1964014</v>
      </c>
      <c r="G586" s="41">
        <v>2016939</v>
      </c>
      <c r="H586" s="36"/>
    </row>
    <row r="587" spans="1:8" x14ac:dyDescent="0.35">
      <c r="A587" s="36" t="s">
        <v>1213</v>
      </c>
      <c r="B587" s="36" t="s">
        <v>1214</v>
      </c>
      <c r="C587" s="36" t="s">
        <v>1194</v>
      </c>
      <c r="D587" s="36" t="s">
        <v>75</v>
      </c>
      <c r="E587" s="36" t="s">
        <v>76</v>
      </c>
      <c r="F587" s="41">
        <v>4059746</v>
      </c>
      <c r="G587" s="41">
        <v>4061378</v>
      </c>
      <c r="H587" s="36"/>
    </row>
    <row r="588" spans="1:8" x14ac:dyDescent="0.35">
      <c r="A588" s="36" t="s">
        <v>1215</v>
      </c>
      <c r="B588" s="36" t="s">
        <v>1216</v>
      </c>
      <c r="C588" s="36" t="s">
        <v>1194</v>
      </c>
      <c r="D588" s="36" t="s">
        <v>75</v>
      </c>
      <c r="E588" s="36" t="s">
        <v>76</v>
      </c>
      <c r="F588" s="41">
        <v>1057977</v>
      </c>
      <c r="G588" s="41">
        <v>1058355</v>
      </c>
      <c r="H588" s="36"/>
    </row>
    <row r="589" spans="1:8" x14ac:dyDescent="0.35">
      <c r="A589" s="36" t="s">
        <v>1217</v>
      </c>
      <c r="B589" s="36" t="s">
        <v>1218</v>
      </c>
      <c r="C589" s="36" t="s">
        <v>1194</v>
      </c>
      <c r="D589" s="36" t="s">
        <v>75</v>
      </c>
      <c r="E589" s="36" t="s">
        <v>76</v>
      </c>
      <c r="F589" s="41">
        <v>1257766</v>
      </c>
      <c r="G589" s="41">
        <v>1246628</v>
      </c>
      <c r="H589" s="36"/>
    </row>
    <row r="590" spans="1:8" x14ac:dyDescent="0.35">
      <c r="A590" s="36" t="s">
        <v>1219</v>
      </c>
      <c r="B590" s="36" t="s">
        <v>1220</v>
      </c>
      <c r="C590" s="36" t="s">
        <v>1194</v>
      </c>
      <c r="D590" s="36" t="s">
        <v>75</v>
      </c>
      <c r="E590" s="36" t="s">
        <v>76</v>
      </c>
      <c r="F590" s="41">
        <v>4636928</v>
      </c>
      <c r="G590" s="41">
        <v>4747452</v>
      </c>
      <c r="H590" s="36"/>
    </row>
    <row r="591" spans="1:8" x14ac:dyDescent="0.35">
      <c r="A591" s="36" t="s">
        <v>1221</v>
      </c>
      <c r="B591" s="36" t="s">
        <v>1222</v>
      </c>
      <c r="C591" s="36" t="s">
        <v>1194</v>
      </c>
      <c r="D591" s="36" t="s">
        <v>75</v>
      </c>
      <c r="E591" s="36" t="s">
        <v>76</v>
      </c>
      <c r="F591" s="41">
        <v>4987038</v>
      </c>
      <c r="G591" s="41">
        <v>5028267</v>
      </c>
      <c r="H591" s="36"/>
    </row>
    <row r="592" spans="1:8" x14ac:dyDescent="0.35">
      <c r="A592" s="36" t="s">
        <v>1223</v>
      </c>
      <c r="B592" s="36" t="s">
        <v>1224</v>
      </c>
      <c r="C592" s="36" t="s">
        <v>1225</v>
      </c>
      <c r="D592" s="36" t="s">
        <v>38</v>
      </c>
      <c r="E592" s="36" t="s">
        <v>39</v>
      </c>
      <c r="F592" s="41">
        <v>11628471</v>
      </c>
      <c r="G592" s="41">
        <v>11566645</v>
      </c>
      <c r="H592" s="36"/>
    </row>
    <row r="593" spans="1:8" x14ac:dyDescent="0.35">
      <c r="A593" s="36" t="s">
        <v>1226</v>
      </c>
      <c r="B593" s="36" t="s">
        <v>48</v>
      </c>
      <c r="C593" s="36" t="s">
        <v>1225</v>
      </c>
      <c r="D593" s="36" t="s">
        <v>25</v>
      </c>
      <c r="E593" s="36" t="s">
        <v>26</v>
      </c>
      <c r="F593" s="41">
        <v>556600</v>
      </c>
      <c r="G593" s="41">
        <v>543964</v>
      </c>
      <c r="H593" s="36"/>
    </row>
    <row r="594" spans="1:8" x14ac:dyDescent="0.35">
      <c r="A594" s="36" t="s">
        <v>1227</v>
      </c>
      <c r="B594" s="36" t="s">
        <v>1228</v>
      </c>
      <c r="C594" s="36" t="s">
        <v>1225</v>
      </c>
      <c r="D594" s="36" t="s">
        <v>25</v>
      </c>
      <c r="E594" s="36" t="s">
        <v>26</v>
      </c>
      <c r="F594" s="41">
        <v>841889</v>
      </c>
      <c r="G594" s="41">
        <v>837472</v>
      </c>
      <c r="H594" s="36"/>
    </row>
    <row r="595" spans="1:8" x14ac:dyDescent="0.35">
      <c r="A595" s="36" t="s">
        <v>1229</v>
      </c>
      <c r="B595" s="36" t="s">
        <v>1230</v>
      </c>
      <c r="C595" s="36" t="s">
        <v>1225</v>
      </c>
      <c r="D595" s="36" t="s">
        <v>19</v>
      </c>
      <c r="E595" s="36" t="s">
        <v>20</v>
      </c>
      <c r="F595" s="41">
        <v>462164</v>
      </c>
      <c r="G595" s="41">
        <v>467645</v>
      </c>
      <c r="H595" s="36"/>
    </row>
    <row r="596" spans="1:8" x14ac:dyDescent="0.35">
      <c r="A596" s="36" t="s">
        <v>1231</v>
      </c>
      <c r="B596" s="36" t="s">
        <v>885</v>
      </c>
      <c r="C596" s="36" t="s">
        <v>1225</v>
      </c>
      <c r="D596" s="36" t="s">
        <v>25</v>
      </c>
      <c r="E596" s="36" t="s">
        <v>26</v>
      </c>
      <c r="F596" s="41">
        <v>893464</v>
      </c>
      <c r="G596" s="41">
        <v>887042</v>
      </c>
      <c r="H596" s="36"/>
    </row>
    <row r="597" spans="1:8" x14ac:dyDescent="0.35">
      <c r="A597" s="36" t="s">
        <v>1232</v>
      </c>
      <c r="B597" s="36" t="s">
        <v>1233</v>
      </c>
      <c r="C597" s="36" t="s">
        <v>1225</v>
      </c>
      <c r="D597" s="36" t="s">
        <v>25</v>
      </c>
      <c r="E597" s="36" t="s">
        <v>26</v>
      </c>
      <c r="F597" s="41">
        <v>1895774</v>
      </c>
      <c r="G597" s="41">
        <v>1893097</v>
      </c>
      <c r="H597" s="36"/>
    </row>
    <row r="598" spans="1:8" x14ac:dyDescent="0.35">
      <c r="A598" s="36" t="s">
        <v>1234</v>
      </c>
      <c r="B598" s="36" t="s">
        <v>1235</v>
      </c>
      <c r="C598" s="36" t="s">
        <v>1225</v>
      </c>
      <c r="D598" s="36" t="s">
        <v>75</v>
      </c>
      <c r="E598" s="36" t="s">
        <v>76</v>
      </c>
      <c r="F598" s="41">
        <v>1555116</v>
      </c>
      <c r="G598" s="41">
        <v>1522953</v>
      </c>
      <c r="H598" s="36"/>
    </row>
    <row r="599" spans="1:8" x14ac:dyDescent="0.35">
      <c r="A599" s="36" t="s">
        <v>1236</v>
      </c>
      <c r="B599" s="36" t="s">
        <v>1237</v>
      </c>
      <c r="C599" s="36" t="s">
        <v>1238</v>
      </c>
      <c r="D599" s="36" t="s">
        <v>38</v>
      </c>
      <c r="E599" s="36" t="s">
        <v>39</v>
      </c>
      <c r="F599" s="41">
        <v>33859991</v>
      </c>
      <c r="G599" s="41">
        <v>33892168</v>
      </c>
      <c r="H599" s="36"/>
    </row>
    <row r="600" spans="1:8" x14ac:dyDescent="0.35">
      <c r="A600" s="36" t="s">
        <v>1239</v>
      </c>
      <c r="B600" s="36" t="s">
        <v>1240</v>
      </c>
      <c r="C600" s="36" t="s">
        <v>1238</v>
      </c>
      <c r="D600" s="36" t="s">
        <v>25</v>
      </c>
      <c r="E600" s="36" t="s">
        <v>26</v>
      </c>
      <c r="F600" s="41">
        <v>1211515</v>
      </c>
      <c r="G600" s="41">
        <v>1188577</v>
      </c>
      <c r="H600" s="36"/>
    </row>
    <row r="601" spans="1:8" x14ac:dyDescent="0.35">
      <c r="A601" s="36" t="s">
        <v>1241</v>
      </c>
      <c r="B601" s="36" t="s">
        <v>1242</v>
      </c>
      <c r="C601" s="36" t="s">
        <v>1238</v>
      </c>
      <c r="D601" s="36" t="s">
        <v>25</v>
      </c>
      <c r="E601" s="36" t="s">
        <v>26</v>
      </c>
      <c r="F601" s="41">
        <v>1193433</v>
      </c>
      <c r="G601" s="41">
        <v>1202341</v>
      </c>
      <c r="H601" s="36"/>
    </row>
    <row r="602" spans="1:8" x14ac:dyDescent="0.35">
      <c r="A602" s="36" t="s">
        <v>1243</v>
      </c>
      <c r="B602" s="36" t="s">
        <v>1244</v>
      </c>
      <c r="C602" s="36" t="s">
        <v>1238</v>
      </c>
      <c r="D602" s="36" t="s">
        <v>25</v>
      </c>
      <c r="E602" s="36" t="s">
        <v>26</v>
      </c>
      <c r="F602" s="41">
        <v>437714</v>
      </c>
      <c r="G602" s="41">
        <v>421302</v>
      </c>
      <c r="H602" s="36"/>
    </row>
    <row r="603" spans="1:8" x14ac:dyDescent="0.35">
      <c r="A603" s="36" t="s">
        <v>1245</v>
      </c>
      <c r="B603" s="36" t="s">
        <v>1246</v>
      </c>
      <c r="C603" s="36" t="s">
        <v>1238</v>
      </c>
      <c r="D603" s="36" t="s">
        <v>19</v>
      </c>
      <c r="E603" s="36" t="s">
        <v>20</v>
      </c>
      <c r="F603" s="41">
        <v>323060</v>
      </c>
      <c r="G603" s="41">
        <v>336289</v>
      </c>
      <c r="H603" s="36"/>
    </row>
    <row r="604" spans="1:8" x14ac:dyDescent="0.35">
      <c r="A604" s="36" t="s">
        <v>1247</v>
      </c>
      <c r="B604" s="36" t="s">
        <v>1248</v>
      </c>
      <c r="C604" s="36" t="s">
        <v>1238</v>
      </c>
      <c r="D604" s="36" t="s">
        <v>19</v>
      </c>
      <c r="E604" s="36" t="s">
        <v>20</v>
      </c>
      <c r="F604" s="41">
        <v>561281</v>
      </c>
      <c r="G604" s="41">
        <v>589635</v>
      </c>
      <c r="H604" s="36"/>
    </row>
    <row r="605" spans="1:8" x14ac:dyDescent="0.35">
      <c r="A605" s="36" t="s">
        <v>1249</v>
      </c>
      <c r="B605" s="36" t="s">
        <v>1250</v>
      </c>
      <c r="C605" s="36" t="s">
        <v>1238</v>
      </c>
      <c r="D605" s="36" t="s">
        <v>25</v>
      </c>
      <c r="E605" s="36" t="s">
        <v>26</v>
      </c>
      <c r="F605" s="41">
        <v>1918099</v>
      </c>
      <c r="G605" s="41">
        <v>1904848</v>
      </c>
      <c r="H605" s="36"/>
    </row>
    <row r="606" spans="1:8" x14ac:dyDescent="0.35">
      <c r="A606" s="36" t="s">
        <v>1251</v>
      </c>
      <c r="B606" s="36" t="s">
        <v>1252</v>
      </c>
      <c r="C606" s="36" t="s">
        <v>1238</v>
      </c>
      <c r="D606" s="36" t="s">
        <v>19</v>
      </c>
      <c r="E606" s="36" t="s">
        <v>20</v>
      </c>
      <c r="F606" s="41">
        <v>1017955</v>
      </c>
      <c r="G606" s="41">
        <v>1019498</v>
      </c>
      <c r="H606" s="36"/>
    </row>
    <row r="607" spans="1:8" x14ac:dyDescent="0.35">
      <c r="A607" s="36" t="s">
        <v>1253</v>
      </c>
      <c r="B607" s="36" t="s">
        <v>1254</v>
      </c>
      <c r="C607" s="36" t="s">
        <v>1238</v>
      </c>
      <c r="D607" s="36" t="s">
        <v>25</v>
      </c>
      <c r="E607" s="36" t="s">
        <v>26</v>
      </c>
      <c r="F607" s="41">
        <v>34376733</v>
      </c>
      <c r="G607" s="41">
        <v>34507775</v>
      </c>
      <c r="H607" s="36"/>
    </row>
    <row r="608" spans="1:8" x14ac:dyDescent="0.35">
      <c r="A608" s="36" t="s">
        <v>1255</v>
      </c>
      <c r="B608" s="36" t="s">
        <v>1256</v>
      </c>
      <c r="C608" s="36" t="s">
        <v>1238</v>
      </c>
      <c r="D608" s="36" t="s">
        <v>25</v>
      </c>
      <c r="E608" s="36" t="s">
        <v>26</v>
      </c>
      <c r="F608" s="41">
        <v>465514</v>
      </c>
      <c r="G608" s="41">
        <v>488223</v>
      </c>
      <c r="H608" s="36"/>
    </row>
    <row r="609" spans="1:8" x14ac:dyDescent="0.35">
      <c r="A609" s="36" t="s">
        <v>1257</v>
      </c>
      <c r="B609" s="36" t="s">
        <v>1258</v>
      </c>
      <c r="C609" s="36" t="s">
        <v>1238</v>
      </c>
      <c r="D609" s="36" t="s">
        <v>25</v>
      </c>
      <c r="E609" s="36" t="s">
        <v>26</v>
      </c>
      <c r="F609" s="41">
        <v>344268</v>
      </c>
      <c r="G609" s="41">
        <v>357207</v>
      </c>
      <c r="H609" s="36"/>
    </row>
    <row r="610" spans="1:8" x14ac:dyDescent="0.35">
      <c r="A610" s="36" t="s">
        <v>1259</v>
      </c>
      <c r="B610" s="36" t="s">
        <v>1260</v>
      </c>
      <c r="C610" s="36" t="s">
        <v>1238</v>
      </c>
      <c r="D610" s="36" t="s">
        <v>25</v>
      </c>
      <c r="E610" s="36" t="s">
        <v>26</v>
      </c>
      <c r="F610" s="41">
        <v>3872505</v>
      </c>
      <c r="G610" s="41">
        <v>3888578</v>
      </c>
      <c r="H610" s="36"/>
    </row>
    <row r="611" spans="1:8" x14ac:dyDescent="0.35">
      <c r="A611" s="36" t="s">
        <v>1261</v>
      </c>
      <c r="B611" s="36" t="s">
        <v>1262</v>
      </c>
      <c r="C611" s="36" t="s">
        <v>1238</v>
      </c>
      <c r="D611" s="36" t="s">
        <v>25</v>
      </c>
      <c r="E611" s="36" t="s">
        <v>26</v>
      </c>
      <c r="F611" s="41">
        <v>3758289</v>
      </c>
      <c r="G611" s="41">
        <v>3697694</v>
      </c>
      <c r="H611" s="36"/>
    </row>
    <row r="612" spans="1:8" x14ac:dyDescent="0.35">
      <c r="A612" s="36" t="s">
        <v>1263</v>
      </c>
      <c r="B612" s="36" t="s">
        <v>1264</v>
      </c>
      <c r="C612" s="36" t="s">
        <v>1238</v>
      </c>
      <c r="D612" s="36" t="s">
        <v>19</v>
      </c>
      <c r="E612" s="36" t="s">
        <v>20</v>
      </c>
      <c r="F612" s="41">
        <v>323445</v>
      </c>
      <c r="G612" s="41">
        <v>330912</v>
      </c>
      <c r="H612" s="36"/>
    </row>
    <row r="613" spans="1:8" x14ac:dyDescent="0.35">
      <c r="A613" s="36" t="s">
        <v>1265</v>
      </c>
      <c r="B613" s="36" t="s">
        <v>1266</v>
      </c>
      <c r="C613" s="36" t="s">
        <v>1238</v>
      </c>
      <c r="D613" s="36" t="s">
        <v>25</v>
      </c>
      <c r="E613" s="36" t="s">
        <v>26</v>
      </c>
      <c r="F613" s="41">
        <v>1209915</v>
      </c>
      <c r="G613" s="41">
        <v>1227562</v>
      </c>
      <c r="H613" s="36"/>
    </row>
    <row r="614" spans="1:8" x14ac:dyDescent="0.35">
      <c r="A614" s="36" t="s">
        <v>1267</v>
      </c>
      <c r="B614" s="36" t="s">
        <v>1268</v>
      </c>
      <c r="C614" s="36" t="s">
        <v>1238</v>
      </c>
      <c r="D614" s="36" t="s">
        <v>25</v>
      </c>
      <c r="E614" s="36" t="s">
        <v>26</v>
      </c>
      <c r="F614" s="41">
        <v>1618697</v>
      </c>
      <c r="G614" s="41">
        <v>1614635</v>
      </c>
      <c r="H614" s="36"/>
    </row>
    <row r="615" spans="1:8" x14ac:dyDescent="0.35">
      <c r="A615" s="36" t="s">
        <v>1269</v>
      </c>
      <c r="B615" s="36" t="s">
        <v>1270</v>
      </c>
      <c r="C615" s="36" t="s">
        <v>1238</v>
      </c>
      <c r="D615" s="36" t="s">
        <v>25</v>
      </c>
      <c r="E615" s="36" t="s">
        <v>26</v>
      </c>
      <c r="F615" s="41">
        <v>2006380</v>
      </c>
      <c r="G615" s="41">
        <v>2007654</v>
      </c>
      <c r="H615" s="36"/>
    </row>
    <row r="616" spans="1:8" x14ac:dyDescent="0.35">
      <c r="A616" s="36" t="s">
        <v>1271</v>
      </c>
      <c r="B616" s="36" t="s">
        <v>1272</v>
      </c>
      <c r="C616" s="36" t="s">
        <v>1238</v>
      </c>
      <c r="D616" s="36" t="s">
        <v>19</v>
      </c>
      <c r="E616" s="36" t="s">
        <v>20</v>
      </c>
      <c r="F616" s="41">
        <v>791369</v>
      </c>
      <c r="G616" s="41">
        <v>787325</v>
      </c>
      <c r="H616" s="36"/>
    </row>
    <row r="617" spans="1:8" x14ac:dyDescent="0.35">
      <c r="A617" s="36" t="s">
        <v>1273</v>
      </c>
      <c r="B617" s="36" t="s">
        <v>1274</v>
      </c>
      <c r="C617" s="36" t="s">
        <v>1238</v>
      </c>
      <c r="D617" s="36" t="s">
        <v>25</v>
      </c>
      <c r="E617" s="36" t="s">
        <v>26</v>
      </c>
      <c r="F617" s="41">
        <v>341841</v>
      </c>
      <c r="G617" s="41">
        <v>332048</v>
      </c>
      <c r="H617" s="36"/>
    </row>
    <row r="618" spans="1:8" x14ac:dyDescent="0.35">
      <c r="A618" s="36" t="s">
        <v>1275</v>
      </c>
      <c r="B618" s="36" t="s">
        <v>1276</v>
      </c>
      <c r="C618" s="36" t="s">
        <v>1238</v>
      </c>
      <c r="D618" s="36" t="s">
        <v>25</v>
      </c>
      <c r="E618" s="36" t="s">
        <v>26</v>
      </c>
      <c r="F618" s="41">
        <v>261564</v>
      </c>
      <c r="G618" s="41">
        <v>255295</v>
      </c>
      <c r="H618" s="36"/>
    </row>
    <row r="619" spans="1:8" x14ac:dyDescent="0.35">
      <c r="A619" s="36" t="s">
        <v>1277</v>
      </c>
      <c r="B619" s="36" t="s">
        <v>1104</v>
      </c>
      <c r="C619" s="36" t="s">
        <v>1238</v>
      </c>
      <c r="D619" s="36" t="s">
        <v>25</v>
      </c>
      <c r="E619" s="36" t="s">
        <v>26</v>
      </c>
      <c r="F619" s="41">
        <v>445693</v>
      </c>
      <c r="G619" s="41">
        <v>451011</v>
      </c>
      <c r="H619" s="36"/>
    </row>
    <row r="620" spans="1:8" x14ac:dyDescent="0.35">
      <c r="A620" s="36" t="s">
        <v>1278</v>
      </c>
      <c r="B620" s="36" t="s">
        <v>1279</v>
      </c>
      <c r="C620" s="36" t="s">
        <v>1238</v>
      </c>
      <c r="D620" s="36" t="s">
        <v>25</v>
      </c>
      <c r="E620" s="36" t="s">
        <v>26</v>
      </c>
      <c r="F620" s="41">
        <v>937585</v>
      </c>
      <c r="G620" s="41">
        <v>973210</v>
      </c>
      <c r="H620" s="36"/>
    </row>
    <row r="621" spans="1:8" x14ac:dyDescent="0.35">
      <c r="A621" s="36" t="s">
        <v>1280</v>
      </c>
      <c r="B621" s="36" t="s">
        <v>1281</v>
      </c>
      <c r="C621" s="36" t="s">
        <v>1238</v>
      </c>
      <c r="D621" s="36" t="s">
        <v>19</v>
      </c>
      <c r="E621" s="36" t="s">
        <v>20</v>
      </c>
      <c r="F621" s="41">
        <v>437590</v>
      </c>
      <c r="G621" s="41">
        <v>439211</v>
      </c>
      <c r="H621" s="36"/>
    </row>
    <row r="622" spans="1:8" x14ac:dyDescent="0.35">
      <c r="A622" s="36" t="s">
        <v>1282</v>
      </c>
      <c r="B622" s="36" t="s">
        <v>1283</v>
      </c>
      <c r="C622" s="36" t="s">
        <v>1238</v>
      </c>
      <c r="D622" s="36" t="s">
        <v>25</v>
      </c>
      <c r="E622" s="36" t="s">
        <v>26</v>
      </c>
      <c r="F622" s="41">
        <v>280725</v>
      </c>
      <c r="G622" s="41">
        <v>278014</v>
      </c>
      <c r="H622" s="36"/>
    </row>
    <row r="623" spans="1:8" x14ac:dyDescent="0.35">
      <c r="A623" s="36" t="s">
        <v>1284</v>
      </c>
      <c r="B623" s="36" t="s">
        <v>1285</v>
      </c>
      <c r="C623" s="36" t="s">
        <v>1238</v>
      </c>
      <c r="D623" s="36" t="s">
        <v>19</v>
      </c>
      <c r="E623" s="36" t="s">
        <v>20</v>
      </c>
      <c r="F623" s="41">
        <v>122400</v>
      </c>
      <c r="G623" s="41">
        <v>120347</v>
      </c>
      <c r="H623" s="36"/>
    </row>
    <row r="624" spans="1:8" x14ac:dyDescent="0.35">
      <c r="A624" s="36" t="s">
        <v>1286</v>
      </c>
      <c r="B624" s="36" t="s">
        <v>1287</v>
      </c>
      <c r="C624" s="36" t="s">
        <v>1238</v>
      </c>
      <c r="D624" s="36" t="s">
        <v>25</v>
      </c>
      <c r="E624" s="36" t="s">
        <v>26</v>
      </c>
      <c r="F624" s="41">
        <v>1504314</v>
      </c>
      <c r="G624" s="41">
        <v>1498232</v>
      </c>
      <c r="H624" s="36"/>
    </row>
    <row r="625" spans="1:8" x14ac:dyDescent="0.35">
      <c r="A625" s="36" t="s">
        <v>1288</v>
      </c>
      <c r="B625" s="36" t="s">
        <v>1289</v>
      </c>
      <c r="C625" s="36" t="s">
        <v>1238</v>
      </c>
      <c r="D625" s="36" t="s">
        <v>25</v>
      </c>
      <c r="E625" s="36" t="s">
        <v>26</v>
      </c>
      <c r="F625" s="41">
        <v>237101</v>
      </c>
      <c r="G625" s="41">
        <v>223055</v>
      </c>
      <c r="H625" s="36"/>
    </row>
    <row r="626" spans="1:8" x14ac:dyDescent="0.35">
      <c r="A626" s="36" t="s">
        <v>1290</v>
      </c>
      <c r="B626" s="36" t="s">
        <v>1291</v>
      </c>
      <c r="C626" s="36" t="s">
        <v>1238</v>
      </c>
      <c r="D626" s="36" t="s">
        <v>19</v>
      </c>
      <c r="E626" s="36" t="s">
        <v>20</v>
      </c>
      <c r="F626" s="41">
        <v>782920</v>
      </c>
      <c r="G626" s="41">
        <v>789193</v>
      </c>
      <c r="H626" s="36"/>
    </row>
    <row r="627" spans="1:8" x14ac:dyDescent="0.35">
      <c r="A627" s="36" t="s">
        <v>1292</v>
      </c>
      <c r="B627" s="36" t="s">
        <v>1293</v>
      </c>
      <c r="C627" s="36" t="s">
        <v>1238</v>
      </c>
      <c r="D627" s="36" t="s">
        <v>19</v>
      </c>
      <c r="E627" s="36" t="s">
        <v>20</v>
      </c>
      <c r="F627" s="41">
        <v>911573</v>
      </c>
      <c r="G627" s="41">
        <v>909616</v>
      </c>
      <c r="H627" s="36"/>
    </row>
    <row r="628" spans="1:8" x14ac:dyDescent="0.35">
      <c r="A628" s="36" t="s">
        <v>1294</v>
      </c>
      <c r="B628" s="36" t="s">
        <v>392</v>
      </c>
      <c r="C628" s="36" t="s">
        <v>1238</v>
      </c>
      <c r="D628" s="36" t="s">
        <v>19</v>
      </c>
      <c r="E628" s="36" t="s">
        <v>20</v>
      </c>
      <c r="F628" s="41">
        <v>592776</v>
      </c>
      <c r="G628" s="41">
        <v>594314</v>
      </c>
      <c r="H628" s="36"/>
    </row>
    <row r="629" spans="1:8" x14ac:dyDescent="0.35">
      <c r="A629" s="36" t="s">
        <v>1295</v>
      </c>
      <c r="B629" s="36" t="s">
        <v>1296</v>
      </c>
      <c r="C629" s="36" t="s">
        <v>1238</v>
      </c>
      <c r="D629" s="36" t="s">
        <v>19</v>
      </c>
      <c r="E629" s="36" t="s">
        <v>20</v>
      </c>
      <c r="F629" s="41">
        <v>1186597</v>
      </c>
      <c r="G629" s="41">
        <v>1178854</v>
      </c>
      <c r="H629" s="36"/>
    </row>
    <row r="630" spans="1:8" x14ac:dyDescent="0.35">
      <c r="A630" s="36" t="s">
        <v>1297</v>
      </c>
      <c r="B630" s="36" t="s">
        <v>1298</v>
      </c>
      <c r="C630" s="36" t="s">
        <v>1238</v>
      </c>
      <c r="D630" s="36" t="s">
        <v>25</v>
      </c>
      <c r="E630" s="36" t="s">
        <v>26</v>
      </c>
      <c r="F630" s="41">
        <v>2142484</v>
      </c>
      <c r="G630" s="41">
        <v>2125933</v>
      </c>
      <c r="H630" s="36"/>
    </row>
    <row r="631" spans="1:8" x14ac:dyDescent="0.35">
      <c r="A631" s="36" t="s">
        <v>1299</v>
      </c>
      <c r="B631" s="36" t="s">
        <v>1300</v>
      </c>
      <c r="C631" s="36" t="s">
        <v>1238</v>
      </c>
      <c r="D631" s="36" t="s">
        <v>19</v>
      </c>
      <c r="E631" s="36" t="s">
        <v>20</v>
      </c>
      <c r="F631" s="41">
        <v>859663</v>
      </c>
      <c r="G631" s="41">
        <v>854158</v>
      </c>
      <c r="H631" s="36"/>
    </row>
    <row r="632" spans="1:8" x14ac:dyDescent="0.35">
      <c r="A632" s="36" t="s">
        <v>1301</v>
      </c>
      <c r="B632" s="36" t="s">
        <v>1302</v>
      </c>
      <c r="C632" s="36" t="s">
        <v>1238</v>
      </c>
      <c r="D632" s="36" t="s">
        <v>25</v>
      </c>
      <c r="E632" s="36" t="s">
        <v>26</v>
      </c>
      <c r="F632" s="41">
        <v>471942</v>
      </c>
      <c r="G632" s="41">
        <v>447533</v>
      </c>
      <c r="H632" s="36"/>
    </row>
    <row r="633" spans="1:8" x14ac:dyDescent="0.35">
      <c r="A633" s="36" t="s">
        <v>1303</v>
      </c>
      <c r="B633" s="36" t="s">
        <v>1304</v>
      </c>
      <c r="C633" s="36" t="s">
        <v>1238</v>
      </c>
      <c r="D633" s="36" t="s">
        <v>19</v>
      </c>
      <c r="E633" s="36" t="s">
        <v>20</v>
      </c>
      <c r="F633" s="41">
        <v>797141</v>
      </c>
      <c r="G633" s="41">
        <v>790586</v>
      </c>
      <c r="H633" s="36"/>
    </row>
    <row r="634" spans="1:8" x14ac:dyDescent="0.35">
      <c r="A634" s="36" t="s">
        <v>1305</v>
      </c>
      <c r="B634" s="36" t="s">
        <v>1306</v>
      </c>
      <c r="C634" s="36" t="s">
        <v>1238</v>
      </c>
      <c r="D634" s="36" t="s">
        <v>25</v>
      </c>
      <c r="E634" s="36" t="s">
        <v>26</v>
      </c>
      <c r="F634" s="41">
        <v>481590</v>
      </c>
      <c r="G634" s="41">
        <v>474722</v>
      </c>
      <c r="H634" s="36"/>
    </row>
    <row r="635" spans="1:8" x14ac:dyDescent="0.35">
      <c r="A635" s="36" t="s">
        <v>1307</v>
      </c>
      <c r="B635" s="36" t="s">
        <v>1308</v>
      </c>
      <c r="C635" s="36" t="s">
        <v>1238</v>
      </c>
      <c r="D635" s="36" t="s">
        <v>25</v>
      </c>
      <c r="E635" s="36" t="s">
        <v>26</v>
      </c>
      <c r="F635" s="41">
        <v>1052808</v>
      </c>
      <c r="G635" s="41">
        <v>1051816</v>
      </c>
      <c r="H635" s="36"/>
    </row>
    <row r="636" spans="1:8" x14ac:dyDescent="0.35">
      <c r="A636" s="36" t="s">
        <v>1309</v>
      </c>
      <c r="B636" s="36" t="s">
        <v>1310</v>
      </c>
      <c r="C636" s="36" t="s">
        <v>1238</v>
      </c>
      <c r="D636" s="36" t="s">
        <v>19</v>
      </c>
      <c r="E636" s="36" t="s">
        <v>20</v>
      </c>
      <c r="F636" s="41">
        <v>412299</v>
      </c>
      <c r="G636" s="41">
        <v>368008</v>
      </c>
      <c r="H636" s="36"/>
    </row>
    <row r="637" spans="1:8" x14ac:dyDescent="0.35">
      <c r="A637" s="36" t="s">
        <v>1311</v>
      </c>
      <c r="B637" s="36" t="s">
        <v>1312</v>
      </c>
      <c r="C637" s="36" t="s">
        <v>1238</v>
      </c>
      <c r="D637" s="36" t="s">
        <v>19</v>
      </c>
      <c r="E637" s="36" t="s">
        <v>20</v>
      </c>
      <c r="F637" s="41">
        <v>1093907</v>
      </c>
      <c r="G637" s="41">
        <v>1090568</v>
      </c>
      <c r="H637" s="36"/>
    </row>
    <row r="638" spans="1:8" x14ac:dyDescent="0.35">
      <c r="A638" s="36" t="s">
        <v>1313</v>
      </c>
      <c r="B638" s="36" t="s">
        <v>1314</v>
      </c>
      <c r="C638" s="36" t="s">
        <v>1238</v>
      </c>
      <c r="D638" s="36" t="s">
        <v>25</v>
      </c>
      <c r="E638" s="36" t="s">
        <v>26</v>
      </c>
      <c r="F638" s="41">
        <v>522094</v>
      </c>
      <c r="G638" s="41">
        <v>550798</v>
      </c>
      <c r="H638" s="36"/>
    </row>
    <row r="639" spans="1:8" x14ac:dyDescent="0.35">
      <c r="A639" s="36" t="s">
        <v>1315</v>
      </c>
      <c r="B639" s="36" t="s">
        <v>1316</v>
      </c>
      <c r="C639" s="36" t="s">
        <v>1238</v>
      </c>
      <c r="D639" s="36" t="s">
        <v>75</v>
      </c>
      <c r="E639" s="36" t="s">
        <v>76</v>
      </c>
      <c r="F639" s="41">
        <v>1828841</v>
      </c>
      <c r="G639" s="41">
        <v>1827371</v>
      </c>
      <c r="H639" s="36"/>
    </row>
    <row r="640" spans="1:8" x14ac:dyDescent="0.35">
      <c r="A640" s="36" t="s">
        <v>1317</v>
      </c>
      <c r="B640" s="36" t="s">
        <v>1318</v>
      </c>
      <c r="C640" s="36" t="s">
        <v>1238</v>
      </c>
      <c r="D640" s="36" t="s">
        <v>75</v>
      </c>
      <c r="E640" s="36" t="s">
        <v>76</v>
      </c>
      <c r="F640" s="41">
        <v>1759360</v>
      </c>
      <c r="G640" s="41">
        <v>1756383</v>
      </c>
      <c r="H640" s="36"/>
    </row>
    <row r="641" spans="1:8" x14ac:dyDescent="0.35">
      <c r="A641" s="36" t="s">
        <v>1319</v>
      </c>
      <c r="B641" s="36" t="s">
        <v>1320</v>
      </c>
      <c r="C641" s="36" t="s">
        <v>1238</v>
      </c>
      <c r="D641" s="36" t="s">
        <v>75</v>
      </c>
      <c r="E641" s="36" t="s">
        <v>76</v>
      </c>
      <c r="F641" s="41">
        <v>1862862</v>
      </c>
      <c r="G641" s="41">
        <v>1786690</v>
      </c>
      <c r="H641" s="36"/>
    </row>
    <row r="642" spans="1:8" x14ac:dyDescent="0.35">
      <c r="A642" s="36" t="s">
        <v>1321</v>
      </c>
      <c r="B642" s="36" t="s">
        <v>1322</v>
      </c>
      <c r="C642" s="36" t="s">
        <v>1238</v>
      </c>
      <c r="D642" s="36" t="s">
        <v>75</v>
      </c>
      <c r="E642" s="36" t="s">
        <v>76</v>
      </c>
      <c r="F642" s="41">
        <v>3934698</v>
      </c>
      <c r="G642" s="41">
        <v>3812005</v>
      </c>
      <c r="H642" s="36"/>
    </row>
    <row r="643" spans="1:8" x14ac:dyDescent="0.35">
      <c r="A643" s="36" t="s">
        <v>1323</v>
      </c>
      <c r="B643" s="36" t="s">
        <v>1324</v>
      </c>
      <c r="C643" s="36" t="s">
        <v>1238</v>
      </c>
      <c r="D643" s="36" t="s">
        <v>75</v>
      </c>
      <c r="E643" s="36" t="s">
        <v>76</v>
      </c>
      <c r="F643" s="41">
        <v>2109071</v>
      </c>
      <c r="G643" s="41">
        <v>2122975</v>
      </c>
      <c r="H643" s="36"/>
    </row>
    <row r="644" spans="1:8" x14ac:dyDescent="0.35">
      <c r="A644" s="36" t="s">
        <v>1325</v>
      </c>
      <c r="B644" s="36" t="s">
        <v>1326</v>
      </c>
      <c r="C644" s="36" t="s">
        <v>1238</v>
      </c>
      <c r="D644" s="36" t="s">
        <v>75</v>
      </c>
      <c r="E644" s="36" t="s">
        <v>76</v>
      </c>
      <c r="F644" s="41">
        <v>5439389</v>
      </c>
      <c r="G644" s="41">
        <v>5448554</v>
      </c>
      <c r="H644" s="36"/>
    </row>
    <row r="645" spans="1:8" x14ac:dyDescent="0.35">
      <c r="A645" s="36" t="s">
        <v>1327</v>
      </c>
      <c r="B645" s="36" t="s">
        <v>1328</v>
      </c>
      <c r="C645" s="36" t="s">
        <v>1329</v>
      </c>
      <c r="D645" s="36" t="s">
        <v>38</v>
      </c>
      <c r="E645" s="36" t="s">
        <v>39</v>
      </c>
      <c r="F645" s="41">
        <v>18486197</v>
      </c>
      <c r="G645" s="41">
        <v>18501140</v>
      </c>
      <c r="H645" s="36"/>
    </row>
    <row r="646" spans="1:8" x14ac:dyDescent="0.35">
      <c r="A646" s="36" t="s">
        <v>1330</v>
      </c>
      <c r="B646" s="36" t="s">
        <v>905</v>
      </c>
      <c r="C646" s="36" t="s">
        <v>1329</v>
      </c>
      <c r="D646" s="36" t="s">
        <v>25</v>
      </c>
      <c r="E646" s="36" t="s">
        <v>26</v>
      </c>
      <c r="F646" s="41">
        <v>459102</v>
      </c>
      <c r="G646" s="41">
        <v>446115</v>
      </c>
      <c r="H646" s="36"/>
    </row>
    <row r="647" spans="1:8" x14ac:dyDescent="0.35">
      <c r="A647" s="36" t="s">
        <v>1331</v>
      </c>
      <c r="B647" s="36" t="s">
        <v>1332</v>
      </c>
      <c r="C647" s="36" t="s">
        <v>1329</v>
      </c>
      <c r="D647" s="36" t="s">
        <v>19</v>
      </c>
      <c r="E647" s="36" t="s">
        <v>20</v>
      </c>
      <c r="F647" s="41">
        <v>316395</v>
      </c>
      <c r="G647" s="41">
        <v>311655</v>
      </c>
      <c r="H647" s="36"/>
    </row>
    <row r="648" spans="1:8" x14ac:dyDescent="0.35">
      <c r="A648" s="36" t="s">
        <v>1333</v>
      </c>
      <c r="B648" s="36" t="s">
        <v>1334</v>
      </c>
      <c r="C648" s="36" t="s">
        <v>1329</v>
      </c>
      <c r="D648" s="36" t="s">
        <v>25</v>
      </c>
      <c r="E648" s="36" t="s">
        <v>26</v>
      </c>
      <c r="F648" s="41">
        <v>2364444</v>
      </c>
      <c r="G648" s="41">
        <v>2374615</v>
      </c>
      <c r="H648" s="36"/>
    </row>
    <row r="649" spans="1:8" x14ac:dyDescent="0.35">
      <c r="A649" s="36" t="s">
        <v>1335</v>
      </c>
      <c r="B649" s="36" t="s">
        <v>1336</v>
      </c>
      <c r="C649" s="36" t="s">
        <v>1329</v>
      </c>
      <c r="D649" s="36" t="s">
        <v>25</v>
      </c>
      <c r="E649" s="36" t="s">
        <v>26</v>
      </c>
      <c r="F649" s="41">
        <v>243937</v>
      </c>
      <c r="G649" s="41">
        <v>251307</v>
      </c>
      <c r="H649" s="36"/>
    </row>
    <row r="650" spans="1:8" x14ac:dyDescent="0.35">
      <c r="A650" s="36" t="s">
        <v>1337</v>
      </c>
      <c r="B650" s="36" t="s">
        <v>1338</v>
      </c>
      <c r="C650" s="36" t="s">
        <v>1329</v>
      </c>
      <c r="D650" s="36" t="s">
        <v>25</v>
      </c>
      <c r="E650" s="36" t="s">
        <v>26</v>
      </c>
      <c r="F650" s="41">
        <v>387320</v>
      </c>
      <c r="G650" s="41">
        <v>376324</v>
      </c>
      <c r="H650" s="36"/>
    </row>
    <row r="651" spans="1:8" x14ac:dyDescent="0.35">
      <c r="A651" s="36" t="s">
        <v>1339</v>
      </c>
      <c r="B651" s="36" t="s">
        <v>1340</v>
      </c>
      <c r="C651" s="36" t="s">
        <v>1329</v>
      </c>
      <c r="D651" s="36" t="s">
        <v>25</v>
      </c>
      <c r="E651" s="36" t="s">
        <v>26</v>
      </c>
      <c r="F651" s="41">
        <v>11165787</v>
      </c>
      <c r="G651" s="41">
        <v>11051981</v>
      </c>
      <c r="H651" s="36"/>
    </row>
    <row r="652" spans="1:8" x14ac:dyDescent="0.35">
      <c r="A652" s="36" t="s">
        <v>1341</v>
      </c>
      <c r="B652" s="36" t="s">
        <v>1342</v>
      </c>
      <c r="C652" s="36" t="s">
        <v>1329</v>
      </c>
      <c r="D652" s="36" t="s">
        <v>19</v>
      </c>
      <c r="E652" s="36" t="s">
        <v>20</v>
      </c>
      <c r="F652" s="41">
        <v>238870</v>
      </c>
      <c r="G652" s="41">
        <v>239615</v>
      </c>
      <c r="H652" s="36"/>
    </row>
    <row r="653" spans="1:8" x14ac:dyDescent="0.35">
      <c r="A653" s="36" t="s">
        <v>1343</v>
      </c>
      <c r="B653" s="36" t="s">
        <v>1344</v>
      </c>
      <c r="C653" s="36" t="s">
        <v>1329</v>
      </c>
      <c r="D653" s="36" t="s">
        <v>25</v>
      </c>
      <c r="E653" s="36" t="s">
        <v>26</v>
      </c>
      <c r="F653" s="41">
        <v>264508</v>
      </c>
      <c r="G653" s="41">
        <v>270731</v>
      </c>
      <c r="H653" s="36"/>
    </row>
    <row r="654" spans="1:8" x14ac:dyDescent="0.35">
      <c r="A654" s="36" t="s">
        <v>1345</v>
      </c>
      <c r="B654" s="36" t="s">
        <v>1346</v>
      </c>
      <c r="C654" s="36" t="s">
        <v>1329</v>
      </c>
      <c r="D654" s="36" t="s">
        <v>25</v>
      </c>
      <c r="E654" s="36" t="s">
        <v>26</v>
      </c>
      <c r="F654" s="41">
        <v>602453</v>
      </c>
      <c r="G654" s="41">
        <v>653106</v>
      </c>
      <c r="H654" s="36"/>
    </row>
    <row r="655" spans="1:8" x14ac:dyDescent="0.35">
      <c r="A655" s="36" t="s">
        <v>1347</v>
      </c>
      <c r="B655" s="36" t="s">
        <v>1348</v>
      </c>
      <c r="C655" s="36" t="s">
        <v>1329</v>
      </c>
      <c r="D655" s="36" t="s">
        <v>25</v>
      </c>
      <c r="E655" s="36" t="s">
        <v>26</v>
      </c>
      <c r="F655" s="41">
        <v>563956</v>
      </c>
      <c r="G655" s="41">
        <v>584253</v>
      </c>
      <c r="H655" s="36"/>
    </row>
    <row r="656" spans="1:8" x14ac:dyDescent="0.35">
      <c r="A656" s="36" t="s">
        <v>1349</v>
      </c>
      <c r="B656" s="36" t="s">
        <v>1350</v>
      </c>
      <c r="C656" s="36" t="s">
        <v>1329</v>
      </c>
      <c r="D656" s="36" t="s">
        <v>25</v>
      </c>
      <c r="E656" s="36" t="s">
        <v>26</v>
      </c>
      <c r="F656" s="41">
        <v>6821802</v>
      </c>
      <c r="G656" s="41">
        <v>6762568</v>
      </c>
      <c r="H656" s="36"/>
    </row>
    <row r="657" spans="1:8" x14ac:dyDescent="0.35">
      <c r="A657" s="36" t="s">
        <v>1351</v>
      </c>
      <c r="B657" s="36" t="s">
        <v>1352</v>
      </c>
      <c r="C657" s="36" t="s">
        <v>1329</v>
      </c>
      <c r="D657" s="36" t="s">
        <v>19</v>
      </c>
      <c r="E657" s="36" t="s">
        <v>20</v>
      </c>
      <c r="F657" s="41">
        <v>205868</v>
      </c>
      <c r="G657" s="41">
        <v>213029</v>
      </c>
      <c r="H657" s="36"/>
    </row>
    <row r="658" spans="1:8" x14ac:dyDescent="0.35">
      <c r="A658" s="36" t="s">
        <v>1353</v>
      </c>
      <c r="B658" s="36" t="s">
        <v>1354</v>
      </c>
      <c r="C658" s="36" t="s">
        <v>1329</v>
      </c>
      <c r="D658" s="36" t="s">
        <v>75</v>
      </c>
      <c r="E658" s="36" t="s">
        <v>76</v>
      </c>
      <c r="F658" s="41">
        <v>1325200</v>
      </c>
      <c r="G658" s="41">
        <v>1282823</v>
      </c>
      <c r="H658" s="36"/>
    </row>
    <row r="659" spans="1:8" x14ac:dyDescent="0.35">
      <c r="A659" s="36" t="s">
        <v>1355</v>
      </c>
      <c r="B659" s="36" t="s">
        <v>1356</v>
      </c>
      <c r="C659" s="36" t="s">
        <v>1329</v>
      </c>
      <c r="D659" s="36" t="s">
        <v>75</v>
      </c>
      <c r="E659" s="36" t="s">
        <v>76</v>
      </c>
      <c r="F659" s="41">
        <v>1941370</v>
      </c>
      <c r="G659" s="41">
        <v>1887110</v>
      </c>
      <c r="H659" s="36"/>
    </row>
    <row r="660" spans="1:8" x14ac:dyDescent="0.35">
      <c r="A660" s="36" t="s">
        <v>1357</v>
      </c>
      <c r="B660" s="36" t="s">
        <v>1358</v>
      </c>
      <c r="C660" s="36" t="s">
        <v>1329</v>
      </c>
      <c r="D660" s="36" t="s">
        <v>75</v>
      </c>
      <c r="E660" s="36" t="s">
        <v>76</v>
      </c>
      <c r="F660" s="41">
        <v>2971179</v>
      </c>
      <c r="G660" s="41">
        <v>2897160</v>
      </c>
      <c r="H660" s="36"/>
    </row>
    <row r="661" spans="1:8" x14ac:dyDescent="0.35">
      <c r="A661" s="36" t="s">
        <v>1359</v>
      </c>
      <c r="B661" s="36" t="s">
        <v>1360</v>
      </c>
      <c r="C661" s="36" t="s">
        <v>1329</v>
      </c>
      <c r="D661" s="36" t="s">
        <v>75</v>
      </c>
      <c r="E661" s="36" t="s">
        <v>76</v>
      </c>
      <c r="F661" s="41">
        <v>1234983</v>
      </c>
      <c r="G661" s="41">
        <v>1194152</v>
      </c>
      <c r="H661" s="36"/>
    </row>
    <row r="662" spans="1:8" x14ac:dyDescent="0.35">
      <c r="A662" s="36" t="s">
        <v>1361</v>
      </c>
      <c r="B662" s="36" t="s">
        <v>1362</v>
      </c>
      <c r="C662" s="36" t="s">
        <v>1329</v>
      </c>
      <c r="D662" s="36" t="s">
        <v>75</v>
      </c>
      <c r="E662" s="36" t="s">
        <v>76</v>
      </c>
      <c r="F662" s="41">
        <v>1928875</v>
      </c>
      <c r="G662" s="41">
        <v>1909791</v>
      </c>
      <c r="H662" s="36"/>
    </row>
    <row r="663" spans="1:8" x14ac:dyDescent="0.35">
      <c r="A663" s="36" t="s">
        <v>1363</v>
      </c>
      <c r="B663" s="36" t="s">
        <v>1364</v>
      </c>
      <c r="C663" s="36" t="s">
        <v>1329</v>
      </c>
      <c r="D663" s="36" t="s">
        <v>75</v>
      </c>
      <c r="E663" s="36" t="s">
        <v>76</v>
      </c>
      <c r="F663" s="41">
        <v>742365</v>
      </c>
      <c r="G663" s="41">
        <v>720200</v>
      </c>
      <c r="H663" s="36"/>
    </row>
    <row r="664" spans="1:8" x14ac:dyDescent="0.35">
      <c r="A664" s="36" t="s">
        <v>1365</v>
      </c>
      <c r="B664" s="36" t="s">
        <v>1366</v>
      </c>
      <c r="C664" s="36" t="s">
        <v>1367</v>
      </c>
      <c r="D664" s="36" t="s">
        <v>38</v>
      </c>
      <c r="E664" s="36" t="s">
        <v>39</v>
      </c>
      <c r="F664" s="41">
        <v>22505370</v>
      </c>
      <c r="G664" s="41">
        <v>22605246</v>
      </c>
      <c r="H664" s="36"/>
    </row>
    <row r="665" spans="1:8" x14ac:dyDescent="0.35">
      <c r="A665" s="36" t="s">
        <v>1368</v>
      </c>
      <c r="B665" s="36" t="s">
        <v>1369</v>
      </c>
      <c r="C665" s="36" t="s">
        <v>1367</v>
      </c>
      <c r="D665" s="36" t="s">
        <v>19</v>
      </c>
      <c r="E665" s="36" t="s">
        <v>20</v>
      </c>
      <c r="F665" s="41">
        <v>271615</v>
      </c>
      <c r="G665" s="41">
        <v>260613</v>
      </c>
      <c r="H665" s="36"/>
    </row>
    <row r="666" spans="1:8" x14ac:dyDescent="0.35">
      <c r="A666" s="36" t="s">
        <v>1370</v>
      </c>
      <c r="B666" s="36" t="s">
        <v>1371</v>
      </c>
      <c r="C666" s="36" t="s">
        <v>1367</v>
      </c>
      <c r="D666" s="36" t="s">
        <v>25</v>
      </c>
      <c r="E666" s="36" t="s">
        <v>26</v>
      </c>
      <c r="F666" s="41">
        <v>924254</v>
      </c>
      <c r="G666" s="41">
        <v>922885</v>
      </c>
      <c r="H666" s="36"/>
    </row>
    <row r="667" spans="1:8" x14ac:dyDescent="0.35">
      <c r="A667" s="36" t="s">
        <v>1372</v>
      </c>
      <c r="B667" s="36" t="s">
        <v>1373</v>
      </c>
      <c r="C667" s="36" t="s">
        <v>1367</v>
      </c>
      <c r="D667" s="36" t="s">
        <v>19</v>
      </c>
      <c r="E667" s="36" t="s">
        <v>20</v>
      </c>
      <c r="F667" s="41">
        <v>241121</v>
      </c>
      <c r="G667" s="41">
        <v>248453</v>
      </c>
      <c r="H667" s="36"/>
    </row>
    <row r="668" spans="1:8" x14ac:dyDescent="0.35">
      <c r="A668" s="36" t="s">
        <v>1374</v>
      </c>
      <c r="B668" s="36" t="s">
        <v>1375</v>
      </c>
      <c r="C668" s="36" t="s">
        <v>1367</v>
      </c>
      <c r="D668" s="36" t="s">
        <v>19</v>
      </c>
      <c r="E668" s="36" t="s">
        <v>20</v>
      </c>
      <c r="F668" s="41">
        <v>829928</v>
      </c>
      <c r="G668" s="41">
        <v>831557</v>
      </c>
      <c r="H668" s="36"/>
    </row>
    <row r="669" spans="1:8" x14ac:dyDescent="0.35">
      <c r="A669" s="36" t="s">
        <v>1376</v>
      </c>
      <c r="B669" s="36" t="s">
        <v>1377</v>
      </c>
      <c r="C669" s="36" t="s">
        <v>1367</v>
      </c>
      <c r="D669" s="36" t="s">
        <v>25</v>
      </c>
      <c r="E669" s="36" t="s">
        <v>26</v>
      </c>
      <c r="F669" s="41">
        <v>285999</v>
      </c>
      <c r="G669" s="41">
        <v>292660</v>
      </c>
      <c r="H669" s="36"/>
    </row>
    <row r="670" spans="1:8" x14ac:dyDescent="0.35">
      <c r="A670" s="36" t="s">
        <v>1378</v>
      </c>
      <c r="B670" s="36" t="s">
        <v>1379</v>
      </c>
      <c r="C670" s="36" t="s">
        <v>1367</v>
      </c>
      <c r="D670" s="36" t="s">
        <v>25</v>
      </c>
      <c r="E670" s="36" t="s">
        <v>26</v>
      </c>
      <c r="F670" s="41">
        <v>537897</v>
      </c>
      <c r="G670" s="41">
        <v>547782</v>
      </c>
      <c r="H670" s="36"/>
    </row>
    <row r="671" spans="1:8" x14ac:dyDescent="0.35">
      <c r="A671" s="36" t="s">
        <v>1380</v>
      </c>
      <c r="B671" s="36" t="s">
        <v>1047</v>
      </c>
      <c r="C671" s="36" t="s">
        <v>1367</v>
      </c>
      <c r="D671" s="36" t="s">
        <v>25</v>
      </c>
      <c r="E671" s="36" t="s">
        <v>26</v>
      </c>
      <c r="F671" s="41">
        <v>7751674</v>
      </c>
      <c r="G671" s="41">
        <v>7577318</v>
      </c>
      <c r="H671" s="36"/>
    </row>
    <row r="672" spans="1:8" x14ac:dyDescent="0.35">
      <c r="A672" s="36" t="s">
        <v>1381</v>
      </c>
      <c r="B672" s="36" t="s">
        <v>1382</v>
      </c>
      <c r="C672" s="36" t="s">
        <v>1367</v>
      </c>
      <c r="D672" s="36" t="s">
        <v>19</v>
      </c>
      <c r="E672" s="36" t="s">
        <v>20</v>
      </c>
      <c r="F672" s="41">
        <v>390179</v>
      </c>
      <c r="G672" s="41">
        <v>373646</v>
      </c>
      <c r="H672" s="36"/>
    </row>
    <row r="673" spans="1:8" x14ac:dyDescent="0.35">
      <c r="A673" s="36" t="s">
        <v>1383</v>
      </c>
      <c r="B673" s="36" t="s">
        <v>1384</v>
      </c>
      <c r="C673" s="36" t="s">
        <v>1367</v>
      </c>
      <c r="D673" s="36" t="s">
        <v>19</v>
      </c>
      <c r="E673" s="36" t="s">
        <v>20</v>
      </c>
      <c r="F673" s="41">
        <v>278857</v>
      </c>
      <c r="G673" s="41">
        <v>277997</v>
      </c>
      <c r="H673" s="36"/>
    </row>
    <row r="674" spans="1:8" x14ac:dyDescent="0.35">
      <c r="A674" s="36" t="s">
        <v>1385</v>
      </c>
      <c r="B674" s="36" t="s">
        <v>1386</v>
      </c>
      <c r="C674" s="36" t="s">
        <v>1367</v>
      </c>
      <c r="D674" s="36" t="s">
        <v>25</v>
      </c>
      <c r="E674" s="36" t="s">
        <v>26</v>
      </c>
      <c r="F674" s="41">
        <v>1558781</v>
      </c>
      <c r="G674" s="41">
        <v>1566679</v>
      </c>
      <c r="H674" s="36"/>
    </row>
    <row r="675" spans="1:8" x14ac:dyDescent="0.35">
      <c r="A675" s="36" t="s">
        <v>1387</v>
      </c>
      <c r="B675" s="36" t="s">
        <v>1388</v>
      </c>
      <c r="C675" s="36" t="s">
        <v>1367</v>
      </c>
      <c r="D675" s="36" t="s">
        <v>25</v>
      </c>
      <c r="E675" s="36" t="s">
        <v>26</v>
      </c>
      <c r="F675" s="41">
        <v>17797038</v>
      </c>
      <c r="G675" s="41">
        <v>17923900</v>
      </c>
      <c r="H675" s="36"/>
    </row>
    <row r="676" spans="1:8" x14ac:dyDescent="0.35">
      <c r="A676" s="36" t="s">
        <v>1389</v>
      </c>
      <c r="B676" s="36" t="s">
        <v>970</v>
      </c>
      <c r="C676" s="36" t="s">
        <v>1367</v>
      </c>
      <c r="D676" s="36" t="s">
        <v>25</v>
      </c>
      <c r="E676" s="36" t="s">
        <v>26</v>
      </c>
      <c r="F676" s="41">
        <v>1398463</v>
      </c>
      <c r="G676" s="41">
        <v>1446512</v>
      </c>
      <c r="H676" s="36"/>
    </row>
    <row r="677" spans="1:8" x14ac:dyDescent="0.35">
      <c r="A677" s="36" t="s">
        <v>1390</v>
      </c>
      <c r="B677" s="36" t="s">
        <v>74</v>
      </c>
      <c r="C677" s="36" t="s">
        <v>1367</v>
      </c>
      <c r="D677" s="36" t="s">
        <v>75</v>
      </c>
      <c r="E677" s="36" t="s">
        <v>76</v>
      </c>
      <c r="F677" s="41">
        <v>1143392</v>
      </c>
      <c r="G677" s="41">
        <v>1175558</v>
      </c>
      <c r="H677" s="36"/>
    </row>
    <row r="678" spans="1:8" x14ac:dyDescent="0.35">
      <c r="A678" s="36" t="s">
        <v>1391</v>
      </c>
      <c r="B678" s="36" t="s">
        <v>1392</v>
      </c>
      <c r="C678" s="36" t="s">
        <v>1367</v>
      </c>
      <c r="D678" s="36" t="s">
        <v>75</v>
      </c>
      <c r="E678" s="36" t="s">
        <v>76</v>
      </c>
      <c r="F678" s="41">
        <v>1112404</v>
      </c>
      <c r="G678" s="41">
        <v>1074685</v>
      </c>
      <c r="H678" s="36"/>
    </row>
    <row r="679" spans="1:8" x14ac:dyDescent="0.35">
      <c r="A679" s="36" t="s">
        <v>1393</v>
      </c>
      <c r="B679" s="36" t="s">
        <v>1362</v>
      </c>
      <c r="C679" s="36" t="s">
        <v>1367</v>
      </c>
      <c r="D679" s="36" t="s">
        <v>75</v>
      </c>
      <c r="E679" s="36" t="s">
        <v>76</v>
      </c>
      <c r="F679" s="41">
        <v>5605439</v>
      </c>
      <c r="G679" s="41">
        <v>5619929</v>
      </c>
      <c r="H679" s="36"/>
    </row>
    <row r="680" spans="1:8" x14ac:dyDescent="0.35">
      <c r="A680" s="36" t="s">
        <v>1394</v>
      </c>
      <c r="B680" s="36" t="s">
        <v>1395</v>
      </c>
      <c r="C680" s="36" t="s">
        <v>1396</v>
      </c>
      <c r="D680" s="36" t="s">
        <v>38</v>
      </c>
      <c r="E680" s="36" t="s">
        <v>39</v>
      </c>
      <c r="F680" s="41">
        <v>24855799</v>
      </c>
      <c r="G680" s="41">
        <v>24939374</v>
      </c>
      <c r="H680" s="36"/>
    </row>
    <row r="681" spans="1:8" x14ac:dyDescent="0.35">
      <c r="A681" s="36" t="s">
        <v>1397</v>
      </c>
      <c r="B681" s="36" t="s">
        <v>1398</v>
      </c>
      <c r="C681" s="36" t="s">
        <v>1396</v>
      </c>
      <c r="D681" s="36" t="s">
        <v>25</v>
      </c>
      <c r="E681" s="36" t="s">
        <v>26</v>
      </c>
      <c r="F681" s="41">
        <v>459797</v>
      </c>
      <c r="G681" s="41">
        <v>469917</v>
      </c>
      <c r="H681" s="36"/>
    </row>
    <row r="682" spans="1:8" x14ac:dyDescent="0.35">
      <c r="A682" s="36" t="s">
        <v>1399</v>
      </c>
      <c r="B682" s="36" t="s">
        <v>1400</v>
      </c>
      <c r="C682" s="36" t="s">
        <v>1396</v>
      </c>
      <c r="D682" s="36" t="s">
        <v>25</v>
      </c>
      <c r="E682" s="36" t="s">
        <v>26</v>
      </c>
      <c r="F682" s="41">
        <v>695835</v>
      </c>
      <c r="G682" s="41">
        <v>699861</v>
      </c>
      <c r="H682" s="36"/>
    </row>
    <row r="683" spans="1:8" x14ac:dyDescent="0.35">
      <c r="A683" s="36" t="s">
        <v>1401</v>
      </c>
      <c r="B683" s="36" t="s">
        <v>1402</v>
      </c>
      <c r="C683" s="36" t="s">
        <v>1396</v>
      </c>
      <c r="D683" s="36" t="s">
        <v>25</v>
      </c>
      <c r="E683" s="36" t="s">
        <v>26</v>
      </c>
      <c r="F683" s="41">
        <v>559957</v>
      </c>
      <c r="G683" s="41">
        <v>561278</v>
      </c>
      <c r="H683" s="36"/>
    </row>
    <row r="684" spans="1:8" x14ac:dyDescent="0.35">
      <c r="A684" s="36" t="s">
        <v>1403</v>
      </c>
      <c r="B684" s="36" t="s">
        <v>1266</v>
      </c>
      <c r="C684" s="36" t="s">
        <v>1396</v>
      </c>
      <c r="D684" s="36" t="s">
        <v>25</v>
      </c>
      <c r="E684" s="36" t="s">
        <v>26</v>
      </c>
      <c r="F684" s="41">
        <v>1886121</v>
      </c>
      <c r="G684" s="41">
        <v>1898015</v>
      </c>
      <c r="H684" s="36"/>
    </row>
    <row r="685" spans="1:8" x14ac:dyDescent="0.35">
      <c r="A685" s="36" t="s">
        <v>1404</v>
      </c>
      <c r="B685" s="36" t="s">
        <v>1405</v>
      </c>
      <c r="C685" s="36" t="s">
        <v>1396</v>
      </c>
      <c r="D685" s="36" t="s">
        <v>19</v>
      </c>
      <c r="E685" s="36" t="s">
        <v>20</v>
      </c>
      <c r="F685" s="41">
        <v>104554</v>
      </c>
      <c r="G685" s="41">
        <v>107661</v>
      </c>
      <c r="H685" s="36"/>
    </row>
    <row r="686" spans="1:8" x14ac:dyDescent="0.35">
      <c r="A686" s="36" t="s">
        <v>1406</v>
      </c>
      <c r="B686" s="36" t="s">
        <v>1407</v>
      </c>
      <c r="C686" s="36" t="s">
        <v>1396</v>
      </c>
      <c r="D686" s="36" t="s">
        <v>25</v>
      </c>
      <c r="E686" s="36" t="s">
        <v>26</v>
      </c>
      <c r="F686" s="41">
        <v>197739</v>
      </c>
      <c r="G686" s="41">
        <v>183663</v>
      </c>
      <c r="H686" s="36"/>
    </row>
    <row r="687" spans="1:8" x14ac:dyDescent="0.35">
      <c r="A687" s="36" t="s">
        <v>1408</v>
      </c>
      <c r="B687" s="36" t="s">
        <v>1409</v>
      </c>
      <c r="C687" s="36" t="s">
        <v>1410</v>
      </c>
      <c r="D687" s="36" t="s">
        <v>38</v>
      </c>
      <c r="E687" s="36" t="s">
        <v>39</v>
      </c>
      <c r="F687" s="41">
        <v>6267476</v>
      </c>
      <c r="G687" s="41">
        <v>6356042</v>
      </c>
      <c r="H687" s="36"/>
    </row>
    <row r="688" spans="1:8" x14ac:dyDescent="0.35">
      <c r="A688" s="36" t="s">
        <v>1411</v>
      </c>
      <c r="B688" s="36" t="s">
        <v>1412</v>
      </c>
      <c r="C688" s="36" t="s">
        <v>1410</v>
      </c>
      <c r="D688" s="36" t="s">
        <v>25</v>
      </c>
      <c r="E688" s="36" t="s">
        <v>26</v>
      </c>
      <c r="F688" s="41">
        <v>663808</v>
      </c>
      <c r="G688" s="41">
        <v>649818</v>
      </c>
      <c r="H688" s="36"/>
    </row>
    <row r="689" spans="1:8" x14ac:dyDescent="0.35">
      <c r="A689" s="36" t="s">
        <v>1413</v>
      </c>
      <c r="B689" s="36" t="s">
        <v>1414</v>
      </c>
      <c r="C689" s="36" t="s">
        <v>1410</v>
      </c>
      <c r="D689" s="36" t="s">
        <v>25</v>
      </c>
      <c r="E689" s="36" t="s">
        <v>26</v>
      </c>
      <c r="F689" s="41">
        <v>776560</v>
      </c>
      <c r="G689" s="41">
        <v>794469</v>
      </c>
      <c r="H689" s="36"/>
    </row>
    <row r="690" spans="1:8" x14ac:dyDescent="0.35">
      <c r="A690" s="36" t="s">
        <v>1415</v>
      </c>
      <c r="B690" s="36" t="s">
        <v>1416</v>
      </c>
      <c r="C690" s="36" t="s">
        <v>1410</v>
      </c>
      <c r="D690" s="36" t="s">
        <v>25</v>
      </c>
      <c r="E690" s="36" t="s">
        <v>26</v>
      </c>
      <c r="F690" s="41">
        <v>545863</v>
      </c>
      <c r="G690" s="41">
        <v>529035</v>
      </c>
      <c r="H690" s="36"/>
    </row>
    <row r="691" spans="1:8" x14ac:dyDescent="0.35">
      <c r="A691" s="36" t="s">
        <v>1417</v>
      </c>
      <c r="B691" s="36" t="s">
        <v>1418</v>
      </c>
      <c r="C691" s="36" t="s">
        <v>1419</v>
      </c>
      <c r="D691" s="36" t="s">
        <v>38</v>
      </c>
      <c r="E691" s="36" t="s">
        <v>39</v>
      </c>
      <c r="F691" s="41">
        <v>47867034</v>
      </c>
      <c r="G691" s="41">
        <v>47529379</v>
      </c>
      <c r="H691" s="36"/>
    </row>
    <row r="692" spans="1:8" x14ac:dyDescent="0.35">
      <c r="A692" s="36" t="s">
        <v>1420</v>
      </c>
      <c r="B692" s="36" t="s">
        <v>1421</v>
      </c>
      <c r="C692" s="36" t="s">
        <v>1419</v>
      </c>
      <c r="D692" s="36" t="s">
        <v>25</v>
      </c>
      <c r="E692" s="36" t="s">
        <v>26</v>
      </c>
      <c r="F692" s="41">
        <v>1037717</v>
      </c>
      <c r="G692" s="41">
        <v>1008926</v>
      </c>
      <c r="H692" s="36"/>
    </row>
    <row r="693" spans="1:8" x14ac:dyDescent="0.35">
      <c r="A693" s="36" t="s">
        <v>1422</v>
      </c>
      <c r="B693" s="36" t="s">
        <v>1423</v>
      </c>
      <c r="C693" s="36" t="s">
        <v>1419</v>
      </c>
      <c r="D693" s="36" t="s">
        <v>25</v>
      </c>
      <c r="E693" s="36" t="s">
        <v>26</v>
      </c>
      <c r="F693" s="41">
        <v>458586</v>
      </c>
      <c r="G693" s="41">
        <v>465847</v>
      </c>
      <c r="H693" s="36"/>
    </row>
    <row r="694" spans="1:8" x14ac:dyDescent="0.35">
      <c r="A694" s="36" t="s">
        <v>1424</v>
      </c>
      <c r="B694" s="36" t="s">
        <v>1425</v>
      </c>
      <c r="C694" s="36" t="s">
        <v>1419</v>
      </c>
      <c r="D694" s="36" t="s">
        <v>19</v>
      </c>
      <c r="E694" s="36" t="s">
        <v>20</v>
      </c>
      <c r="F694" s="41">
        <v>657590</v>
      </c>
      <c r="G694" s="41">
        <v>649900</v>
      </c>
      <c r="H694" s="36"/>
    </row>
    <row r="695" spans="1:8" x14ac:dyDescent="0.35">
      <c r="A695" s="36" t="s">
        <v>1426</v>
      </c>
      <c r="B695" s="36" t="s">
        <v>1427</v>
      </c>
      <c r="C695" s="36" t="s">
        <v>1419</v>
      </c>
      <c r="D695" s="36" t="s">
        <v>25</v>
      </c>
      <c r="E695" s="36" t="s">
        <v>26</v>
      </c>
      <c r="F695" s="41">
        <v>418311</v>
      </c>
      <c r="G695" s="41">
        <v>386488</v>
      </c>
      <c r="H695" s="36"/>
    </row>
    <row r="696" spans="1:8" x14ac:dyDescent="0.35">
      <c r="A696" s="36" t="s">
        <v>1428</v>
      </c>
      <c r="B696" s="36" t="s">
        <v>1429</v>
      </c>
      <c r="C696" s="36" t="s">
        <v>1419</v>
      </c>
      <c r="D696" s="36" t="s">
        <v>25</v>
      </c>
      <c r="E696" s="36" t="s">
        <v>26</v>
      </c>
      <c r="F696" s="41">
        <v>5977427</v>
      </c>
      <c r="G696" s="41">
        <v>5825683</v>
      </c>
      <c r="H696" s="36"/>
    </row>
    <row r="697" spans="1:8" x14ac:dyDescent="0.35">
      <c r="A697" s="36" t="s">
        <v>1430</v>
      </c>
      <c r="B697" s="36" t="s">
        <v>203</v>
      </c>
      <c r="C697" s="36" t="s">
        <v>1419</v>
      </c>
      <c r="D697" s="36" t="s">
        <v>25</v>
      </c>
      <c r="E697" s="36" t="s">
        <v>26</v>
      </c>
      <c r="F697" s="41">
        <v>587329</v>
      </c>
      <c r="G697" s="41">
        <v>633351</v>
      </c>
      <c r="H697" s="36"/>
    </row>
    <row r="698" spans="1:8" x14ac:dyDescent="0.35">
      <c r="A698" s="36" t="s">
        <v>1431</v>
      </c>
      <c r="B698" s="36" t="s">
        <v>1432</v>
      </c>
      <c r="C698" s="36" t="s">
        <v>1419</v>
      </c>
      <c r="D698" s="36" t="s">
        <v>25</v>
      </c>
      <c r="E698" s="36" t="s">
        <v>26</v>
      </c>
      <c r="F698" s="41">
        <v>1993898</v>
      </c>
      <c r="G698" s="41">
        <v>1987620</v>
      </c>
      <c r="H698" s="36"/>
    </row>
    <row r="699" spans="1:8" x14ac:dyDescent="0.35">
      <c r="A699" s="36" t="s">
        <v>1433</v>
      </c>
      <c r="B699" s="36" t="s">
        <v>85</v>
      </c>
      <c r="C699" s="36" t="s">
        <v>1419</v>
      </c>
      <c r="D699" s="36" t="s">
        <v>25</v>
      </c>
      <c r="E699" s="36" t="s">
        <v>26</v>
      </c>
      <c r="F699" s="41">
        <v>1421403</v>
      </c>
      <c r="G699" s="41">
        <v>1443425</v>
      </c>
      <c r="H699" s="36"/>
    </row>
    <row r="700" spans="1:8" x14ac:dyDescent="0.35">
      <c r="A700" s="36" t="s">
        <v>1434</v>
      </c>
      <c r="B700" s="36" t="s">
        <v>1435</v>
      </c>
      <c r="C700" s="36" t="s">
        <v>1419</v>
      </c>
      <c r="D700" s="36" t="s">
        <v>25</v>
      </c>
      <c r="E700" s="36" t="s">
        <v>26</v>
      </c>
      <c r="F700" s="41">
        <v>751152</v>
      </c>
      <c r="G700" s="41">
        <v>671674</v>
      </c>
      <c r="H700" s="36"/>
    </row>
    <row r="701" spans="1:8" x14ac:dyDescent="0.35">
      <c r="A701" s="36" t="s">
        <v>1436</v>
      </c>
      <c r="B701" s="36" t="s">
        <v>1437</v>
      </c>
      <c r="C701" s="36" t="s">
        <v>1419</v>
      </c>
      <c r="D701" s="36" t="s">
        <v>25</v>
      </c>
      <c r="E701" s="36" t="s">
        <v>26</v>
      </c>
      <c r="F701" s="41">
        <v>339310</v>
      </c>
      <c r="G701" s="41">
        <v>328398</v>
      </c>
      <c r="H701" s="36"/>
    </row>
    <row r="702" spans="1:8" x14ac:dyDescent="0.35">
      <c r="A702" s="36" t="s">
        <v>1438</v>
      </c>
      <c r="B702" s="36" t="s">
        <v>1439</v>
      </c>
      <c r="C702" s="36" t="s">
        <v>1419</v>
      </c>
      <c r="D702" s="36" t="s">
        <v>25</v>
      </c>
      <c r="E702" s="36" t="s">
        <v>26</v>
      </c>
      <c r="F702" s="41">
        <v>2160893</v>
      </c>
      <c r="G702" s="41">
        <v>2229274</v>
      </c>
      <c r="H702" s="36"/>
    </row>
    <row r="703" spans="1:8" x14ac:dyDescent="0.35">
      <c r="A703" s="36" t="s">
        <v>1440</v>
      </c>
      <c r="B703" s="36" t="s">
        <v>1441</v>
      </c>
      <c r="C703" s="36" t="s">
        <v>1419</v>
      </c>
      <c r="D703" s="36" t="s">
        <v>25</v>
      </c>
      <c r="E703" s="36" t="s">
        <v>26</v>
      </c>
      <c r="F703" s="41">
        <v>906489</v>
      </c>
      <c r="G703" s="41">
        <v>918525</v>
      </c>
      <c r="H703" s="36"/>
    </row>
    <row r="704" spans="1:8" x14ac:dyDescent="0.35">
      <c r="A704" s="36" t="s">
        <v>1442</v>
      </c>
      <c r="B704" s="36" t="s">
        <v>1443</v>
      </c>
      <c r="C704" s="36" t="s">
        <v>1419</v>
      </c>
      <c r="D704" s="36" t="s">
        <v>25</v>
      </c>
      <c r="E704" s="36" t="s">
        <v>26</v>
      </c>
      <c r="F704" s="41">
        <v>307518</v>
      </c>
      <c r="G704" s="41">
        <v>315945</v>
      </c>
      <c r="H704" s="36"/>
    </row>
    <row r="705" spans="1:8" x14ac:dyDescent="0.35">
      <c r="A705" s="36" t="s">
        <v>1444</v>
      </c>
      <c r="B705" s="36" t="s">
        <v>1445</v>
      </c>
      <c r="C705" s="36" t="s">
        <v>1419</v>
      </c>
      <c r="D705" s="36" t="s">
        <v>25</v>
      </c>
      <c r="E705" s="36" t="s">
        <v>26</v>
      </c>
      <c r="F705" s="41">
        <v>932119</v>
      </c>
      <c r="G705" s="41">
        <v>947361</v>
      </c>
      <c r="H705" s="36"/>
    </row>
    <row r="706" spans="1:8" x14ac:dyDescent="0.35">
      <c r="A706" s="36" t="s">
        <v>1446</v>
      </c>
      <c r="B706" s="36" t="s">
        <v>91</v>
      </c>
      <c r="C706" s="36" t="s">
        <v>1419</v>
      </c>
      <c r="D706" s="36" t="s">
        <v>25</v>
      </c>
      <c r="E706" s="36" t="s">
        <v>26</v>
      </c>
      <c r="F706" s="41">
        <v>365175</v>
      </c>
      <c r="G706" s="41">
        <v>352436</v>
      </c>
      <c r="H706" s="36"/>
    </row>
    <row r="707" spans="1:8" x14ac:dyDescent="0.35">
      <c r="A707" s="36" t="s">
        <v>1447</v>
      </c>
      <c r="B707" s="36" t="s">
        <v>1448</v>
      </c>
      <c r="C707" s="36" t="s">
        <v>1419</v>
      </c>
      <c r="D707" s="36" t="s">
        <v>19</v>
      </c>
      <c r="E707" s="36" t="s">
        <v>20</v>
      </c>
      <c r="F707" s="41">
        <v>348179</v>
      </c>
      <c r="G707" s="41">
        <v>375265</v>
      </c>
      <c r="H707" s="36"/>
    </row>
    <row r="708" spans="1:8" x14ac:dyDescent="0.35">
      <c r="A708" s="36" t="s">
        <v>1449</v>
      </c>
      <c r="B708" s="36" t="s">
        <v>1450</v>
      </c>
      <c r="C708" s="36" t="s">
        <v>1419</v>
      </c>
      <c r="D708" s="36" t="s">
        <v>25</v>
      </c>
      <c r="E708" s="36" t="s">
        <v>26</v>
      </c>
      <c r="F708" s="41">
        <v>137655</v>
      </c>
      <c r="G708" s="41">
        <v>135843</v>
      </c>
      <c r="H708" s="36"/>
    </row>
    <row r="709" spans="1:8" x14ac:dyDescent="0.35">
      <c r="A709" s="36" t="s">
        <v>1451</v>
      </c>
      <c r="B709" s="36" t="s">
        <v>1452</v>
      </c>
      <c r="C709" s="36" t="s">
        <v>1419</v>
      </c>
      <c r="D709" s="36" t="s">
        <v>25</v>
      </c>
      <c r="E709" s="36" t="s">
        <v>26</v>
      </c>
      <c r="F709" s="41">
        <v>165032</v>
      </c>
      <c r="G709" s="41">
        <v>148200</v>
      </c>
      <c r="H709" s="36"/>
    </row>
    <row r="710" spans="1:8" x14ac:dyDescent="0.35">
      <c r="A710" s="36" t="s">
        <v>1453</v>
      </c>
      <c r="B710" s="36" t="s">
        <v>1454</v>
      </c>
      <c r="C710" s="36" t="s">
        <v>1419</v>
      </c>
      <c r="D710" s="36" t="s">
        <v>25</v>
      </c>
      <c r="E710" s="36" t="s">
        <v>26</v>
      </c>
      <c r="F710" s="41">
        <v>242752</v>
      </c>
      <c r="G710" s="41">
        <v>234745</v>
      </c>
      <c r="H710" s="36"/>
    </row>
    <row r="711" spans="1:8" x14ac:dyDescent="0.35">
      <c r="A711" s="36" t="s">
        <v>1455</v>
      </c>
      <c r="B711" s="36" t="s">
        <v>1456</v>
      </c>
      <c r="C711" s="36" t="s">
        <v>1419</v>
      </c>
      <c r="D711" s="36" t="s">
        <v>25</v>
      </c>
      <c r="E711" s="36" t="s">
        <v>26</v>
      </c>
      <c r="F711" s="41">
        <v>3205638</v>
      </c>
      <c r="G711" s="41">
        <v>3135738</v>
      </c>
      <c r="H711" s="36"/>
    </row>
    <row r="712" spans="1:8" x14ac:dyDescent="0.35">
      <c r="A712" s="36" t="s">
        <v>1457</v>
      </c>
      <c r="B712" s="36" t="s">
        <v>1458</v>
      </c>
      <c r="C712" s="36" t="s">
        <v>1419</v>
      </c>
      <c r="D712" s="36" t="s">
        <v>25</v>
      </c>
      <c r="E712" s="36" t="s">
        <v>26</v>
      </c>
      <c r="F712" s="41">
        <v>565717</v>
      </c>
      <c r="G712" s="41">
        <v>560818</v>
      </c>
      <c r="H712" s="36"/>
    </row>
    <row r="713" spans="1:8" x14ac:dyDescent="0.35">
      <c r="A713" s="36" t="s">
        <v>1459</v>
      </c>
      <c r="B713" s="36" t="s">
        <v>1210</v>
      </c>
      <c r="C713" s="36" t="s">
        <v>1419</v>
      </c>
      <c r="D713" s="36" t="s">
        <v>19</v>
      </c>
      <c r="E713" s="36" t="s">
        <v>20</v>
      </c>
      <c r="F713" s="41">
        <v>274862</v>
      </c>
      <c r="G713" s="41">
        <v>289945</v>
      </c>
      <c r="H713" s="36"/>
    </row>
    <row r="714" spans="1:8" x14ac:dyDescent="0.35">
      <c r="A714" s="36" t="s">
        <v>1460</v>
      </c>
      <c r="B714" s="36" t="s">
        <v>625</v>
      </c>
      <c r="C714" s="36" t="s">
        <v>1419</v>
      </c>
      <c r="D714" s="36" t="s">
        <v>25</v>
      </c>
      <c r="E714" s="36" t="s">
        <v>26</v>
      </c>
      <c r="F714" s="41">
        <v>998827</v>
      </c>
      <c r="G714" s="41">
        <v>956817</v>
      </c>
      <c r="H714" s="36"/>
    </row>
    <row r="715" spans="1:8" x14ac:dyDescent="0.35">
      <c r="A715" s="36" t="s">
        <v>1461</v>
      </c>
      <c r="B715" s="36" t="s">
        <v>1462</v>
      </c>
      <c r="C715" s="36" t="s">
        <v>1419</v>
      </c>
      <c r="D715" s="36" t="s">
        <v>25</v>
      </c>
      <c r="E715" s="36" t="s">
        <v>26</v>
      </c>
      <c r="F715" s="41">
        <v>2214220</v>
      </c>
      <c r="G715" s="41">
        <v>2180205</v>
      </c>
      <c r="H715" s="36"/>
    </row>
    <row r="716" spans="1:8" x14ac:dyDescent="0.35">
      <c r="A716" s="36" t="s">
        <v>1463</v>
      </c>
      <c r="B716" s="36" t="s">
        <v>1235</v>
      </c>
      <c r="C716" s="36" t="s">
        <v>1419</v>
      </c>
      <c r="D716" s="36" t="s">
        <v>75</v>
      </c>
      <c r="E716" s="36" t="s">
        <v>76</v>
      </c>
      <c r="F716" s="41">
        <v>825753</v>
      </c>
      <c r="G716" s="41">
        <v>836450</v>
      </c>
      <c r="H716" s="36"/>
    </row>
    <row r="717" spans="1:8" x14ac:dyDescent="0.35">
      <c r="A717" s="36" t="s">
        <v>1464</v>
      </c>
      <c r="B717" s="36" t="s">
        <v>1465</v>
      </c>
      <c r="C717" s="36" t="s">
        <v>1419</v>
      </c>
      <c r="D717" s="36" t="s">
        <v>75</v>
      </c>
      <c r="E717" s="36" t="s">
        <v>76</v>
      </c>
      <c r="F717" s="41">
        <v>808911</v>
      </c>
      <c r="G717" s="41">
        <v>764912</v>
      </c>
      <c r="H717" s="36"/>
    </row>
    <row r="718" spans="1:8" x14ac:dyDescent="0.35">
      <c r="A718" s="36" t="s">
        <v>1466</v>
      </c>
      <c r="B718" s="36" t="s">
        <v>1467</v>
      </c>
      <c r="C718" s="36" t="s">
        <v>1419</v>
      </c>
      <c r="D718" s="36" t="s">
        <v>75</v>
      </c>
      <c r="E718" s="36" t="s">
        <v>76</v>
      </c>
      <c r="F718" s="41">
        <v>873701</v>
      </c>
      <c r="G718" s="41">
        <v>834458</v>
      </c>
      <c r="H718" s="36"/>
    </row>
    <row r="719" spans="1:8" x14ac:dyDescent="0.35">
      <c r="A719" s="36" t="s">
        <v>1468</v>
      </c>
      <c r="B719" s="36" t="s">
        <v>1469</v>
      </c>
      <c r="C719" s="36" t="s">
        <v>1419</v>
      </c>
      <c r="D719" s="36" t="s">
        <v>75</v>
      </c>
      <c r="E719" s="36" t="s">
        <v>76</v>
      </c>
      <c r="F719" s="41">
        <v>1902906</v>
      </c>
      <c r="G719" s="41">
        <v>2068187</v>
      </c>
      <c r="H719" s="36"/>
    </row>
    <row r="720" spans="1:8" x14ac:dyDescent="0.35">
      <c r="A720" s="36" t="s">
        <v>1470</v>
      </c>
      <c r="B720" s="36" t="s">
        <v>1471</v>
      </c>
      <c r="C720" s="36" t="s">
        <v>1472</v>
      </c>
      <c r="D720" s="36" t="s">
        <v>38</v>
      </c>
      <c r="E720" s="36" t="s">
        <v>39</v>
      </c>
      <c r="F720" s="41">
        <v>3956258</v>
      </c>
      <c r="G720" s="41">
        <v>3955356</v>
      </c>
      <c r="H720" s="36"/>
    </row>
    <row r="721" spans="1:8" x14ac:dyDescent="0.35">
      <c r="A721" s="36" t="s">
        <v>1473</v>
      </c>
      <c r="B721" s="36" t="s">
        <v>1474</v>
      </c>
      <c r="C721" s="36" t="s">
        <v>1472</v>
      </c>
      <c r="D721" s="36" t="s">
        <v>25</v>
      </c>
      <c r="E721" s="36" t="s">
        <v>26</v>
      </c>
      <c r="F721" s="41">
        <v>398934</v>
      </c>
      <c r="G721" s="41">
        <v>376899</v>
      </c>
      <c r="H721" s="36"/>
    </row>
    <row r="722" spans="1:8" x14ac:dyDescent="0.35">
      <c r="A722" s="36" t="s">
        <v>1475</v>
      </c>
      <c r="B722" s="36" t="s">
        <v>1476</v>
      </c>
      <c r="C722" s="36" t="s">
        <v>1472</v>
      </c>
      <c r="D722" s="36" t="s">
        <v>25</v>
      </c>
      <c r="E722" s="36" t="s">
        <v>26</v>
      </c>
      <c r="F722" s="41">
        <v>713313</v>
      </c>
      <c r="G722" s="41">
        <v>760434</v>
      </c>
      <c r="H722" s="36"/>
    </row>
    <row r="723" spans="1:8" x14ac:dyDescent="0.35">
      <c r="A723" s="36" t="s">
        <v>1477</v>
      </c>
      <c r="B723" s="36" t="s">
        <v>1478</v>
      </c>
      <c r="C723" s="36" t="s">
        <v>1472</v>
      </c>
      <c r="D723" s="36" t="s">
        <v>25</v>
      </c>
      <c r="E723" s="36" t="s">
        <v>26</v>
      </c>
      <c r="F723" s="41">
        <v>411720</v>
      </c>
      <c r="G723" s="41">
        <v>430315</v>
      </c>
      <c r="H723" s="36"/>
    </row>
    <row r="724" spans="1:8" x14ac:dyDescent="0.35">
      <c r="A724" s="36" t="s">
        <v>1479</v>
      </c>
      <c r="B724" s="36" t="s">
        <v>1480</v>
      </c>
      <c r="C724" s="36" t="s">
        <v>1481</v>
      </c>
      <c r="D724" s="36" t="s">
        <v>38</v>
      </c>
      <c r="E724" s="36" t="s">
        <v>39</v>
      </c>
      <c r="F724" s="41">
        <v>10738823</v>
      </c>
      <c r="G724" s="41">
        <v>10721667</v>
      </c>
      <c r="H724" s="36"/>
    </row>
    <row r="725" spans="1:8" x14ac:dyDescent="0.35">
      <c r="A725" s="36" t="s">
        <v>1482</v>
      </c>
      <c r="B725" s="36" t="s">
        <v>1483</v>
      </c>
      <c r="C725" s="36" t="s">
        <v>1481</v>
      </c>
      <c r="D725" s="36" t="s">
        <v>19</v>
      </c>
      <c r="E725" s="36" t="s">
        <v>20</v>
      </c>
      <c r="F725" s="41">
        <v>356810</v>
      </c>
      <c r="G725" s="41">
        <v>355443</v>
      </c>
      <c r="H725" s="36"/>
    </row>
    <row r="726" spans="1:8" x14ac:dyDescent="0.35">
      <c r="A726" s="36" t="s">
        <v>1484</v>
      </c>
      <c r="B726" s="36" t="s">
        <v>1485</v>
      </c>
      <c r="C726" s="36" t="s">
        <v>1481</v>
      </c>
      <c r="D726" s="36" t="s">
        <v>25</v>
      </c>
      <c r="E726" s="36" t="s">
        <v>26</v>
      </c>
      <c r="F726" s="41">
        <v>413985</v>
      </c>
      <c r="G726" s="41">
        <v>413454</v>
      </c>
      <c r="H726" s="36"/>
    </row>
    <row r="727" spans="1:8" x14ac:dyDescent="0.35">
      <c r="A727" s="36" t="s">
        <v>1486</v>
      </c>
      <c r="B727" s="36" t="s">
        <v>1487</v>
      </c>
      <c r="C727" s="36" t="s">
        <v>1481</v>
      </c>
      <c r="D727" s="36" t="s">
        <v>25</v>
      </c>
      <c r="E727" s="36" t="s">
        <v>26</v>
      </c>
      <c r="F727" s="41">
        <v>1831049</v>
      </c>
      <c r="G727" s="41">
        <v>1837958</v>
      </c>
      <c r="H727" s="36"/>
    </row>
    <row r="728" spans="1:8" x14ac:dyDescent="0.35">
      <c r="A728" s="36" t="s">
        <v>1488</v>
      </c>
      <c r="B728" s="36" t="s">
        <v>1489</v>
      </c>
      <c r="C728" s="36" t="s">
        <v>1481</v>
      </c>
      <c r="D728" s="36" t="s">
        <v>25</v>
      </c>
      <c r="E728" s="36" t="s">
        <v>26</v>
      </c>
      <c r="F728" s="41">
        <v>4770723</v>
      </c>
      <c r="G728" s="41">
        <v>4595530</v>
      </c>
      <c r="H728" s="36"/>
    </row>
    <row r="729" spans="1:8" x14ac:dyDescent="0.35">
      <c r="A729" s="36" t="s">
        <v>1490</v>
      </c>
      <c r="B729" s="36" t="s">
        <v>1491</v>
      </c>
      <c r="C729" s="36" t="s">
        <v>1492</v>
      </c>
      <c r="D729" s="36" t="s">
        <v>38</v>
      </c>
      <c r="E729" s="36" t="s">
        <v>39</v>
      </c>
      <c r="F729" s="41">
        <v>8837080</v>
      </c>
      <c r="G729" s="41">
        <v>8864744</v>
      </c>
      <c r="H729" s="36"/>
    </row>
    <row r="730" spans="1:8" x14ac:dyDescent="0.35">
      <c r="A730" s="36" t="s">
        <v>1493</v>
      </c>
      <c r="B730" s="36" t="s">
        <v>623</v>
      </c>
      <c r="C730" s="36" t="s">
        <v>1492</v>
      </c>
      <c r="D730" s="36" t="s">
        <v>19</v>
      </c>
      <c r="E730" s="36" t="s">
        <v>20</v>
      </c>
      <c r="F730" s="41">
        <v>289982</v>
      </c>
      <c r="G730" s="41">
        <v>293458</v>
      </c>
      <c r="H730" s="36"/>
    </row>
    <row r="731" spans="1:8" x14ac:dyDescent="0.35">
      <c r="A731" s="36" t="s">
        <v>1494</v>
      </c>
      <c r="B731" s="36" t="s">
        <v>590</v>
      </c>
      <c r="C731" s="36" t="s">
        <v>1492</v>
      </c>
      <c r="D731" s="36" t="s">
        <v>25</v>
      </c>
      <c r="E731" s="36" t="s">
        <v>26</v>
      </c>
      <c r="F731" s="41">
        <v>1833176</v>
      </c>
      <c r="G731" s="41">
        <v>1781897</v>
      </c>
      <c r="H731" s="36"/>
    </row>
    <row r="732" spans="1:8" x14ac:dyDescent="0.35">
      <c r="A732" s="36" t="s">
        <v>1495</v>
      </c>
      <c r="B732" s="36" t="s">
        <v>1496</v>
      </c>
      <c r="C732" s="36" t="s">
        <v>1492</v>
      </c>
      <c r="D732" s="36" t="s">
        <v>25</v>
      </c>
      <c r="E732" s="36" t="s">
        <v>26</v>
      </c>
      <c r="F732" s="41">
        <v>658250</v>
      </c>
      <c r="G732" s="41">
        <v>646590</v>
      </c>
      <c r="H732" s="36"/>
    </row>
    <row r="733" spans="1:8" x14ac:dyDescent="0.35">
      <c r="A733" s="36" t="s">
        <v>1497</v>
      </c>
      <c r="B733" s="36" t="s">
        <v>1498</v>
      </c>
      <c r="C733" s="36" t="s">
        <v>1492</v>
      </c>
      <c r="D733" s="36" t="s">
        <v>19</v>
      </c>
      <c r="E733" s="36" t="s">
        <v>20</v>
      </c>
      <c r="F733" s="41">
        <v>545166</v>
      </c>
      <c r="G733" s="41">
        <v>526803</v>
      </c>
      <c r="H733" s="36"/>
    </row>
    <row r="734" spans="1:8" x14ac:dyDescent="0.35">
      <c r="A734" s="36" t="s">
        <v>1499</v>
      </c>
      <c r="B734" s="36" t="s">
        <v>1346</v>
      </c>
      <c r="C734" s="36" t="s">
        <v>1492</v>
      </c>
      <c r="D734" s="36" t="s">
        <v>19</v>
      </c>
      <c r="E734" s="36" t="s">
        <v>20</v>
      </c>
      <c r="F734" s="41">
        <v>290614</v>
      </c>
      <c r="G734" s="41">
        <v>259879</v>
      </c>
      <c r="H734" s="36"/>
    </row>
    <row r="735" spans="1:8" x14ac:dyDescent="0.35">
      <c r="A735" s="36" t="s">
        <v>1500</v>
      </c>
      <c r="B735" s="36" t="s">
        <v>1501</v>
      </c>
      <c r="C735" s="36" t="s">
        <v>1502</v>
      </c>
      <c r="D735" s="36" t="s">
        <v>38</v>
      </c>
      <c r="E735" s="36" t="s">
        <v>39</v>
      </c>
      <c r="F735" s="41">
        <v>6706519</v>
      </c>
      <c r="G735" s="41">
        <v>6842709</v>
      </c>
      <c r="H735" s="36"/>
    </row>
    <row r="736" spans="1:8" x14ac:dyDescent="0.35">
      <c r="A736" s="36" t="s">
        <v>1503</v>
      </c>
      <c r="B736" s="36" t="s">
        <v>1504</v>
      </c>
      <c r="C736" s="36" t="s">
        <v>1502</v>
      </c>
      <c r="D736" s="36" t="s">
        <v>19</v>
      </c>
      <c r="E736" s="36" t="s">
        <v>20</v>
      </c>
      <c r="F736" s="41">
        <v>387102</v>
      </c>
      <c r="G736" s="41">
        <v>386747</v>
      </c>
      <c r="H736" s="36"/>
    </row>
    <row r="737" spans="1:8" x14ac:dyDescent="0.35">
      <c r="A737" s="36" t="s">
        <v>1505</v>
      </c>
      <c r="B737" s="36" t="s">
        <v>1506</v>
      </c>
      <c r="C737" s="36" t="s">
        <v>1502</v>
      </c>
      <c r="D737" s="36" t="s">
        <v>25</v>
      </c>
      <c r="E737" s="36" t="s">
        <v>26</v>
      </c>
      <c r="F737" s="41">
        <v>1195297</v>
      </c>
      <c r="G737" s="41">
        <v>1213959</v>
      </c>
      <c r="H737" s="36"/>
    </row>
    <row r="738" spans="1:8" x14ac:dyDescent="0.35">
      <c r="A738" s="36" t="s">
        <v>1507</v>
      </c>
      <c r="B738" s="36" t="s">
        <v>1508</v>
      </c>
      <c r="C738" s="36" t="s">
        <v>1502</v>
      </c>
      <c r="D738" s="36" t="s">
        <v>19</v>
      </c>
      <c r="E738" s="36" t="s">
        <v>20</v>
      </c>
      <c r="F738" s="41">
        <v>1531666</v>
      </c>
      <c r="G738" s="41">
        <v>1531700</v>
      </c>
      <c r="H738" s="36"/>
    </row>
    <row r="739" spans="1:8" x14ac:dyDescent="0.35">
      <c r="A739" s="36" t="s">
        <v>1509</v>
      </c>
      <c r="B739" s="36" t="s">
        <v>1510</v>
      </c>
      <c r="C739" s="36" t="s">
        <v>1502</v>
      </c>
      <c r="D739" s="36" t="s">
        <v>19</v>
      </c>
      <c r="E739" s="36" t="s">
        <v>20</v>
      </c>
      <c r="F739" s="41">
        <v>994233</v>
      </c>
      <c r="G739" s="41">
        <v>1007443</v>
      </c>
      <c r="H739" s="36"/>
    </row>
    <row r="740" spans="1:8" x14ac:dyDescent="0.35">
      <c r="A740" s="36" t="s">
        <v>1511</v>
      </c>
      <c r="B740" s="36" t="s">
        <v>1512</v>
      </c>
      <c r="C740" s="36" t="s">
        <v>1502</v>
      </c>
      <c r="D740" s="36" t="s">
        <v>19</v>
      </c>
      <c r="E740" s="36" t="s">
        <v>20</v>
      </c>
      <c r="F740" s="41">
        <v>296316</v>
      </c>
      <c r="G740" s="41">
        <v>299133</v>
      </c>
      <c r="H740" s="36"/>
    </row>
    <row r="741" spans="1:8" x14ac:dyDescent="0.35">
      <c r="A741" s="36" t="s">
        <v>1513</v>
      </c>
      <c r="B741" s="36" t="s">
        <v>1514</v>
      </c>
      <c r="C741" s="36" t="s">
        <v>1502</v>
      </c>
      <c r="D741" s="36" t="s">
        <v>25</v>
      </c>
      <c r="E741" s="36" t="s">
        <v>26</v>
      </c>
      <c r="F741" s="41">
        <v>301288</v>
      </c>
      <c r="G741" s="41">
        <v>318172</v>
      </c>
      <c r="H741" s="36"/>
    </row>
    <row r="742" spans="1:8" x14ac:dyDescent="0.35">
      <c r="A742" s="36" t="s">
        <v>1515</v>
      </c>
      <c r="B742" s="36" t="s">
        <v>1516</v>
      </c>
      <c r="C742" s="36" t="s">
        <v>1502</v>
      </c>
      <c r="D742" s="36" t="s">
        <v>25</v>
      </c>
      <c r="E742" s="36" t="s">
        <v>26</v>
      </c>
      <c r="F742" s="41">
        <v>2431956</v>
      </c>
      <c r="G742" s="41">
        <v>2385972</v>
      </c>
      <c r="H742" s="36"/>
    </row>
    <row r="743" spans="1:8" x14ac:dyDescent="0.35">
      <c r="A743" s="36" t="s">
        <v>1517</v>
      </c>
      <c r="B743" s="36" t="s">
        <v>1518</v>
      </c>
      <c r="C743" s="36" t="s">
        <v>1502</v>
      </c>
      <c r="D743" s="36" t="s">
        <v>19</v>
      </c>
      <c r="E743" s="36" t="s">
        <v>20</v>
      </c>
      <c r="F743" s="41">
        <v>438171</v>
      </c>
      <c r="G743" s="41">
        <v>444968</v>
      </c>
      <c r="H743" s="36"/>
    </row>
    <row r="744" spans="1:8" x14ac:dyDescent="0.35">
      <c r="A744" s="36" t="s">
        <v>1519</v>
      </c>
      <c r="B744" s="36" t="s">
        <v>1520</v>
      </c>
      <c r="C744" s="36" t="s">
        <v>1502</v>
      </c>
      <c r="D744" s="36" t="s">
        <v>19</v>
      </c>
      <c r="E744" s="36" t="s">
        <v>20</v>
      </c>
      <c r="F744" s="41">
        <v>1046453</v>
      </c>
      <c r="G744" s="41">
        <v>1075266</v>
      </c>
      <c r="H744" s="36"/>
    </row>
    <row r="745" spans="1:8" x14ac:dyDescent="0.35">
      <c r="A745" s="36" t="s">
        <v>1521</v>
      </c>
      <c r="B745" s="36" t="s">
        <v>1522</v>
      </c>
      <c r="C745" s="36" t="s">
        <v>1502</v>
      </c>
      <c r="D745" s="36" t="s">
        <v>19</v>
      </c>
      <c r="E745" s="36" t="s">
        <v>20</v>
      </c>
      <c r="F745" s="41">
        <v>363720</v>
      </c>
      <c r="G745" s="41">
        <v>373058</v>
      </c>
      <c r="H745" s="36"/>
    </row>
    <row r="746" spans="1:8" x14ac:dyDescent="0.35">
      <c r="A746" s="36" t="s">
        <v>1523</v>
      </c>
      <c r="B746" s="36" t="s">
        <v>1524</v>
      </c>
      <c r="C746" s="36" t="s">
        <v>1502</v>
      </c>
      <c r="D746" s="36" t="s">
        <v>19</v>
      </c>
      <c r="E746" s="36" t="s">
        <v>20</v>
      </c>
      <c r="F746" s="41">
        <v>1428016</v>
      </c>
      <c r="G746" s="41">
        <v>1439679</v>
      </c>
      <c r="H746" s="36"/>
    </row>
    <row r="747" spans="1:8" x14ac:dyDescent="0.35">
      <c r="A747" s="36" t="s">
        <v>1525</v>
      </c>
      <c r="B747" s="36" t="s">
        <v>1526</v>
      </c>
      <c r="C747" s="36" t="s">
        <v>1502</v>
      </c>
      <c r="D747" s="36" t="s">
        <v>19</v>
      </c>
      <c r="E747" s="36" t="s">
        <v>20</v>
      </c>
      <c r="F747" s="41">
        <v>539130</v>
      </c>
      <c r="G747" s="41">
        <v>543723</v>
      </c>
      <c r="H747" s="36"/>
    </row>
    <row r="748" spans="1:8" x14ac:dyDescent="0.35">
      <c r="A748" s="36" t="s">
        <v>1527</v>
      </c>
      <c r="B748" s="36" t="s">
        <v>1528</v>
      </c>
      <c r="C748" s="36" t="s">
        <v>1502</v>
      </c>
      <c r="D748" s="36" t="s">
        <v>19</v>
      </c>
      <c r="E748" s="36" t="s">
        <v>20</v>
      </c>
      <c r="F748" s="41">
        <v>1778063</v>
      </c>
      <c r="G748" s="41">
        <v>1573975</v>
      </c>
      <c r="H748" s="36"/>
    </row>
    <row r="749" spans="1:8" x14ac:dyDescent="0.35">
      <c r="A749" s="36" t="s">
        <v>1529</v>
      </c>
      <c r="B749" s="36" t="s">
        <v>1530</v>
      </c>
      <c r="C749" s="36" t="s">
        <v>1502</v>
      </c>
      <c r="D749" s="36" t="s">
        <v>19</v>
      </c>
      <c r="E749" s="36" t="s">
        <v>20</v>
      </c>
      <c r="F749" s="41">
        <v>242696</v>
      </c>
      <c r="G749" s="41">
        <v>228962</v>
      </c>
      <c r="H749" s="36"/>
    </row>
    <row r="750" spans="1:8" x14ac:dyDescent="0.35">
      <c r="A750" s="36" t="s">
        <v>1531</v>
      </c>
      <c r="B750" s="36" t="s">
        <v>1532</v>
      </c>
      <c r="C750" s="36" t="s">
        <v>1502</v>
      </c>
      <c r="D750" s="36" t="s">
        <v>19</v>
      </c>
      <c r="E750" s="36" t="s">
        <v>20</v>
      </c>
      <c r="F750" s="41">
        <v>255395</v>
      </c>
      <c r="G750" s="41">
        <v>264992</v>
      </c>
      <c r="H750" s="36"/>
    </row>
    <row r="751" spans="1:8" x14ac:dyDescent="0.35">
      <c r="A751" s="36" t="s">
        <v>1533</v>
      </c>
      <c r="B751" s="36" t="s">
        <v>1534</v>
      </c>
      <c r="C751" s="36" t="s">
        <v>1502</v>
      </c>
      <c r="D751" s="36" t="s">
        <v>19</v>
      </c>
      <c r="E751" s="36" t="s">
        <v>20</v>
      </c>
      <c r="F751" s="41">
        <v>289341</v>
      </c>
      <c r="G751" s="41">
        <v>294412</v>
      </c>
      <c r="H751" s="36"/>
    </row>
    <row r="752" spans="1:8" x14ac:dyDescent="0.35">
      <c r="A752" s="36" t="s">
        <v>1535</v>
      </c>
      <c r="B752" s="36" t="s">
        <v>1536</v>
      </c>
      <c r="C752" s="36" t="s">
        <v>1502</v>
      </c>
      <c r="D752" s="36" t="s">
        <v>19</v>
      </c>
      <c r="E752" s="36" t="s">
        <v>20</v>
      </c>
      <c r="F752" s="41">
        <v>595873</v>
      </c>
      <c r="G752" s="41">
        <v>614665</v>
      </c>
      <c r="H752" s="36"/>
    </row>
    <row r="753" spans="1:8" x14ac:dyDescent="0.35">
      <c r="A753" s="36" t="s">
        <v>1537</v>
      </c>
      <c r="B753" s="36" t="s">
        <v>1538</v>
      </c>
      <c r="C753" s="36" t="s">
        <v>1502</v>
      </c>
      <c r="D753" s="36" t="s">
        <v>19</v>
      </c>
      <c r="E753" s="36" t="s">
        <v>20</v>
      </c>
      <c r="F753" s="41">
        <v>1074413</v>
      </c>
      <c r="G753" s="41">
        <v>1060974</v>
      </c>
      <c r="H753" s="36"/>
    </row>
    <row r="754" spans="1:8" x14ac:dyDescent="0.35">
      <c r="A754" s="36" t="s">
        <v>1539</v>
      </c>
      <c r="B754" s="36" t="s">
        <v>1540</v>
      </c>
      <c r="C754" s="36" t="s">
        <v>1502</v>
      </c>
      <c r="D754" s="36" t="s">
        <v>19</v>
      </c>
      <c r="E754" s="36" t="s">
        <v>20</v>
      </c>
      <c r="F754" s="41">
        <v>168125</v>
      </c>
      <c r="G754" s="41">
        <v>182878</v>
      </c>
      <c r="H754" s="36"/>
    </row>
    <row r="755" spans="1:8" x14ac:dyDescent="0.35">
      <c r="A755" s="36" t="s">
        <v>1541</v>
      </c>
      <c r="B755" s="36" t="s">
        <v>1542</v>
      </c>
      <c r="C755" s="36" t="s">
        <v>1502</v>
      </c>
      <c r="D755" s="36" t="s">
        <v>19</v>
      </c>
      <c r="E755" s="36" t="s">
        <v>20</v>
      </c>
      <c r="F755" s="41">
        <v>1133317</v>
      </c>
      <c r="G755" s="41">
        <v>1104829</v>
      </c>
      <c r="H755" s="36"/>
    </row>
    <row r="756" spans="1:8" x14ac:dyDescent="0.35">
      <c r="A756" s="36" t="s">
        <v>1543</v>
      </c>
      <c r="B756" s="36" t="s">
        <v>1544</v>
      </c>
      <c r="C756" s="36" t="s">
        <v>1502</v>
      </c>
      <c r="D756" s="36" t="s">
        <v>19</v>
      </c>
      <c r="E756" s="36" t="s">
        <v>20</v>
      </c>
      <c r="F756" s="41">
        <v>178896</v>
      </c>
      <c r="G756" s="41">
        <v>177340</v>
      </c>
      <c r="H756" s="36"/>
    </row>
    <row r="757" spans="1:8" x14ac:dyDescent="0.35">
      <c r="A757" s="36" t="s">
        <v>1545</v>
      </c>
      <c r="B757" s="36" t="s">
        <v>1546</v>
      </c>
      <c r="C757" s="36" t="s">
        <v>1502</v>
      </c>
      <c r="D757" s="36" t="s">
        <v>25</v>
      </c>
      <c r="E757" s="36" t="s">
        <v>26</v>
      </c>
      <c r="F757" s="41">
        <v>5598554</v>
      </c>
      <c r="G757" s="41">
        <v>5552340</v>
      </c>
      <c r="H757" s="36"/>
    </row>
    <row r="758" spans="1:8" x14ac:dyDescent="0.35">
      <c r="A758" s="36" t="s">
        <v>1547</v>
      </c>
      <c r="B758" s="36" t="s">
        <v>1548</v>
      </c>
      <c r="C758" s="36" t="s">
        <v>1502</v>
      </c>
      <c r="D758" s="36" t="s">
        <v>19</v>
      </c>
      <c r="E758" s="36" t="s">
        <v>20</v>
      </c>
      <c r="F758" s="41">
        <v>1340840</v>
      </c>
      <c r="G758" s="41">
        <v>1371698</v>
      </c>
      <c r="H758" s="36"/>
    </row>
    <row r="759" spans="1:8" x14ac:dyDescent="0.35">
      <c r="A759" s="36" t="s">
        <v>1549</v>
      </c>
      <c r="B759" s="36" t="s">
        <v>1550</v>
      </c>
      <c r="C759" s="36" t="s">
        <v>1502</v>
      </c>
      <c r="D759" s="36" t="s">
        <v>19</v>
      </c>
      <c r="E759" s="36" t="s">
        <v>20</v>
      </c>
      <c r="F759" s="41">
        <v>457961</v>
      </c>
      <c r="G759" s="41">
        <v>456855</v>
      </c>
      <c r="H759" s="36"/>
    </row>
    <row r="760" spans="1:8" x14ac:dyDescent="0.35">
      <c r="A760" s="36" t="s">
        <v>1551</v>
      </c>
      <c r="B760" s="36" t="s">
        <v>594</v>
      </c>
      <c r="C760" s="36" t="s">
        <v>1502</v>
      </c>
      <c r="D760" s="36" t="s">
        <v>19</v>
      </c>
      <c r="E760" s="36" t="s">
        <v>20</v>
      </c>
      <c r="F760" s="41">
        <v>250967</v>
      </c>
      <c r="G760" s="41">
        <v>266357</v>
      </c>
      <c r="H760" s="36"/>
    </row>
    <row r="761" spans="1:8" x14ac:dyDescent="0.35">
      <c r="A761" s="36" t="s">
        <v>1552</v>
      </c>
      <c r="B761" s="36" t="s">
        <v>1553</v>
      </c>
      <c r="C761" s="36" t="s">
        <v>1502</v>
      </c>
      <c r="D761" s="36" t="s">
        <v>19</v>
      </c>
      <c r="E761" s="36" t="s">
        <v>20</v>
      </c>
      <c r="F761" s="41">
        <v>262637</v>
      </c>
      <c r="G761" s="41">
        <v>274492</v>
      </c>
      <c r="H761" s="36"/>
    </row>
    <row r="762" spans="1:8" x14ac:dyDescent="0.35">
      <c r="A762" s="36" t="s">
        <v>1554</v>
      </c>
      <c r="B762" s="36" t="s">
        <v>1555</v>
      </c>
      <c r="C762" s="36" t="s">
        <v>1502</v>
      </c>
      <c r="D762" s="36" t="s">
        <v>25</v>
      </c>
      <c r="E762" s="36" t="s">
        <v>26</v>
      </c>
      <c r="F762" s="41">
        <v>7175259</v>
      </c>
      <c r="G762" s="41">
        <v>7135149</v>
      </c>
      <c r="H762" s="36"/>
    </row>
    <row r="763" spans="1:8" x14ac:dyDescent="0.35">
      <c r="A763" s="36" t="s">
        <v>1556</v>
      </c>
      <c r="B763" s="36" t="s">
        <v>1557</v>
      </c>
      <c r="C763" s="36" t="s">
        <v>1502</v>
      </c>
      <c r="D763" s="36" t="s">
        <v>25</v>
      </c>
      <c r="E763" s="36" t="s">
        <v>26</v>
      </c>
      <c r="F763" s="41">
        <v>857437</v>
      </c>
      <c r="G763" s="41">
        <v>875353</v>
      </c>
      <c r="H763" s="36"/>
    </row>
    <row r="764" spans="1:8" x14ac:dyDescent="0.35">
      <c r="A764" s="36" t="s">
        <v>1558</v>
      </c>
      <c r="B764" s="36" t="s">
        <v>1559</v>
      </c>
      <c r="C764" s="36" t="s">
        <v>1502</v>
      </c>
      <c r="D764" s="36" t="s">
        <v>19</v>
      </c>
      <c r="E764" s="36" t="s">
        <v>20</v>
      </c>
      <c r="F764" s="41">
        <v>636313</v>
      </c>
      <c r="G764" s="41">
        <v>617908</v>
      </c>
      <c r="H764" s="36"/>
    </row>
    <row r="765" spans="1:8" x14ac:dyDescent="0.35">
      <c r="A765" s="36" t="s">
        <v>1560</v>
      </c>
      <c r="B765" s="36" t="s">
        <v>1561</v>
      </c>
      <c r="C765" s="36" t="s">
        <v>1502</v>
      </c>
      <c r="D765" s="36" t="s">
        <v>25</v>
      </c>
      <c r="E765" s="36" t="s">
        <v>26</v>
      </c>
      <c r="F765" s="41">
        <v>290743</v>
      </c>
      <c r="G765" s="41">
        <v>278354</v>
      </c>
      <c r="H765" s="36"/>
    </row>
    <row r="766" spans="1:8" x14ac:dyDescent="0.35">
      <c r="A766" s="36" t="s">
        <v>1562</v>
      </c>
      <c r="B766" s="36" t="s">
        <v>1563</v>
      </c>
      <c r="C766" s="36" t="s">
        <v>1502</v>
      </c>
      <c r="D766" s="36" t="s">
        <v>19</v>
      </c>
      <c r="E766" s="36" t="s">
        <v>20</v>
      </c>
      <c r="F766" s="41">
        <v>269402</v>
      </c>
      <c r="G766" s="41">
        <v>268542</v>
      </c>
      <c r="H766" s="36"/>
    </row>
    <row r="767" spans="1:8" x14ac:dyDescent="0.35">
      <c r="A767" s="36" t="s">
        <v>1564</v>
      </c>
      <c r="B767" s="36" t="s">
        <v>1565</v>
      </c>
      <c r="C767" s="36" t="s">
        <v>1502</v>
      </c>
      <c r="D767" s="36" t="s">
        <v>19</v>
      </c>
      <c r="E767" s="36" t="s">
        <v>20</v>
      </c>
      <c r="F767" s="41">
        <v>241292</v>
      </c>
      <c r="G767" s="41">
        <v>223545</v>
      </c>
      <c r="H767" s="36"/>
    </row>
    <row r="768" spans="1:8" x14ac:dyDescent="0.35">
      <c r="A768" s="36" t="s">
        <v>1566</v>
      </c>
      <c r="B768" s="36" t="s">
        <v>1567</v>
      </c>
      <c r="C768" s="36" t="s">
        <v>1502</v>
      </c>
      <c r="D768" s="36" t="s">
        <v>19</v>
      </c>
      <c r="E768" s="36" t="s">
        <v>20</v>
      </c>
      <c r="F768" s="41">
        <v>1335835</v>
      </c>
      <c r="G768" s="41">
        <v>1292488</v>
      </c>
      <c r="H768" s="36"/>
    </row>
    <row r="769" spans="1:8" x14ac:dyDescent="0.35">
      <c r="A769" s="36" t="s">
        <v>1568</v>
      </c>
      <c r="B769" s="36" t="s">
        <v>1569</v>
      </c>
      <c r="C769" s="36" t="s">
        <v>1502</v>
      </c>
      <c r="D769" s="36" t="s">
        <v>19</v>
      </c>
      <c r="E769" s="36" t="s">
        <v>20</v>
      </c>
      <c r="F769" s="41">
        <v>2271077</v>
      </c>
      <c r="G769" s="41">
        <v>2275190</v>
      </c>
      <c r="H769" s="36"/>
    </row>
    <row r="770" spans="1:8" x14ac:dyDescent="0.35">
      <c r="A770" s="36" t="s">
        <v>1570</v>
      </c>
      <c r="B770" s="36" t="s">
        <v>1571</v>
      </c>
      <c r="C770" s="36" t="s">
        <v>1502</v>
      </c>
      <c r="D770" s="36" t="s">
        <v>19</v>
      </c>
      <c r="E770" s="36" t="s">
        <v>20</v>
      </c>
      <c r="F770" s="41">
        <v>609970</v>
      </c>
      <c r="G770" s="41">
        <v>574218</v>
      </c>
      <c r="H770" s="36"/>
    </row>
    <row r="771" spans="1:8" x14ac:dyDescent="0.35">
      <c r="A771" s="36" t="s">
        <v>1572</v>
      </c>
      <c r="B771" s="36" t="s">
        <v>1573</v>
      </c>
      <c r="C771" s="36" t="s">
        <v>1502</v>
      </c>
      <c r="D771" s="36" t="s">
        <v>19</v>
      </c>
      <c r="E771" s="36" t="s">
        <v>20</v>
      </c>
      <c r="F771" s="41">
        <v>206622</v>
      </c>
      <c r="G771" s="41">
        <v>225127</v>
      </c>
      <c r="H771" s="36"/>
    </row>
    <row r="772" spans="1:8" x14ac:dyDescent="0.35">
      <c r="A772" s="36" t="s">
        <v>1574</v>
      </c>
      <c r="B772" s="36" t="s">
        <v>1575</v>
      </c>
      <c r="C772" s="36" t="s">
        <v>1502</v>
      </c>
      <c r="D772" s="36" t="s">
        <v>25</v>
      </c>
      <c r="E772" s="36" t="s">
        <v>26</v>
      </c>
      <c r="F772" s="41">
        <v>2661104</v>
      </c>
      <c r="G772" s="41">
        <v>2745139</v>
      </c>
      <c r="H772" s="36"/>
    </row>
    <row r="773" spans="1:8" x14ac:dyDescent="0.35">
      <c r="A773" s="36" t="s">
        <v>1576</v>
      </c>
      <c r="B773" s="36" t="s">
        <v>456</v>
      </c>
      <c r="C773" s="36" t="s">
        <v>1502</v>
      </c>
      <c r="D773" s="36" t="s">
        <v>19</v>
      </c>
      <c r="E773" s="36" t="s">
        <v>20</v>
      </c>
      <c r="F773" s="41">
        <v>1003137</v>
      </c>
      <c r="G773" s="41">
        <v>1018440</v>
      </c>
      <c r="H773" s="36"/>
    </row>
    <row r="774" spans="1:8" x14ac:dyDescent="0.35">
      <c r="A774" s="36" t="s">
        <v>1577</v>
      </c>
      <c r="B774" s="36" t="s">
        <v>1578</v>
      </c>
      <c r="C774" s="36" t="s">
        <v>1502</v>
      </c>
      <c r="D774" s="36" t="s">
        <v>19</v>
      </c>
      <c r="E774" s="36" t="s">
        <v>20</v>
      </c>
      <c r="F774" s="41">
        <v>584977</v>
      </c>
      <c r="G774" s="41">
        <v>614562</v>
      </c>
      <c r="H774" s="36"/>
    </row>
    <row r="775" spans="1:8" x14ac:dyDescent="0.35">
      <c r="A775" s="36" t="s">
        <v>1579</v>
      </c>
      <c r="B775" s="36" t="s">
        <v>1580</v>
      </c>
      <c r="C775" s="36" t="s">
        <v>1502</v>
      </c>
      <c r="D775" s="36" t="s">
        <v>25</v>
      </c>
      <c r="E775" s="36" t="s">
        <v>26</v>
      </c>
      <c r="F775" s="41">
        <v>478520</v>
      </c>
      <c r="G775" s="41">
        <v>485667</v>
      </c>
      <c r="H775" s="36"/>
    </row>
    <row r="776" spans="1:8" x14ac:dyDescent="0.35">
      <c r="A776" s="36" t="s">
        <v>1581</v>
      </c>
      <c r="B776" s="36" t="s">
        <v>1582</v>
      </c>
      <c r="C776" s="36" t="s">
        <v>1502</v>
      </c>
      <c r="D776" s="36" t="s">
        <v>19</v>
      </c>
      <c r="E776" s="36" t="s">
        <v>20</v>
      </c>
      <c r="F776" s="41">
        <v>154093</v>
      </c>
      <c r="G776" s="41">
        <v>154180</v>
      </c>
      <c r="H776" s="36"/>
    </row>
    <row r="777" spans="1:8" x14ac:dyDescent="0.35">
      <c r="A777" s="36" t="s">
        <v>1583</v>
      </c>
      <c r="B777" s="36" t="s">
        <v>1584</v>
      </c>
      <c r="C777" s="36" t="s">
        <v>1502</v>
      </c>
      <c r="D777" s="36" t="s">
        <v>19</v>
      </c>
      <c r="E777" s="36" t="s">
        <v>20</v>
      </c>
      <c r="F777" s="41">
        <v>184032</v>
      </c>
      <c r="G777" s="41">
        <v>194374</v>
      </c>
      <c r="H777" s="36"/>
    </row>
    <row r="778" spans="1:8" x14ac:dyDescent="0.35">
      <c r="A778" s="36" t="s">
        <v>1585</v>
      </c>
      <c r="B778" s="36" t="s">
        <v>1586</v>
      </c>
      <c r="C778" s="36" t="s">
        <v>1502</v>
      </c>
      <c r="D778" s="36" t="s">
        <v>19</v>
      </c>
      <c r="E778" s="36" t="s">
        <v>20</v>
      </c>
      <c r="F778" s="41">
        <v>631112</v>
      </c>
      <c r="G778" s="41">
        <v>635694</v>
      </c>
      <c r="H778" s="36"/>
    </row>
    <row r="779" spans="1:8" x14ac:dyDescent="0.35">
      <c r="A779" s="36" t="s">
        <v>1587</v>
      </c>
      <c r="B779" s="36" t="s">
        <v>1588</v>
      </c>
      <c r="C779" s="36" t="s">
        <v>1502</v>
      </c>
      <c r="D779" s="36" t="s">
        <v>75</v>
      </c>
      <c r="E779" s="36" t="s">
        <v>76</v>
      </c>
      <c r="F779" s="41">
        <v>1299986</v>
      </c>
      <c r="G779" s="41">
        <v>1217343</v>
      </c>
      <c r="H779" s="36"/>
    </row>
    <row r="780" spans="1:8" x14ac:dyDescent="0.35">
      <c r="A780" s="36" t="s">
        <v>1589</v>
      </c>
      <c r="B780" s="36" t="s">
        <v>1590</v>
      </c>
      <c r="C780" s="36" t="s">
        <v>1502</v>
      </c>
      <c r="D780" s="36" t="s">
        <v>75</v>
      </c>
      <c r="E780" s="36" t="s">
        <v>76</v>
      </c>
      <c r="F780" s="41">
        <v>9096700</v>
      </c>
      <c r="G780" s="41">
        <v>9067705</v>
      </c>
      <c r="H780" s="36"/>
    </row>
    <row r="781" spans="1:8" x14ac:dyDescent="0.35">
      <c r="A781" s="36" t="s">
        <v>1591</v>
      </c>
      <c r="B781" s="36" t="s">
        <v>1592</v>
      </c>
      <c r="C781" s="36" t="s">
        <v>1502</v>
      </c>
      <c r="D781" s="36" t="s">
        <v>75</v>
      </c>
      <c r="E781" s="36" t="s">
        <v>76</v>
      </c>
      <c r="F781" s="41">
        <v>1448570</v>
      </c>
      <c r="G781" s="41">
        <v>1455310</v>
      </c>
      <c r="H781" s="36"/>
    </row>
    <row r="782" spans="1:8" x14ac:dyDescent="0.35">
      <c r="A782" s="36" t="s">
        <v>1593</v>
      </c>
      <c r="B782" s="36" t="s">
        <v>1594</v>
      </c>
      <c r="C782" s="36" t="s">
        <v>1502</v>
      </c>
      <c r="D782" s="36" t="s">
        <v>75</v>
      </c>
      <c r="E782" s="36" t="s">
        <v>76</v>
      </c>
      <c r="F782" s="41">
        <v>2377896</v>
      </c>
      <c r="G782" s="41">
        <v>2418365</v>
      </c>
      <c r="H782" s="36"/>
    </row>
    <row r="783" spans="1:8" x14ac:dyDescent="0.35">
      <c r="A783" s="36" t="s">
        <v>1595</v>
      </c>
      <c r="B783" s="36" t="s">
        <v>1596</v>
      </c>
      <c r="C783" s="36" t="s">
        <v>1502</v>
      </c>
      <c r="D783" s="36" t="s">
        <v>75</v>
      </c>
      <c r="E783" s="36" t="s">
        <v>76</v>
      </c>
      <c r="F783" s="41">
        <v>5191909</v>
      </c>
      <c r="G783" s="41">
        <v>5195027</v>
      </c>
      <c r="H783" s="36"/>
    </row>
    <row r="784" spans="1:8" x14ac:dyDescent="0.35">
      <c r="A784" s="36" t="s">
        <v>1597</v>
      </c>
      <c r="B784" s="36" t="s">
        <v>1598</v>
      </c>
      <c r="C784" s="36" t="s">
        <v>1502</v>
      </c>
      <c r="D784" s="36" t="s">
        <v>75</v>
      </c>
      <c r="E784" s="36" t="s">
        <v>76</v>
      </c>
      <c r="F784" s="41">
        <v>1200548</v>
      </c>
      <c r="G784" s="41">
        <v>1192901</v>
      </c>
      <c r="H784" s="36"/>
    </row>
    <row r="785" spans="1:8" x14ac:dyDescent="0.35">
      <c r="A785" s="36" t="s">
        <v>1599</v>
      </c>
      <c r="B785" s="36" t="s">
        <v>1600</v>
      </c>
      <c r="C785" s="36" t="s">
        <v>1502</v>
      </c>
      <c r="D785" s="36" t="s">
        <v>75</v>
      </c>
      <c r="E785" s="36" t="s">
        <v>76</v>
      </c>
      <c r="F785" s="41">
        <v>1967541</v>
      </c>
      <c r="G785" s="41">
        <v>1989055</v>
      </c>
      <c r="H785" s="36"/>
    </row>
    <row r="786" spans="1:8" x14ac:dyDescent="0.35">
      <c r="A786" s="36" t="s">
        <v>1601</v>
      </c>
      <c r="B786" s="36" t="s">
        <v>1602</v>
      </c>
      <c r="C786" s="36" t="s">
        <v>1502</v>
      </c>
      <c r="D786" s="36" t="s">
        <v>75</v>
      </c>
      <c r="E786" s="36" t="s">
        <v>76</v>
      </c>
      <c r="F786" s="41">
        <v>1856398</v>
      </c>
      <c r="G786" s="41">
        <v>1945595</v>
      </c>
      <c r="H786" s="36"/>
    </row>
    <row r="787" spans="1:8" x14ac:dyDescent="0.35">
      <c r="A787" s="36" t="s">
        <v>1603</v>
      </c>
      <c r="B787" s="36" t="s">
        <v>1604</v>
      </c>
      <c r="C787" s="36" t="s">
        <v>1502</v>
      </c>
      <c r="D787" s="36" t="s">
        <v>75</v>
      </c>
      <c r="E787" s="36" t="s">
        <v>76</v>
      </c>
      <c r="F787" s="41">
        <v>2448186</v>
      </c>
      <c r="G787" s="41">
        <v>2484294</v>
      </c>
      <c r="H787" s="36"/>
    </row>
    <row r="788" spans="1:8" x14ac:dyDescent="0.35">
      <c r="A788" s="36" t="s">
        <v>1605</v>
      </c>
      <c r="B788" s="36" t="s">
        <v>1606</v>
      </c>
      <c r="C788" s="36" t="s">
        <v>1502</v>
      </c>
      <c r="D788" s="36" t="s">
        <v>75</v>
      </c>
      <c r="E788" s="36" t="s">
        <v>76</v>
      </c>
      <c r="F788" s="41">
        <v>1932737</v>
      </c>
      <c r="G788" s="41">
        <v>1937790</v>
      </c>
      <c r="H788" s="36"/>
    </row>
    <row r="789" spans="1:8" x14ac:dyDescent="0.35">
      <c r="A789" s="36" t="s">
        <v>1607</v>
      </c>
      <c r="B789" s="36" t="s">
        <v>1608</v>
      </c>
      <c r="C789" s="36" t="s">
        <v>1502</v>
      </c>
      <c r="D789" s="36" t="s">
        <v>75</v>
      </c>
      <c r="E789" s="36" t="s">
        <v>76</v>
      </c>
      <c r="F789" s="41">
        <v>1138311</v>
      </c>
      <c r="G789" s="41">
        <v>1174793</v>
      </c>
      <c r="H789" s="36"/>
    </row>
    <row r="790" spans="1:8" x14ac:dyDescent="0.35">
      <c r="A790" s="36" t="s">
        <v>1609</v>
      </c>
      <c r="B790" s="36" t="s">
        <v>1610</v>
      </c>
      <c r="C790" s="36" t="s">
        <v>1502</v>
      </c>
      <c r="D790" s="36" t="s">
        <v>75</v>
      </c>
      <c r="E790" s="36" t="s">
        <v>76</v>
      </c>
      <c r="F790" s="41">
        <v>848352</v>
      </c>
      <c r="G790" s="41">
        <v>859250</v>
      </c>
      <c r="H790" s="36"/>
    </row>
    <row r="791" spans="1:8" x14ac:dyDescent="0.35">
      <c r="A791" s="36" t="s">
        <v>1611</v>
      </c>
      <c r="B791" s="36" t="s">
        <v>1612</v>
      </c>
      <c r="C791" s="36" t="s">
        <v>1502</v>
      </c>
      <c r="D791" s="36" t="s">
        <v>75</v>
      </c>
      <c r="E791" s="36" t="s">
        <v>76</v>
      </c>
      <c r="F791" s="41">
        <v>1072833</v>
      </c>
      <c r="G791" s="41">
        <v>1084542</v>
      </c>
      <c r="H791" s="36"/>
    </row>
    <row r="792" spans="1:8" x14ac:dyDescent="0.35">
      <c r="A792" s="36" t="s">
        <v>1613</v>
      </c>
      <c r="B792" s="36" t="s">
        <v>1467</v>
      </c>
      <c r="C792" s="36" t="s">
        <v>1502</v>
      </c>
      <c r="D792" s="36" t="s">
        <v>75</v>
      </c>
      <c r="E792" s="36" t="s">
        <v>76</v>
      </c>
      <c r="F792" s="41">
        <v>4475932</v>
      </c>
      <c r="G792" s="41">
        <v>4517761</v>
      </c>
      <c r="H792" s="36"/>
    </row>
    <row r="793" spans="1:8" x14ac:dyDescent="0.35">
      <c r="A793" s="36" t="s">
        <v>1614</v>
      </c>
      <c r="B793" s="36" t="s">
        <v>1615</v>
      </c>
      <c r="C793" s="36" t="s">
        <v>1616</v>
      </c>
      <c r="D793" s="36" t="s">
        <v>38</v>
      </c>
      <c r="E793" s="36" t="s">
        <v>39</v>
      </c>
      <c r="F793" s="41">
        <v>11070631</v>
      </c>
      <c r="G793" s="41">
        <v>11159156</v>
      </c>
      <c r="H793" s="36"/>
    </row>
    <row r="794" spans="1:8" x14ac:dyDescent="0.35">
      <c r="A794" s="36" t="s">
        <v>1617</v>
      </c>
      <c r="B794" s="36" t="s">
        <v>1618</v>
      </c>
      <c r="C794" s="36" t="s">
        <v>1616</v>
      </c>
      <c r="D794" s="36" t="s">
        <v>25</v>
      </c>
      <c r="E794" s="36" t="s">
        <v>26</v>
      </c>
      <c r="F794" s="41">
        <v>4459733</v>
      </c>
      <c r="G794" s="41">
        <v>4501363</v>
      </c>
      <c r="H794" s="36"/>
    </row>
    <row r="795" spans="1:8" x14ac:dyDescent="0.35">
      <c r="A795" s="36" t="s">
        <v>1619</v>
      </c>
      <c r="B795" s="36" t="s">
        <v>1620</v>
      </c>
      <c r="C795" s="36" t="s">
        <v>1616</v>
      </c>
      <c r="D795" s="36" t="s">
        <v>25</v>
      </c>
      <c r="E795" s="36" t="s">
        <v>26</v>
      </c>
      <c r="F795" s="41">
        <v>352997</v>
      </c>
      <c r="G795" s="41">
        <v>363165</v>
      </c>
      <c r="H795" s="36"/>
    </row>
    <row r="796" spans="1:8" x14ac:dyDescent="0.35">
      <c r="A796" s="36" t="s">
        <v>1621</v>
      </c>
      <c r="B796" s="36" t="s">
        <v>1622</v>
      </c>
      <c r="C796" s="36" t="s">
        <v>1616</v>
      </c>
      <c r="D796" s="36" t="s">
        <v>25</v>
      </c>
      <c r="E796" s="36" t="s">
        <v>26</v>
      </c>
      <c r="F796" s="41">
        <v>869226</v>
      </c>
      <c r="G796" s="41">
        <v>908220</v>
      </c>
      <c r="H796" s="36"/>
    </row>
    <row r="797" spans="1:8" x14ac:dyDescent="0.35">
      <c r="A797" s="36" t="s">
        <v>1623</v>
      </c>
      <c r="B797" s="36" t="s">
        <v>1624</v>
      </c>
      <c r="C797" s="36" t="s">
        <v>1616</v>
      </c>
      <c r="D797" s="36" t="s">
        <v>19</v>
      </c>
      <c r="E797" s="36" t="s">
        <v>20</v>
      </c>
      <c r="F797" s="41">
        <v>547311</v>
      </c>
      <c r="G797" s="41">
        <v>572506</v>
      </c>
      <c r="H797" s="36"/>
    </row>
    <row r="798" spans="1:8" x14ac:dyDescent="0.35">
      <c r="A798" s="36" t="s">
        <v>1625</v>
      </c>
      <c r="B798" s="36" t="s">
        <v>1626</v>
      </c>
      <c r="C798" s="36" t="s">
        <v>1616</v>
      </c>
      <c r="D798" s="36" t="s">
        <v>25</v>
      </c>
      <c r="E798" s="36" t="s">
        <v>26</v>
      </c>
      <c r="F798" s="41">
        <v>700000</v>
      </c>
      <c r="G798" s="41">
        <v>658888</v>
      </c>
      <c r="H798" s="36"/>
    </row>
    <row r="799" spans="1:8" x14ac:dyDescent="0.35">
      <c r="A799" s="36" t="s">
        <v>1627</v>
      </c>
      <c r="B799" s="36" t="s">
        <v>1628</v>
      </c>
      <c r="C799" s="36" t="s">
        <v>1629</v>
      </c>
      <c r="D799" s="36" t="s">
        <v>38</v>
      </c>
      <c r="E799" s="36" t="s">
        <v>39</v>
      </c>
      <c r="F799" s="41">
        <v>3278320</v>
      </c>
      <c r="G799" s="41">
        <v>3336990</v>
      </c>
      <c r="H799" s="36"/>
    </row>
    <row r="800" spans="1:8" x14ac:dyDescent="0.35">
      <c r="A800" s="36" t="s">
        <v>1630</v>
      </c>
      <c r="B800" s="36" t="s">
        <v>1078</v>
      </c>
      <c r="C800" s="36" t="s">
        <v>1629</v>
      </c>
      <c r="D800" s="36" t="s">
        <v>25</v>
      </c>
      <c r="E800" s="36" t="s">
        <v>26</v>
      </c>
      <c r="F800" s="41">
        <v>1399303</v>
      </c>
      <c r="G800" s="41">
        <v>1412132</v>
      </c>
      <c r="H800" s="36"/>
    </row>
    <row r="801" spans="1:8" x14ac:dyDescent="0.35">
      <c r="A801" s="36" t="s">
        <v>1631</v>
      </c>
      <c r="B801" s="36" t="s">
        <v>1632</v>
      </c>
      <c r="C801" s="36" t="s">
        <v>1629</v>
      </c>
      <c r="D801" s="36" t="s">
        <v>25</v>
      </c>
      <c r="E801" s="36" t="s">
        <v>26</v>
      </c>
      <c r="F801" s="41">
        <v>5206685</v>
      </c>
      <c r="G801" s="41">
        <v>5073392</v>
      </c>
      <c r="H801" s="36"/>
    </row>
    <row r="802" spans="1:8" x14ac:dyDescent="0.35">
      <c r="A802" s="36" t="s">
        <v>1633</v>
      </c>
      <c r="B802" s="36" t="s">
        <v>1634</v>
      </c>
      <c r="C802" s="36" t="s">
        <v>1629</v>
      </c>
      <c r="D802" s="36" t="s">
        <v>19</v>
      </c>
      <c r="E802" s="36" t="s">
        <v>20</v>
      </c>
      <c r="F802" s="41">
        <v>2026320</v>
      </c>
      <c r="G802" s="41">
        <v>1916106</v>
      </c>
      <c r="H802" s="36"/>
    </row>
    <row r="803" spans="1:8" x14ac:dyDescent="0.35">
      <c r="A803" s="36" t="s">
        <v>1635</v>
      </c>
      <c r="B803" s="36" t="s">
        <v>1636</v>
      </c>
      <c r="C803" s="36" t="s">
        <v>1629</v>
      </c>
      <c r="D803" s="36" t="s">
        <v>25</v>
      </c>
      <c r="E803" s="36" t="s">
        <v>26</v>
      </c>
      <c r="F803" s="41">
        <v>2171959</v>
      </c>
      <c r="G803" s="41">
        <v>2212139</v>
      </c>
      <c r="H803" s="36"/>
    </row>
    <row r="804" spans="1:8" x14ac:dyDescent="0.35">
      <c r="A804" s="36" t="s">
        <v>1637</v>
      </c>
      <c r="B804" s="36" t="s">
        <v>1638</v>
      </c>
      <c r="C804" s="36" t="s">
        <v>1629</v>
      </c>
      <c r="D804" s="36" t="s">
        <v>19</v>
      </c>
      <c r="E804" s="36" t="s">
        <v>20</v>
      </c>
      <c r="F804" s="41">
        <v>717359</v>
      </c>
      <c r="G804" s="41">
        <v>691025</v>
      </c>
      <c r="H804" s="36"/>
    </row>
    <row r="805" spans="1:8" x14ac:dyDescent="0.35">
      <c r="A805" s="36" t="s">
        <v>1639</v>
      </c>
      <c r="B805" s="36" t="s">
        <v>1640</v>
      </c>
      <c r="C805" s="36" t="s">
        <v>1629</v>
      </c>
      <c r="D805" s="36" t="s">
        <v>75</v>
      </c>
      <c r="E805" s="36" t="s">
        <v>76</v>
      </c>
      <c r="F805" s="41">
        <v>7663408</v>
      </c>
      <c r="G805" s="41">
        <v>7697980</v>
      </c>
      <c r="H805" s="36"/>
    </row>
    <row r="806" spans="1:8" x14ac:dyDescent="0.35">
      <c r="A806" s="36" t="s">
        <v>1641</v>
      </c>
      <c r="B806" s="36" t="s">
        <v>1642</v>
      </c>
      <c r="C806" s="36" t="s">
        <v>1643</v>
      </c>
      <c r="D806" s="36" t="s">
        <v>38</v>
      </c>
      <c r="E806" s="36" t="s">
        <v>39</v>
      </c>
      <c r="F806" s="41">
        <v>50796604</v>
      </c>
      <c r="G806" s="41">
        <v>47893332</v>
      </c>
      <c r="H806" s="36" t="s">
        <v>7</v>
      </c>
    </row>
    <row r="807" spans="1:8" x14ac:dyDescent="0.35">
      <c r="A807" s="36" t="s">
        <v>1644</v>
      </c>
      <c r="B807" s="36" t="s">
        <v>798</v>
      </c>
      <c r="C807" s="36" t="s">
        <v>1643</v>
      </c>
      <c r="D807" s="36" t="s">
        <v>25</v>
      </c>
      <c r="E807" s="36" t="s">
        <v>26</v>
      </c>
      <c r="F807" s="41">
        <v>3368414</v>
      </c>
      <c r="G807" s="41">
        <v>3337819</v>
      </c>
      <c r="H807" s="36"/>
    </row>
    <row r="808" spans="1:8" x14ac:dyDescent="0.35">
      <c r="A808" s="36" t="s">
        <v>1645</v>
      </c>
      <c r="B808" s="36" t="s">
        <v>1646</v>
      </c>
      <c r="C808" s="36" t="s">
        <v>1643</v>
      </c>
      <c r="D808" s="36" t="s">
        <v>19</v>
      </c>
      <c r="E808" s="36" t="s">
        <v>20</v>
      </c>
      <c r="F808" s="41">
        <v>574897</v>
      </c>
      <c r="G808" s="41">
        <v>593765</v>
      </c>
      <c r="H808" s="36"/>
    </row>
    <row r="809" spans="1:8" x14ac:dyDescent="0.35">
      <c r="A809" s="36" t="s">
        <v>1647</v>
      </c>
      <c r="B809" s="36" t="s">
        <v>48</v>
      </c>
      <c r="C809" s="36" t="s">
        <v>1643</v>
      </c>
      <c r="D809" s="36" t="s">
        <v>19</v>
      </c>
      <c r="E809" s="36" t="s">
        <v>20</v>
      </c>
      <c r="F809" s="41">
        <v>877542</v>
      </c>
      <c r="G809" s="41">
        <v>845201</v>
      </c>
      <c r="H809" s="36"/>
    </row>
    <row r="810" spans="1:8" x14ac:dyDescent="0.35">
      <c r="A810" s="36" t="s">
        <v>1648</v>
      </c>
      <c r="B810" s="36" t="s">
        <v>1649</v>
      </c>
      <c r="C810" s="36" t="s">
        <v>1643</v>
      </c>
      <c r="D810" s="36" t="s">
        <v>19</v>
      </c>
      <c r="E810" s="36" t="s">
        <v>20</v>
      </c>
      <c r="F810" s="41">
        <v>1052463</v>
      </c>
      <c r="G810" s="41">
        <v>1049139</v>
      </c>
      <c r="H810" s="36"/>
    </row>
    <row r="811" spans="1:8" x14ac:dyDescent="0.35">
      <c r="A811" s="36" t="s">
        <v>1650</v>
      </c>
      <c r="B811" s="36" t="s">
        <v>1651</v>
      </c>
      <c r="C811" s="36" t="s">
        <v>1643</v>
      </c>
      <c r="D811" s="36" t="s">
        <v>25</v>
      </c>
      <c r="E811" s="36" t="s">
        <v>26</v>
      </c>
      <c r="F811" s="41">
        <v>1894536</v>
      </c>
      <c r="G811" s="41">
        <v>1905970</v>
      </c>
      <c r="H811" s="36"/>
    </row>
    <row r="812" spans="1:8" x14ac:dyDescent="0.35">
      <c r="A812" s="36" t="s">
        <v>1652</v>
      </c>
      <c r="B812" s="36" t="s">
        <v>1653</v>
      </c>
      <c r="C812" s="36" t="s">
        <v>1643</v>
      </c>
      <c r="D812" s="36" t="s">
        <v>19</v>
      </c>
      <c r="E812" s="36" t="s">
        <v>20</v>
      </c>
      <c r="F812" s="41">
        <v>2219166</v>
      </c>
      <c r="G812" s="41">
        <v>2218865</v>
      </c>
      <c r="H812" s="36"/>
    </row>
    <row r="813" spans="1:8" x14ac:dyDescent="0.35">
      <c r="A813" s="36" t="s">
        <v>1654</v>
      </c>
      <c r="B813" s="36" t="s">
        <v>1655</v>
      </c>
      <c r="C813" s="36" t="s">
        <v>1643</v>
      </c>
      <c r="D813" s="36" t="s">
        <v>25</v>
      </c>
      <c r="E813" s="36" t="s">
        <v>26</v>
      </c>
      <c r="F813" s="41">
        <v>13676640</v>
      </c>
      <c r="G813" s="41">
        <v>13702937</v>
      </c>
      <c r="H813" s="36"/>
    </row>
    <row r="814" spans="1:8" x14ac:dyDescent="0.35">
      <c r="A814" s="36" t="s">
        <v>1656</v>
      </c>
      <c r="B814" s="36" t="s">
        <v>1657</v>
      </c>
      <c r="C814" s="36" t="s">
        <v>1643</v>
      </c>
      <c r="D814" s="36" t="s">
        <v>25</v>
      </c>
      <c r="E814" s="36" t="s">
        <v>26</v>
      </c>
      <c r="F814" s="41">
        <v>1027982</v>
      </c>
      <c r="G814" s="41">
        <v>1001348</v>
      </c>
      <c r="H814" s="36"/>
    </row>
    <row r="815" spans="1:8" x14ac:dyDescent="0.35">
      <c r="A815" s="36" t="s">
        <v>1658</v>
      </c>
      <c r="B815" s="36" t="s">
        <v>1659</v>
      </c>
      <c r="C815" s="36" t="s">
        <v>1643</v>
      </c>
      <c r="D815" s="36" t="s">
        <v>19</v>
      </c>
      <c r="E815" s="36" t="s">
        <v>20</v>
      </c>
      <c r="F815" s="41">
        <v>261707</v>
      </c>
      <c r="G815" s="41">
        <v>263787</v>
      </c>
      <c r="H815" s="36"/>
    </row>
    <row r="816" spans="1:8" x14ac:dyDescent="0.35">
      <c r="A816" s="36" t="s">
        <v>1660</v>
      </c>
      <c r="B816" s="36" t="s">
        <v>1661</v>
      </c>
      <c r="C816" s="36" t="s">
        <v>1643</v>
      </c>
      <c r="D816" s="36" t="s">
        <v>19</v>
      </c>
      <c r="E816" s="36" t="s">
        <v>20</v>
      </c>
      <c r="F816" s="41">
        <v>353700</v>
      </c>
      <c r="G816" s="41">
        <v>351811</v>
      </c>
      <c r="H816" s="36"/>
    </row>
    <row r="817" spans="1:8" x14ac:dyDescent="0.35">
      <c r="A817" s="36" t="s">
        <v>1662</v>
      </c>
      <c r="B817" s="36" t="s">
        <v>1663</v>
      </c>
      <c r="C817" s="36" t="s">
        <v>1643</v>
      </c>
      <c r="D817" s="36" t="s">
        <v>19</v>
      </c>
      <c r="E817" s="36" t="s">
        <v>20</v>
      </c>
      <c r="F817" s="41">
        <v>480827</v>
      </c>
      <c r="G817" s="41">
        <v>474713</v>
      </c>
      <c r="H817" s="36"/>
    </row>
    <row r="818" spans="1:8" x14ac:dyDescent="0.35">
      <c r="A818" s="36" t="s">
        <v>1664</v>
      </c>
      <c r="B818" s="36" t="s">
        <v>1665</v>
      </c>
      <c r="C818" s="36" t="s">
        <v>1643</v>
      </c>
      <c r="D818" s="36" t="s">
        <v>25</v>
      </c>
      <c r="E818" s="36" t="s">
        <v>26</v>
      </c>
      <c r="F818" s="41">
        <v>1184446</v>
      </c>
      <c r="G818" s="41">
        <v>1195675</v>
      </c>
      <c r="H818" s="36"/>
    </row>
    <row r="819" spans="1:8" x14ac:dyDescent="0.35">
      <c r="A819" s="36" t="s">
        <v>1666</v>
      </c>
      <c r="B819" s="36" t="s">
        <v>1667</v>
      </c>
      <c r="C819" s="36" t="s">
        <v>1643</v>
      </c>
      <c r="D819" s="36" t="s">
        <v>25</v>
      </c>
      <c r="E819" s="36" t="s">
        <v>26</v>
      </c>
      <c r="F819" s="41">
        <v>488987</v>
      </c>
      <c r="G819" s="41">
        <v>480620</v>
      </c>
      <c r="H819" s="36"/>
    </row>
    <row r="820" spans="1:8" x14ac:dyDescent="0.35">
      <c r="A820" s="36" t="s">
        <v>1668</v>
      </c>
      <c r="B820" s="36" t="s">
        <v>1669</v>
      </c>
      <c r="C820" s="36" t="s">
        <v>1643</v>
      </c>
      <c r="D820" s="36" t="s">
        <v>19</v>
      </c>
      <c r="E820" s="36" t="s">
        <v>20</v>
      </c>
      <c r="F820" s="41">
        <v>434476</v>
      </c>
      <c r="G820" s="41">
        <v>388715</v>
      </c>
      <c r="H820" s="36"/>
    </row>
    <row r="821" spans="1:8" x14ac:dyDescent="0.35">
      <c r="A821" s="36" t="s">
        <v>1670</v>
      </c>
      <c r="B821" s="36" t="s">
        <v>1671</v>
      </c>
      <c r="C821" s="36" t="s">
        <v>1643</v>
      </c>
      <c r="D821" s="36" t="s">
        <v>19</v>
      </c>
      <c r="E821" s="36" t="s">
        <v>20</v>
      </c>
      <c r="F821" s="41">
        <v>407626</v>
      </c>
      <c r="G821" s="41">
        <v>405906</v>
      </c>
      <c r="H821" s="36"/>
    </row>
    <row r="822" spans="1:8" x14ac:dyDescent="0.35">
      <c r="A822" s="36" t="s">
        <v>1672</v>
      </c>
      <c r="B822" s="36" t="s">
        <v>1673</v>
      </c>
      <c r="C822" s="36" t="s">
        <v>1643</v>
      </c>
      <c r="D822" s="36" t="s">
        <v>19</v>
      </c>
      <c r="E822" s="36" t="s">
        <v>20</v>
      </c>
      <c r="F822" s="41">
        <v>828372</v>
      </c>
      <c r="G822" s="41">
        <v>841531</v>
      </c>
      <c r="H822" s="36"/>
    </row>
    <row r="823" spans="1:8" x14ac:dyDescent="0.35">
      <c r="A823" s="36" t="s">
        <v>1674</v>
      </c>
      <c r="B823" s="36" t="s">
        <v>1675</v>
      </c>
      <c r="C823" s="36" t="s">
        <v>1643</v>
      </c>
      <c r="D823" s="36" t="s">
        <v>19</v>
      </c>
      <c r="E823" s="36" t="s">
        <v>20</v>
      </c>
      <c r="F823" s="41">
        <v>888331</v>
      </c>
      <c r="G823" s="41">
        <v>897984</v>
      </c>
      <c r="H823" s="36"/>
    </row>
    <row r="824" spans="1:8" x14ac:dyDescent="0.35">
      <c r="A824" s="36" t="s">
        <v>1676</v>
      </c>
      <c r="B824" s="36" t="s">
        <v>1677</v>
      </c>
      <c r="C824" s="36" t="s">
        <v>1643</v>
      </c>
      <c r="D824" s="36" t="s">
        <v>19</v>
      </c>
      <c r="E824" s="36" t="s">
        <v>20</v>
      </c>
      <c r="F824" s="41">
        <v>1902671</v>
      </c>
      <c r="G824" s="41">
        <v>2017138</v>
      </c>
      <c r="H824" s="36"/>
    </row>
    <row r="825" spans="1:8" x14ac:dyDescent="0.35">
      <c r="A825" s="36" t="s">
        <v>1678</v>
      </c>
      <c r="B825" s="36" t="s">
        <v>1679</v>
      </c>
      <c r="C825" s="36" t="s">
        <v>1643</v>
      </c>
      <c r="D825" s="36" t="s">
        <v>25</v>
      </c>
      <c r="E825" s="36" t="s">
        <v>26</v>
      </c>
      <c r="F825" s="41">
        <v>686018</v>
      </c>
      <c r="G825" s="41">
        <v>688226</v>
      </c>
      <c r="H825" s="36"/>
    </row>
    <row r="826" spans="1:8" x14ac:dyDescent="0.35">
      <c r="A826" s="36" t="s">
        <v>1680</v>
      </c>
      <c r="B826" s="36" t="s">
        <v>1681</v>
      </c>
      <c r="C826" s="36" t="s">
        <v>1643</v>
      </c>
      <c r="D826" s="36" t="s">
        <v>19</v>
      </c>
      <c r="E826" s="36" t="s">
        <v>20</v>
      </c>
      <c r="F826" s="41">
        <v>1158459</v>
      </c>
      <c r="G826" s="41">
        <v>1165357</v>
      </c>
      <c r="H826" s="36"/>
    </row>
    <row r="827" spans="1:8" x14ac:dyDescent="0.35">
      <c r="A827" s="36" t="s">
        <v>1682</v>
      </c>
      <c r="B827" s="36" t="s">
        <v>1683</v>
      </c>
      <c r="C827" s="36" t="s">
        <v>1643</v>
      </c>
      <c r="D827" s="36" t="s">
        <v>25</v>
      </c>
      <c r="E827" s="36" t="s">
        <v>26</v>
      </c>
      <c r="F827" s="41">
        <v>759292</v>
      </c>
      <c r="G827" s="41">
        <v>727555</v>
      </c>
      <c r="H827" s="36"/>
    </row>
    <row r="828" spans="1:8" x14ac:dyDescent="0.35">
      <c r="A828" s="36" t="s">
        <v>1684</v>
      </c>
      <c r="B828" s="36" t="s">
        <v>594</v>
      </c>
      <c r="C828" s="36" t="s">
        <v>1643</v>
      </c>
      <c r="D828" s="36" t="s">
        <v>19</v>
      </c>
      <c r="E828" s="36" t="s">
        <v>20</v>
      </c>
      <c r="F828" s="41">
        <v>531413</v>
      </c>
      <c r="G828" s="41">
        <v>498334</v>
      </c>
      <c r="H828" s="36"/>
    </row>
    <row r="829" spans="1:8" x14ac:dyDescent="0.35">
      <c r="A829" s="36" t="s">
        <v>1685</v>
      </c>
      <c r="B829" s="36" t="s">
        <v>1686</v>
      </c>
      <c r="C829" s="36" t="s">
        <v>1643</v>
      </c>
      <c r="D829" s="36" t="s">
        <v>19</v>
      </c>
      <c r="E829" s="36" t="s">
        <v>20</v>
      </c>
      <c r="F829" s="41">
        <v>1632523</v>
      </c>
      <c r="G829" s="41">
        <v>1659833</v>
      </c>
      <c r="H829" s="36"/>
    </row>
    <row r="830" spans="1:8" x14ac:dyDescent="0.35">
      <c r="A830" s="36" t="s">
        <v>1687</v>
      </c>
      <c r="B830" s="36" t="s">
        <v>1688</v>
      </c>
      <c r="C830" s="36" t="s">
        <v>1643</v>
      </c>
      <c r="D830" s="36" t="s">
        <v>19</v>
      </c>
      <c r="E830" s="36" t="s">
        <v>20</v>
      </c>
      <c r="F830" s="41">
        <v>855426</v>
      </c>
      <c r="G830" s="41">
        <v>838578</v>
      </c>
      <c r="H830" s="36"/>
    </row>
    <row r="831" spans="1:8" x14ac:dyDescent="0.35">
      <c r="A831" s="36" t="s">
        <v>1689</v>
      </c>
      <c r="B831" s="36" t="s">
        <v>1690</v>
      </c>
      <c r="C831" s="36" t="s">
        <v>1643</v>
      </c>
      <c r="D831" s="36" t="s">
        <v>19</v>
      </c>
      <c r="E831" s="36" t="s">
        <v>20</v>
      </c>
      <c r="F831" s="41">
        <v>1439960</v>
      </c>
      <c r="G831" s="41">
        <v>1410369</v>
      </c>
      <c r="H831" s="36"/>
    </row>
    <row r="832" spans="1:8" x14ac:dyDescent="0.35">
      <c r="A832" s="36" t="s">
        <v>1691</v>
      </c>
      <c r="B832" s="36" t="s">
        <v>1642</v>
      </c>
      <c r="C832" s="36" t="s">
        <v>1643</v>
      </c>
      <c r="D832" s="36" t="s">
        <v>25</v>
      </c>
      <c r="E832" s="36" t="s">
        <v>26</v>
      </c>
      <c r="F832" s="41">
        <v>166470334</v>
      </c>
      <c r="G832" s="41">
        <v>166653013</v>
      </c>
      <c r="H832" s="36"/>
    </row>
    <row r="833" spans="1:8" x14ac:dyDescent="0.35">
      <c r="A833" s="36" t="s">
        <v>1692</v>
      </c>
      <c r="B833" s="36" t="s">
        <v>1693</v>
      </c>
      <c r="C833" s="36" t="s">
        <v>1643</v>
      </c>
      <c r="D833" s="36" t="s">
        <v>25</v>
      </c>
      <c r="E833" s="36" t="s">
        <v>26</v>
      </c>
      <c r="F833" s="41">
        <v>2348400</v>
      </c>
      <c r="G833" s="41">
        <v>2308808</v>
      </c>
      <c r="H833" s="36"/>
    </row>
    <row r="834" spans="1:8" x14ac:dyDescent="0.35">
      <c r="A834" s="36" t="s">
        <v>1694</v>
      </c>
      <c r="B834" s="36" t="s">
        <v>1695</v>
      </c>
      <c r="C834" s="36" t="s">
        <v>1643</v>
      </c>
      <c r="D834" s="36" t="s">
        <v>19</v>
      </c>
      <c r="E834" s="36" t="s">
        <v>20</v>
      </c>
      <c r="F834" s="41">
        <v>843384</v>
      </c>
      <c r="G834" s="41">
        <v>827083</v>
      </c>
      <c r="H834" s="36"/>
    </row>
    <row r="835" spans="1:8" x14ac:dyDescent="0.35">
      <c r="A835" s="36" t="s">
        <v>1696</v>
      </c>
      <c r="B835" s="36" t="s">
        <v>1346</v>
      </c>
      <c r="C835" s="36" t="s">
        <v>1643</v>
      </c>
      <c r="D835" s="36" t="s">
        <v>25</v>
      </c>
      <c r="E835" s="36" t="s">
        <v>26</v>
      </c>
      <c r="F835" s="41">
        <v>8083547</v>
      </c>
      <c r="G835" s="41">
        <v>8066553</v>
      </c>
      <c r="H835" s="36"/>
    </row>
    <row r="836" spans="1:8" x14ac:dyDescent="0.35">
      <c r="A836" s="36" t="s">
        <v>1697</v>
      </c>
      <c r="B836" s="36" t="s">
        <v>819</v>
      </c>
      <c r="C836" s="36" t="s">
        <v>1643</v>
      </c>
      <c r="D836" s="36" t="s">
        <v>25</v>
      </c>
      <c r="E836" s="36" t="s">
        <v>26</v>
      </c>
      <c r="F836" s="41">
        <v>1013710</v>
      </c>
      <c r="G836" s="41">
        <v>1014528</v>
      </c>
      <c r="H836" s="36"/>
    </row>
    <row r="837" spans="1:8" x14ac:dyDescent="0.35">
      <c r="A837" s="36" t="s">
        <v>1698</v>
      </c>
      <c r="B837" s="36" t="s">
        <v>1699</v>
      </c>
      <c r="C837" s="36" t="s">
        <v>1643</v>
      </c>
      <c r="D837" s="36" t="s">
        <v>19</v>
      </c>
      <c r="E837" s="36" t="s">
        <v>20</v>
      </c>
      <c r="F837" s="41">
        <v>314140</v>
      </c>
      <c r="G837" s="41">
        <v>306193</v>
      </c>
      <c r="H837" s="36"/>
    </row>
    <row r="838" spans="1:8" x14ac:dyDescent="0.35">
      <c r="A838" s="36" t="s">
        <v>1700</v>
      </c>
      <c r="B838" s="36" t="s">
        <v>1701</v>
      </c>
      <c r="C838" s="36" t="s">
        <v>1643</v>
      </c>
      <c r="D838" s="36" t="s">
        <v>25</v>
      </c>
      <c r="E838" s="36" t="s">
        <v>26</v>
      </c>
      <c r="F838" s="41">
        <v>2238445</v>
      </c>
      <c r="G838" s="41">
        <v>2216643</v>
      </c>
      <c r="H838" s="36"/>
    </row>
    <row r="839" spans="1:8" x14ac:dyDescent="0.35">
      <c r="A839" s="36" t="s">
        <v>1702</v>
      </c>
      <c r="B839" s="36" t="s">
        <v>1703</v>
      </c>
      <c r="C839" s="36" t="s">
        <v>1643</v>
      </c>
      <c r="D839" s="36" t="s">
        <v>25</v>
      </c>
      <c r="E839" s="36" t="s">
        <v>26</v>
      </c>
      <c r="F839" s="41">
        <v>4878359</v>
      </c>
      <c r="G839" s="41">
        <v>4853636</v>
      </c>
      <c r="H839" s="36"/>
    </row>
    <row r="840" spans="1:8" x14ac:dyDescent="0.35">
      <c r="A840" s="36" t="s">
        <v>1704</v>
      </c>
      <c r="B840" s="36" t="s">
        <v>1705</v>
      </c>
      <c r="C840" s="36" t="s">
        <v>1643</v>
      </c>
      <c r="D840" s="36" t="s">
        <v>19</v>
      </c>
      <c r="E840" s="36" t="s">
        <v>20</v>
      </c>
      <c r="F840" s="41">
        <v>1664953</v>
      </c>
      <c r="G840" s="41">
        <v>1650660</v>
      </c>
      <c r="H840" s="36"/>
    </row>
    <row r="841" spans="1:8" x14ac:dyDescent="0.35">
      <c r="A841" s="36" t="s">
        <v>1706</v>
      </c>
      <c r="B841" s="36" t="s">
        <v>1707</v>
      </c>
      <c r="C841" s="36" t="s">
        <v>1643</v>
      </c>
      <c r="D841" s="36" t="s">
        <v>25</v>
      </c>
      <c r="E841" s="36" t="s">
        <v>26</v>
      </c>
      <c r="F841" s="41">
        <v>1756675</v>
      </c>
      <c r="G841" s="41">
        <v>1781419</v>
      </c>
      <c r="H841" s="36"/>
    </row>
    <row r="842" spans="1:8" x14ac:dyDescent="0.35">
      <c r="A842" s="36" t="s">
        <v>1708</v>
      </c>
      <c r="B842" s="36" t="s">
        <v>1709</v>
      </c>
      <c r="C842" s="36" t="s">
        <v>1643</v>
      </c>
      <c r="D842" s="36" t="s">
        <v>19</v>
      </c>
      <c r="E842" s="36" t="s">
        <v>20</v>
      </c>
      <c r="F842" s="41">
        <v>1180489</v>
      </c>
      <c r="G842" s="41">
        <v>1232033</v>
      </c>
      <c r="H842" s="36"/>
    </row>
    <row r="843" spans="1:8" x14ac:dyDescent="0.35">
      <c r="A843" s="36" t="s">
        <v>1710</v>
      </c>
      <c r="B843" s="36" t="s">
        <v>1711</v>
      </c>
      <c r="C843" s="36" t="s">
        <v>1643</v>
      </c>
      <c r="D843" s="36" t="s">
        <v>25</v>
      </c>
      <c r="E843" s="36" t="s">
        <v>26</v>
      </c>
      <c r="F843" s="41">
        <v>2447068</v>
      </c>
      <c r="G843" s="41">
        <v>2454783</v>
      </c>
      <c r="H843" s="36"/>
    </row>
    <row r="844" spans="1:8" x14ac:dyDescent="0.35">
      <c r="A844" s="36" t="s">
        <v>1712</v>
      </c>
      <c r="B844" s="36" t="s">
        <v>1713</v>
      </c>
      <c r="C844" s="36" t="s">
        <v>1643</v>
      </c>
      <c r="D844" s="36" t="s">
        <v>25</v>
      </c>
      <c r="E844" s="36" t="s">
        <v>26</v>
      </c>
      <c r="F844" s="41">
        <v>910155</v>
      </c>
      <c r="G844" s="41">
        <v>912851</v>
      </c>
      <c r="H844" s="36"/>
    </row>
    <row r="845" spans="1:8" x14ac:dyDescent="0.35">
      <c r="A845" s="36" t="s">
        <v>1714</v>
      </c>
      <c r="B845" s="36" t="s">
        <v>1715</v>
      </c>
      <c r="C845" s="36" t="s">
        <v>1643</v>
      </c>
      <c r="D845" s="36" t="s">
        <v>19</v>
      </c>
      <c r="E845" s="36" t="s">
        <v>20</v>
      </c>
      <c r="F845" s="41">
        <v>308902</v>
      </c>
      <c r="G845" s="41">
        <v>322111</v>
      </c>
      <c r="H845" s="36"/>
    </row>
    <row r="846" spans="1:8" x14ac:dyDescent="0.35">
      <c r="A846" s="36" t="s">
        <v>1716</v>
      </c>
      <c r="B846" s="36" t="s">
        <v>1717</v>
      </c>
      <c r="C846" s="36" t="s">
        <v>1643</v>
      </c>
      <c r="D846" s="36" t="s">
        <v>25</v>
      </c>
      <c r="E846" s="36" t="s">
        <v>26</v>
      </c>
      <c r="F846" s="41">
        <v>882656</v>
      </c>
      <c r="G846" s="41">
        <v>835027</v>
      </c>
      <c r="H846" s="36"/>
    </row>
    <row r="847" spans="1:8" x14ac:dyDescent="0.35">
      <c r="A847" s="36" t="s">
        <v>1718</v>
      </c>
      <c r="B847" s="36" t="s">
        <v>1719</v>
      </c>
      <c r="C847" s="36" t="s">
        <v>1643</v>
      </c>
      <c r="D847" s="36" t="s">
        <v>19</v>
      </c>
      <c r="E847" s="36" t="s">
        <v>20</v>
      </c>
      <c r="F847" s="41">
        <v>3362710</v>
      </c>
      <c r="G847" s="41">
        <v>3425923</v>
      </c>
      <c r="H847" s="36"/>
    </row>
    <row r="848" spans="1:8" x14ac:dyDescent="0.35">
      <c r="A848" s="36" t="s">
        <v>1720</v>
      </c>
      <c r="B848" s="36" t="s">
        <v>1721</v>
      </c>
      <c r="C848" s="36" t="s">
        <v>1643</v>
      </c>
      <c r="D848" s="36" t="s">
        <v>75</v>
      </c>
      <c r="E848" s="36" t="s">
        <v>76</v>
      </c>
      <c r="F848" s="41">
        <v>1422626</v>
      </c>
      <c r="G848" s="41">
        <v>1396620</v>
      </c>
      <c r="H848" s="36"/>
    </row>
    <row r="849" spans="1:8" x14ac:dyDescent="0.35">
      <c r="A849" s="36" t="s">
        <v>1722</v>
      </c>
      <c r="B849" s="36" t="s">
        <v>1723</v>
      </c>
      <c r="C849" s="36" t="s">
        <v>1643</v>
      </c>
      <c r="D849" s="36" t="s">
        <v>75</v>
      </c>
      <c r="E849" s="36" t="s">
        <v>76</v>
      </c>
      <c r="F849" s="41">
        <v>2727220</v>
      </c>
      <c r="G849" s="41">
        <v>2724450</v>
      </c>
      <c r="H849" s="36"/>
    </row>
    <row r="850" spans="1:8" x14ac:dyDescent="0.35">
      <c r="A850" s="36" t="s">
        <v>1724</v>
      </c>
      <c r="B850" s="36" t="s">
        <v>1725</v>
      </c>
      <c r="C850" s="36" t="s">
        <v>1643</v>
      </c>
      <c r="D850" s="36" t="s">
        <v>75</v>
      </c>
      <c r="E850" s="36" t="s">
        <v>76</v>
      </c>
      <c r="F850" s="41">
        <v>1804707</v>
      </c>
      <c r="G850" s="41">
        <v>1837103</v>
      </c>
      <c r="H850" s="36"/>
    </row>
    <row r="851" spans="1:8" x14ac:dyDescent="0.35">
      <c r="A851" s="36" t="s">
        <v>1726</v>
      </c>
      <c r="B851" s="36" t="s">
        <v>1727</v>
      </c>
      <c r="C851" s="36" t="s">
        <v>1643</v>
      </c>
      <c r="D851" s="36" t="s">
        <v>75</v>
      </c>
      <c r="E851" s="36" t="s">
        <v>76</v>
      </c>
      <c r="F851" s="41">
        <v>14216121</v>
      </c>
      <c r="G851" s="41">
        <v>14023808</v>
      </c>
      <c r="H851" s="36"/>
    </row>
    <row r="852" spans="1:8" x14ac:dyDescent="0.35">
      <c r="A852" s="36" t="s">
        <v>1728</v>
      </c>
      <c r="B852" s="36" t="s">
        <v>1729</v>
      </c>
      <c r="C852" s="36" t="s">
        <v>1643</v>
      </c>
      <c r="D852" s="36" t="s">
        <v>75</v>
      </c>
      <c r="E852" s="36" t="s">
        <v>76</v>
      </c>
      <c r="F852" s="41">
        <v>1956644</v>
      </c>
      <c r="G852" s="41">
        <v>2004757</v>
      </c>
      <c r="H852" s="36"/>
    </row>
    <row r="853" spans="1:8" x14ac:dyDescent="0.35">
      <c r="A853" s="36" t="s">
        <v>1730</v>
      </c>
      <c r="B853" s="36" t="s">
        <v>504</v>
      </c>
      <c r="C853" s="36" t="s">
        <v>1643</v>
      </c>
      <c r="D853" s="36" t="s">
        <v>75</v>
      </c>
      <c r="E853" s="36" t="s">
        <v>76</v>
      </c>
      <c r="F853" s="41">
        <v>1725860</v>
      </c>
      <c r="G853" s="41">
        <v>1759699</v>
      </c>
      <c r="H853" s="36"/>
    </row>
    <row r="854" spans="1:8" x14ac:dyDescent="0.35">
      <c r="A854" s="36" t="s">
        <v>1731</v>
      </c>
      <c r="B854" s="36" t="s">
        <v>1732</v>
      </c>
      <c r="C854" s="36" t="s">
        <v>1643</v>
      </c>
      <c r="D854" s="36" t="s">
        <v>75</v>
      </c>
      <c r="E854" s="36" t="s">
        <v>76</v>
      </c>
      <c r="F854" s="41">
        <v>1603607</v>
      </c>
      <c r="G854" s="41">
        <v>1609285</v>
      </c>
      <c r="H854" s="36"/>
    </row>
    <row r="855" spans="1:8" x14ac:dyDescent="0.35">
      <c r="A855" s="36" t="s">
        <v>1733</v>
      </c>
      <c r="B855" s="36" t="s">
        <v>1734</v>
      </c>
      <c r="C855" s="36" t="s">
        <v>1643</v>
      </c>
      <c r="D855" s="36" t="s">
        <v>75</v>
      </c>
      <c r="E855" s="36" t="s">
        <v>76</v>
      </c>
      <c r="F855" s="41">
        <v>1207810</v>
      </c>
      <c r="G855" s="41">
        <v>1234773</v>
      </c>
      <c r="H855" s="36"/>
    </row>
    <row r="856" spans="1:8" x14ac:dyDescent="0.35">
      <c r="A856" s="36" t="s">
        <v>1735</v>
      </c>
      <c r="B856" s="36" t="s">
        <v>1736</v>
      </c>
      <c r="C856" s="36" t="s">
        <v>1643</v>
      </c>
      <c r="D856" s="36" t="s">
        <v>75</v>
      </c>
      <c r="E856" s="36" t="s">
        <v>76</v>
      </c>
      <c r="F856" s="41">
        <v>0</v>
      </c>
      <c r="G856" s="41">
        <v>3540841</v>
      </c>
      <c r="H856" s="36" t="s">
        <v>5</v>
      </c>
    </row>
    <row r="857" spans="1:8" x14ac:dyDescent="0.35">
      <c r="A857" s="36" t="s">
        <v>1737</v>
      </c>
      <c r="B857" s="36" t="s">
        <v>1738</v>
      </c>
      <c r="C857" s="36" t="s">
        <v>1739</v>
      </c>
      <c r="D857" s="36" t="s">
        <v>38</v>
      </c>
      <c r="E857" s="36" t="s">
        <v>39</v>
      </c>
      <c r="F857" s="41">
        <v>44816068</v>
      </c>
      <c r="G857" s="41">
        <v>44991805</v>
      </c>
      <c r="H857" s="36"/>
    </row>
    <row r="858" spans="1:8" x14ac:dyDescent="0.35">
      <c r="A858" s="36" t="s">
        <v>1740</v>
      </c>
      <c r="B858" s="36" t="s">
        <v>1741</v>
      </c>
      <c r="C858" s="36" t="s">
        <v>1739</v>
      </c>
      <c r="D858" s="36" t="s">
        <v>25</v>
      </c>
      <c r="E858" s="36" t="s">
        <v>26</v>
      </c>
      <c r="F858" s="41">
        <v>6070270</v>
      </c>
      <c r="G858" s="41">
        <v>6072562</v>
      </c>
      <c r="H858" s="36"/>
    </row>
    <row r="859" spans="1:8" x14ac:dyDescent="0.35">
      <c r="A859" s="36" t="s">
        <v>1742</v>
      </c>
      <c r="B859" s="36" t="s">
        <v>1743</v>
      </c>
      <c r="C859" s="36" t="s">
        <v>1739</v>
      </c>
      <c r="D859" s="36" t="s">
        <v>19</v>
      </c>
      <c r="E859" s="36" t="s">
        <v>20</v>
      </c>
      <c r="F859" s="41">
        <v>599826</v>
      </c>
      <c r="G859" s="41">
        <v>599934</v>
      </c>
      <c r="H859" s="36"/>
    </row>
    <row r="860" spans="1:8" x14ac:dyDescent="0.35">
      <c r="A860" s="36" t="s">
        <v>1744</v>
      </c>
      <c r="B860" s="36" t="s">
        <v>1745</v>
      </c>
      <c r="C860" s="36" t="s">
        <v>1739</v>
      </c>
      <c r="D860" s="36" t="s">
        <v>19</v>
      </c>
      <c r="E860" s="36" t="s">
        <v>20</v>
      </c>
      <c r="F860" s="41">
        <v>630148</v>
      </c>
      <c r="G860" s="41">
        <v>632701</v>
      </c>
      <c r="H860" s="36"/>
    </row>
    <row r="861" spans="1:8" x14ac:dyDescent="0.35">
      <c r="A861" s="36" t="s">
        <v>1746</v>
      </c>
      <c r="B861" s="36" t="s">
        <v>1072</v>
      </c>
      <c r="C861" s="36" t="s">
        <v>1739</v>
      </c>
      <c r="D861" s="36" t="s">
        <v>19</v>
      </c>
      <c r="E861" s="36" t="s">
        <v>20</v>
      </c>
      <c r="F861" s="41">
        <v>288553</v>
      </c>
      <c r="G861" s="41">
        <v>306207</v>
      </c>
      <c r="H861" s="36"/>
    </row>
    <row r="862" spans="1:8" x14ac:dyDescent="0.35">
      <c r="A862" s="36" t="s">
        <v>1747</v>
      </c>
      <c r="B862" s="36" t="s">
        <v>1748</v>
      </c>
      <c r="C862" s="36" t="s">
        <v>1739</v>
      </c>
      <c r="D862" s="36" t="s">
        <v>25</v>
      </c>
      <c r="E862" s="36" t="s">
        <v>26</v>
      </c>
      <c r="F862" s="41">
        <v>2583075</v>
      </c>
      <c r="G862" s="41">
        <v>2586336</v>
      </c>
      <c r="H862" s="36"/>
    </row>
    <row r="863" spans="1:8" x14ac:dyDescent="0.35">
      <c r="A863" s="36" t="s">
        <v>1749</v>
      </c>
      <c r="B863" s="36" t="s">
        <v>1750</v>
      </c>
      <c r="C863" s="36" t="s">
        <v>1739</v>
      </c>
      <c r="D863" s="36" t="s">
        <v>25</v>
      </c>
      <c r="E863" s="36" t="s">
        <v>26</v>
      </c>
      <c r="F863" s="41">
        <v>11585622</v>
      </c>
      <c r="G863" s="41">
        <v>11532847</v>
      </c>
      <c r="H863" s="36"/>
    </row>
    <row r="864" spans="1:8" x14ac:dyDescent="0.35">
      <c r="A864" s="36" t="s">
        <v>1751</v>
      </c>
      <c r="B864" s="36" t="s">
        <v>1752</v>
      </c>
      <c r="C864" s="36" t="s">
        <v>1739</v>
      </c>
      <c r="D864" s="36" t="s">
        <v>25</v>
      </c>
      <c r="E864" s="36" t="s">
        <v>26</v>
      </c>
      <c r="F864" s="41">
        <v>21173646</v>
      </c>
      <c r="G864" s="41">
        <v>21148943</v>
      </c>
      <c r="H864" s="36"/>
    </row>
    <row r="865" spans="1:8" x14ac:dyDescent="0.35">
      <c r="A865" s="36" t="s">
        <v>1753</v>
      </c>
      <c r="B865" s="36" t="s">
        <v>1754</v>
      </c>
      <c r="C865" s="36" t="s">
        <v>1739</v>
      </c>
      <c r="D865" s="36" t="s">
        <v>19</v>
      </c>
      <c r="E865" s="36" t="s">
        <v>20</v>
      </c>
      <c r="F865" s="41">
        <v>1576979</v>
      </c>
      <c r="G865" s="41">
        <v>1603899</v>
      </c>
      <c r="H865" s="36"/>
    </row>
    <row r="866" spans="1:8" x14ac:dyDescent="0.35">
      <c r="A866" s="36" t="s">
        <v>1755</v>
      </c>
      <c r="B866" s="36" t="s">
        <v>1001</v>
      </c>
      <c r="C866" s="36" t="s">
        <v>1739</v>
      </c>
      <c r="D866" s="36" t="s">
        <v>25</v>
      </c>
      <c r="E866" s="36" t="s">
        <v>26</v>
      </c>
      <c r="F866" s="41">
        <v>7035746</v>
      </c>
      <c r="G866" s="41">
        <v>7095966</v>
      </c>
      <c r="H866" s="36"/>
    </row>
    <row r="867" spans="1:8" x14ac:dyDescent="0.35">
      <c r="A867" s="36" t="s">
        <v>1756</v>
      </c>
      <c r="B867" s="36" t="s">
        <v>1757</v>
      </c>
      <c r="C867" s="36" t="s">
        <v>1739</v>
      </c>
      <c r="D867" s="36" t="s">
        <v>19</v>
      </c>
      <c r="E867" s="36" t="s">
        <v>20</v>
      </c>
      <c r="F867" s="41">
        <v>648609</v>
      </c>
      <c r="G867" s="41">
        <v>645276</v>
      </c>
      <c r="H867" s="36"/>
    </row>
    <row r="868" spans="1:8" x14ac:dyDescent="0.35">
      <c r="A868" s="36" t="s">
        <v>1758</v>
      </c>
      <c r="B868" s="36" t="s">
        <v>1759</v>
      </c>
      <c r="C868" s="36" t="s">
        <v>1739</v>
      </c>
      <c r="D868" s="36" t="s">
        <v>25</v>
      </c>
      <c r="E868" s="36" t="s">
        <v>26</v>
      </c>
      <c r="F868" s="41">
        <v>5716576</v>
      </c>
      <c r="G868" s="41">
        <v>5759895</v>
      </c>
      <c r="H868" s="36"/>
    </row>
    <row r="869" spans="1:8" x14ac:dyDescent="0.35">
      <c r="A869" s="36" t="s">
        <v>1760</v>
      </c>
      <c r="B869" s="36" t="s">
        <v>1761</v>
      </c>
      <c r="C869" s="36" t="s">
        <v>1739</v>
      </c>
      <c r="D869" s="36" t="s">
        <v>19</v>
      </c>
      <c r="E869" s="36" t="s">
        <v>20</v>
      </c>
      <c r="F869" s="41">
        <v>1053244</v>
      </c>
      <c r="G869" s="41">
        <v>1089100</v>
      </c>
      <c r="H869" s="36"/>
    </row>
    <row r="870" spans="1:8" x14ac:dyDescent="0.35">
      <c r="A870" s="36" t="s">
        <v>1762</v>
      </c>
      <c r="B870" s="36" t="s">
        <v>1763</v>
      </c>
      <c r="C870" s="36" t="s">
        <v>1739</v>
      </c>
      <c r="D870" s="36" t="s">
        <v>25</v>
      </c>
      <c r="E870" s="36" t="s">
        <v>26</v>
      </c>
      <c r="F870" s="41">
        <v>717558</v>
      </c>
      <c r="G870" s="41">
        <v>721312</v>
      </c>
      <c r="H870" s="36"/>
    </row>
    <row r="871" spans="1:8" x14ac:dyDescent="0.35">
      <c r="A871" s="36" t="s">
        <v>1764</v>
      </c>
      <c r="B871" s="36" t="s">
        <v>1765</v>
      </c>
      <c r="C871" s="36" t="s">
        <v>1739</v>
      </c>
      <c r="D871" s="36" t="s">
        <v>19</v>
      </c>
      <c r="E871" s="36" t="s">
        <v>20</v>
      </c>
      <c r="F871" s="41">
        <v>992025</v>
      </c>
      <c r="G871" s="41">
        <v>1006929</v>
      </c>
      <c r="H871" s="36"/>
    </row>
    <row r="872" spans="1:8" x14ac:dyDescent="0.35">
      <c r="A872" s="36" t="s">
        <v>1766</v>
      </c>
      <c r="B872" s="36" t="s">
        <v>1767</v>
      </c>
      <c r="C872" s="36" t="s">
        <v>1739</v>
      </c>
      <c r="D872" s="36" t="s">
        <v>19</v>
      </c>
      <c r="E872" s="36" t="s">
        <v>20</v>
      </c>
      <c r="F872" s="41">
        <v>282922</v>
      </c>
      <c r="G872" s="41">
        <v>273848</v>
      </c>
      <c r="H872" s="36"/>
    </row>
    <row r="873" spans="1:8" x14ac:dyDescent="0.35">
      <c r="A873" s="36" t="s">
        <v>1768</v>
      </c>
      <c r="B873" s="36" t="s">
        <v>1769</v>
      </c>
      <c r="C873" s="36" t="s">
        <v>1739</v>
      </c>
      <c r="D873" s="36" t="s">
        <v>19</v>
      </c>
      <c r="E873" s="36" t="s">
        <v>20</v>
      </c>
      <c r="F873" s="41">
        <v>1420614</v>
      </c>
      <c r="G873" s="41">
        <v>1433432</v>
      </c>
      <c r="H873" s="36"/>
    </row>
    <row r="874" spans="1:8" x14ac:dyDescent="0.35">
      <c r="A874" s="36" t="s">
        <v>1770</v>
      </c>
      <c r="B874" s="36" t="s">
        <v>1771</v>
      </c>
      <c r="C874" s="36" t="s">
        <v>1739</v>
      </c>
      <c r="D874" s="36" t="s">
        <v>19</v>
      </c>
      <c r="E874" s="36" t="s">
        <v>20</v>
      </c>
      <c r="F874" s="41">
        <v>277456</v>
      </c>
      <c r="G874" s="41">
        <v>283095</v>
      </c>
      <c r="H874" s="36"/>
    </row>
    <row r="875" spans="1:8" x14ac:dyDescent="0.35">
      <c r="A875" s="36" t="s">
        <v>1772</v>
      </c>
      <c r="B875" s="36" t="s">
        <v>1773</v>
      </c>
      <c r="C875" s="36" t="s">
        <v>1739</v>
      </c>
      <c r="D875" s="36" t="s">
        <v>19</v>
      </c>
      <c r="E875" s="36" t="s">
        <v>20</v>
      </c>
      <c r="F875" s="41">
        <v>543584</v>
      </c>
      <c r="G875" s="41">
        <v>557769</v>
      </c>
      <c r="H875" s="36"/>
    </row>
    <row r="876" spans="1:8" x14ac:dyDescent="0.35">
      <c r="A876" s="36" t="s">
        <v>1774</v>
      </c>
      <c r="B876" s="36" t="s">
        <v>284</v>
      </c>
      <c r="C876" s="36" t="s">
        <v>1739</v>
      </c>
      <c r="D876" s="36" t="s">
        <v>19</v>
      </c>
      <c r="E876" s="36" t="s">
        <v>20</v>
      </c>
      <c r="F876" s="41">
        <v>2011695</v>
      </c>
      <c r="G876" s="41">
        <v>1983265</v>
      </c>
      <c r="H876" s="36"/>
    </row>
    <row r="877" spans="1:8" x14ac:dyDescent="0.35">
      <c r="A877" s="36" t="s">
        <v>1775</v>
      </c>
      <c r="B877" s="36" t="s">
        <v>288</v>
      </c>
      <c r="C877" s="36" t="s">
        <v>1739</v>
      </c>
      <c r="D877" s="36" t="s">
        <v>19</v>
      </c>
      <c r="E877" s="36" t="s">
        <v>20</v>
      </c>
      <c r="F877" s="41">
        <v>468541</v>
      </c>
      <c r="G877" s="41">
        <v>478391</v>
      </c>
      <c r="H877" s="36"/>
    </row>
    <row r="878" spans="1:8" x14ac:dyDescent="0.35">
      <c r="A878" s="36" t="s">
        <v>1776</v>
      </c>
      <c r="B878" s="36" t="s">
        <v>1777</v>
      </c>
      <c r="C878" s="36" t="s">
        <v>1739</v>
      </c>
      <c r="D878" s="36" t="s">
        <v>25</v>
      </c>
      <c r="E878" s="36" t="s">
        <v>26</v>
      </c>
      <c r="F878" s="41">
        <v>1032925</v>
      </c>
      <c r="G878" s="41">
        <v>1030970</v>
      </c>
      <c r="H878" s="36"/>
    </row>
    <row r="879" spans="1:8" x14ac:dyDescent="0.35">
      <c r="A879" s="36" t="s">
        <v>1778</v>
      </c>
      <c r="B879" s="36" t="s">
        <v>1779</v>
      </c>
      <c r="C879" s="36" t="s">
        <v>1739</v>
      </c>
      <c r="D879" s="36" t="s">
        <v>19</v>
      </c>
      <c r="E879" s="36" t="s">
        <v>20</v>
      </c>
      <c r="F879" s="41">
        <v>1216621</v>
      </c>
      <c r="G879" s="41">
        <v>1185239</v>
      </c>
      <c r="H879" s="36"/>
    </row>
    <row r="880" spans="1:8" x14ac:dyDescent="0.35">
      <c r="A880" s="36" t="s">
        <v>1780</v>
      </c>
      <c r="B880" s="36" t="s">
        <v>1781</v>
      </c>
      <c r="C880" s="36" t="s">
        <v>1739</v>
      </c>
      <c r="D880" s="36" t="s">
        <v>25</v>
      </c>
      <c r="E880" s="36" t="s">
        <v>26</v>
      </c>
      <c r="F880" s="41">
        <v>846398</v>
      </c>
      <c r="G880" s="41">
        <v>854619</v>
      </c>
      <c r="H880" s="36"/>
    </row>
    <row r="881" spans="1:8" x14ac:dyDescent="0.35">
      <c r="A881" s="36" t="s">
        <v>1782</v>
      </c>
      <c r="B881" s="36" t="s">
        <v>817</v>
      </c>
      <c r="C881" s="36" t="s">
        <v>1739</v>
      </c>
      <c r="D881" s="36" t="s">
        <v>19</v>
      </c>
      <c r="E881" s="36" t="s">
        <v>20</v>
      </c>
      <c r="F881" s="41">
        <v>403560</v>
      </c>
      <c r="G881" s="41">
        <v>399993</v>
      </c>
      <c r="H881" s="36"/>
    </row>
    <row r="882" spans="1:8" x14ac:dyDescent="0.35">
      <c r="A882" s="36" t="s">
        <v>1783</v>
      </c>
      <c r="B882" s="36" t="s">
        <v>1784</v>
      </c>
      <c r="C882" s="36" t="s">
        <v>1739</v>
      </c>
      <c r="D882" s="36" t="s">
        <v>25</v>
      </c>
      <c r="E882" s="36" t="s">
        <v>26</v>
      </c>
      <c r="F882" s="41">
        <v>650904</v>
      </c>
      <c r="G882" s="41">
        <v>638283</v>
      </c>
      <c r="H882" s="36"/>
    </row>
    <row r="883" spans="1:8" x14ac:dyDescent="0.35">
      <c r="A883" s="36" t="s">
        <v>1785</v>
      </c>
      <c r="B883" s="36" t="s">
        <v>1786</v>
      </c>
      <c r="C883" s="36" t="s">
        <v>1739</v>
      </c>
      <c r="D883" s="36" t="s">
        <v>19</v>
      </c>
      <c r="E883" s="36" t="s">
        <v>20</v>
      </c>
      <c r="F883" s="41">
        <v>175062</v>
      </c>
      <c r="G883" s="41">
        <v>153738</v>
      </c>
      <c r="H883" s="36"/>
    </row>
    <row r="884" spans="1:8" x14ac:dyDescent="0.35">
      <c r="A884" s="36" t="s">
        <v>1787</v>
      </c>
      <c r="B884" s="36" t="s">
        <v>594</v>
      </c>
      <c r="C884" s="36" t="s">
        <v>1739</v>
      </c>
      <c r="D884" s="36" t="s">
        <v>19</v>
      </c>
      <c r="E884" s="36" t="s">
        <v>20</v>
      </c>
      <c r="F884" s="41">
        <v>725384</v>
      </c>
      <c r="G884" s="41">
        <v>724564</v>
      </c>
      <c r="H884" s="36"/>
    </row>
    <row r="885" spans="1:8" x14ac:dyDescent="0.35">
      <c r="A885" s="36" t="s">
        <v>1788</v>
      </c>
      <c r="B885" s="36" t="s">
        <v>1555</v>
      </c>
      <c r="C885" s="36" t="s">
        <v>1739</v>
      </c>
      <c r="D885" s="36" t="s">
        <v>19</v>
      </c>
      <c r="E885" s="36" t="s">
        <v>20</v>
      </c>
      <c r="F885" s="41">
        <v>754809</v>
      </c>
      <c r="G885" s="41">
        <v>733771</v>
      </c>
      <c r="H885" s="36"/>
    </row>
    <row r="886" spans="1:8" x14ac:dyDescent="0.35">
      <c r="A886" s="36" t="s">
        <v>1789</v>
      </c>
      <c r="B886" s="36" t="s">
        <v>1790</v>
      </c>
      <c r="C886" s="36" t="s">
        <v>1739</v>
      </c>
      <c r="D886" s="36" t="s">
        <v>19</v>
      </c>
      <c r="E886" s="36" t="s">
        <v>20</v>
      </c>
      <c r="F886" s="41">
        <v>965715</v>
      </c>
      <c r="G886" s="41">
        <v>954454</v>
      </c>
      <c r="H886" s="36"/>
    </row>
    <row r="887" spans="1:8" x14ac:dyDescent="0.35">
      <c r="A887" s="36" t="s">
        <v>1791</v>
      </c>
      <c r="B887" s="36" t="s">
        <v>1792</v>
      </c>
      <c r="C887" s="36" t="s">
        <v>1739</v>
      </c>
      <c r="D887" s="36" t="s">
        <v>19</v>
      </c>
      <c r="E887" s="36" t="s">
        <v>20</v>
      </c>
      <c r="F887" s="41">
        <v>719817</v>
      </c>
      <c r="G887" s="41">
        <v>721490</v>
      </c>
      <c r="H887" s="36"/>
    </row>
    <row r="888" spans="1:8" x14ac:dyDescent="0.35">
      <c r="A888" s="36" t="s">
        <v>1793</v>
      </c>
      <c r="B888" s="36" t="s">
        <v>970</v>
      </c>
      <c r="C888" s="36" t="s">
        <v>1739</v>
      </c>
      <c r="D888" s="36" t="s">
        <v>25</v>
      </c>
      <c r="E888" s="36" t="s">
        <v>26</v>
      </c>
      <c r="F888" s="41">
        <v>1838265</v>
      </c>
      <c r="G888" s="41">
        <v>1849939</v>
      </c>
      <c r="H888" s="36"/>
    </row>
    <row r="889" spans="1:8" x14ac:dyDescent="0.35">
      <c r="A889" s="36" t="s">
        <v>1794</v>
      </c>
      <c r="B889" s="36" t="s">
        <v>1795</v>
      </c>
      <c r="C889" s="36" t="s">
        <v>1739</v>
      </c>
      <c r="D889" s="36" t="s">
        <v>25</v>
      </c>
      <c r="E889" s="36" t="s">
        <v>26</v>
      </c>
      <c r="F889" s="41">
        <v>619449</v>
      </c>
      <c r="G889" s="41">
        <v>611044</v>
      </c>
      <c r="H889" s="36"/>
    </row>
    <row r="890" spans="1:8" x14ac:dyDescent="0.35">
      <c r="A890" s="36" t="s">
        <v>1796</v>
      </c>
      <c r="B890" s="36" t="s">
        <v>1797</v>
      </c>
      <c r="C890" s="36" t="s">
        <v>1739</v>
      </c>
      <c r="D890" s="36" t="s">
        <v>25</v>
      </c>
      <c r="E890" s="36" t="s">
        <v>26</v>
      </c>
      <c r="F890" s="41">
        <v>7456712</v>
      </c>
      <c r="G890" s="41">
        <v>7421622</v>
      </c>
      <c r="H890" s="36"/>
    </row>
    <row r="891" spans="1:8" x14ac:dyDescent="0.35">
      <c r="A891" s="36" t="s">
        <v>1798</v>
      </c>
      <c r="B891" s="36" t="s">
        <v>1308</v>
      </c>
      <c r="C891" s="36" t="s">
        <v>1739</v>
      </c>
      <c r="D891" s="36" t="s">
        <v>25</v>
      </c>
      <c r="E891" s="36" t="s">
        <v>26</v>
      </c>
      <c r="F891" s="41">
        <v>1147863</v>
      </c>
      <c r="G891" s="41">
        <v>1148582</v>
      </c>
      <c r="H891" s="36"/>
    </row>
    <row r="892" spans="1:8" x14ac:dyDescent="0.35">
      <c r="A892" s="36" t="s">
        <v>1799</v>
      </c>
      <c r="B892" s="36" t="s">
        <v>1800</v>
      </c>
      <c r="C892" s="36" t="s">
        <v>1739</v>
      </c>
      <c r="D892" s="36" t="s">
        <v>25</v>
      </c>
      <c r="E892" s="36" t="s">
        <v>26</v>
      </c>
      <c r="F892" s="41">
        <v>3511068</v>
      </c>
      <c r="G892" s="41">
        <v>3507206</v>
      </c>
      <c r="H892" s="36"/>
    </row>
    <row r="893" spans="1:8" x14ac:dyDescent="0.35">
      <c r="A893" s="36" t="s">
        <v>1801</v>
      </c>
      <c r="B893" s="36" t="s">
        <v>1802</v>
      </c>
      <c r="C893" s="36" t="s">
        <v>1739</v>
      </c>
      <c r="D893" s="36" t="s">
        <v>75</v>
      </c>
      <c r="E893" s="36" t="s">
        <v>76</v>
      </c>
      <c r="F893" s="41">
        <v>1246610</v>
      </c>
      <c r="G893" s="41">
        <v>1230948</v>
      </c>
      <c r="H893" s="36"/>
    </row>
    <row r="894" spans="1:8" x14ac:dyDescent="0.35">
      <c r="A894" s="36" t="s">
        <v>1803</v>
      </c>
      <c r="B894" s="36" t="s">
        <v>1804</v>
      </c>
      <c r="C894" s="36" t="s">
        <v>1739</v>
      </c>
      <c r="D894" s="36" t="s">
        <v>75</v>
      </c>
      <c r="E894" s="36" t="s">
        <v>76</v>
      </c>
      <c r="F894" s="41">
        <v>988650</v>
      </c>
      <c r="G894" s="41">
        <v>975266</v>
      </c>
      <c r="H894" s="36"/>
    </row>
    <row r="895" spans="1:8" x14ac:dyDescent="0.35">
      <c r="A895" s="36" t="s">
        <v>1805</v>
      </c>
      <c r="B895" s="36" t="s">
        <v>1806</v>
      </c>
      <c r="C895" s="36" t="s">
        <v>1739</v>
      </c>
      <c r="D895" s="36" t="s">
        <v>75</v>
      </c>
      <c r="E895" s="36" t="s">
        <v>76</v>
      </c>
      <c r="F895" s="41">
        <v>3894388</v>
      </c>
      <c r="G895" s="41">
        <v>3973913</v>
      </c>
      <c r="H895" s="36"/>
    </row>
    <row r="896" spans="1:8" x14ac:dyDescent="0.35">
      <c r="A896" s="36" t="s">
        <v>1807</v>
      </c>
      <c r="B896" s="36" t="s">
        <v>1808</v>
      </c>
      <c r="C896" s="36" t="s">
        <v>1739</v>
      </c>
      <c r="D896" s="36" t="s">
        <v>75</v>
      </c>
      <c r="E896" s="36" t="s">
        <v>76</v>
      </c>
      <c r="F896" s="41">
        <v>1966153</v>
      </c>
      <c r="G896" s="41">
        <v>1965211</v>
      </c>
      <c r="H896" s="36"/>
    </row>
    <row r="897" spans="1:8" x14ac:dyDescent="0.35">
      <c r="A897" s="36" t="s">
        <v>1809</v>
      </c>
      <c r="B897" s="36" t="s">
        <v>1041</v>
      </c>
      <c r="C897" s="36" t="s">
        <v>1739</v>
      </c>
      <c r="D897" s="36" t="s">
        <v>75</v>
      </c>
      <c r="E897" s="36" t="s">
        <v>76</v>
      </c>
      <c r="F897" s="41">
        <v>3290512</v>
      </c>
      <c r="G897" s="41">
        <v>3329879</v>
      </c>
      <c r="H897" s="36"/>
    </row>
    <row r="898" spans="1:8" x14ac:dyDescent="0.35">
      <c r="A898" s="36" t="s">
        <v>1810</v>
      </c>
      <c r="B898" s="36" t="s">
        <v>766</v>
      </c>
      <c r="C898" s="36" t="s">
        <v>1739</v>
      </c>
      <c r="D898" s="36" t="s">
        <v>75</v>
      </c>
      <c r="E898" s="36" t="s">
        <v>76</v>
      </c>
      <c r="F898" s="41">
        <v>1329372</v>
      </c>
      <c r="G898" s="41">
        <v>1346434</v>
      </c>
      <c r="H898" s="36"/>
    </row>
    <row r="899" spans="1:8" x14ac:dyDescent="0.35">
      <c r="A899" s="36" t="s">
        <v>1811</v>
      </c>
      <c r="B899" s="36" t="s">
        <v>1220</v>
      </c>
      <c r="C899" s="36" t="s">
        <v>1739</v>
      </c>
      <c r="D899" s="36" t="s">
        <v>75</v>
      </c>
      <c r="E899" s="36" t="s">
        <v>76</v>
      </c>
      <c r="F899" s="41">
        <v>1933906</v>
      </c>
      <c r="G899" s="41">
        <v>1928651</v>
      </c>
      <c r="H899" s="36"/>
    </row>
    <row r="900" spans="1:8" x14ac:dyDescent="0.35">
      <c r="A900" s="36" t="s">
        <v>1812</v>
      </c>
      <c r="B900" s="36" t="s">
        <v>1813</v>
      </c>
      <c r="C900" s="36" t="s">
        <v>1739</v>
      </c>
      <c r="D900" s="36" t="s">
        <v>75</v>
      </c>
      <c r="E900" s="36" t="s">
        <v>76</v>
      </c>
      <c r="F900" s="41">
        <v>1330826</v>
      </c>
      <c r="G900" s="41">
        <v>1339760</v>
      </c>
      <c r="H900" s="36"/>
    </row>
    <row r="901" spans="1:8" x14ac:dyDescent="0.35">
      <c r="A901" s="36" t="s">
        <v>1814</v>
      </c>
      <c r="B901" s="36" t="s">
        <v>1815</v>
      </c>
      <c r="C901" s="36" t="s">
        <v>1739</v>
      </c>
      <c r="D901" s="36" t="s">
        <v>75</v>
      </c>
      <c r="E901" s="36" t="s">
        <v>76</v>
      </c>
      <c r="F901" s="41">
        <v>966341</v>
      </c>
      <c r="G901" s="41">
        <v>955045</v>
      </c>
      <c r="H901" s="36"/>
    </row>
    <row r="902" spans="1:8" x14ac:dyDescent="0.35">
      <c r="A902" s="36" t="s">
        <v>1816</v>
      </c>
      <c r="B902" s="36" t="s">
        <v>1817</v>
      </c>
      <c r="C902" s="36" t="s">
        <v>1739</v>
      </c>
      <c r="D902" s="36" t="s">
        <v>75</v>
      </c>
      <c r="E902" s="36" t="s">
        <v>76</v>
      </c>
      <c r="F902" s="41">
        <v>737686</v>
      </c>
      <c r="G902" s="41">
        <v>733721</v>
      </c>
      <c r="H902" s="36"/>
    </row>
    <row r="903" spans="1:8" x14ac:dyDescent="0.35">
      <c r="A903" s="36" t="s">
        <v>1818</v>
      </c>
      <c r="B903" s="36" t="s">
        <v>1819</v>
      </c>
      <c r="C903" s="36" t="s">
        <v>1820</v>
      </c>
      <c r="D903" s="36" t="s">
        <v>38</v>
      </c>
      <c r="E903" s="36" t="s">
        <v>39</v>
      </c>
      <c r="F903" s="41">
        <v>13902926</v>
      </c>
      <c r="G903" s="41">
        <v>14152241</v>
      </c>
      <c r="H903" s="36"/>
    </row>
    <row r="904" spans="1:8" x14ac:dyDescent="0.35">
      <c r="A904" s="36" t="s">
        <v>1821</v>
      </c>
      <c r="B904" s="36" t="s">
        <v>1822</v>
      </c>
      <c r="C904" s="36" t="s">
        <v>1820</v>
      </c>
      <c r="D904" s="36" t="s">
        <v>19</v>
      </c>
      <c r="E904" s="36" t="s">
        <v>20</v>
      </c>
      <c r="F904" s="41">
        <v>422539</v>
      </c>
      <c r="G904" s="41">
        <v>444148</v>
      </c>
      <c r="H904" s="36"/>
    </row>
    <row r="905" spans="1:8" x14ac:dyDescent="0.35">
      <c r="A905" s="36" t="s">
        <v>1823</v>
      </c>
      <c r="B905" s="36" t="s">
        <v>1824</v>
      </c>
      <c r="C905" s="36" t="s">
        <v>1820</v>
      </c>
      <c r="D905" s="36" t="s">
        <v>19</v>
      </c>
      <c r="E905" s="36" t="s">
        <v>20</v>
      </c>
      <c r="F905" s="41">
        <v>418551</v>
      </c>
      <c r="G905" s="41">
        <v>424770</v>
      </c>
      <c r="H905" s="36"/>
    </row>
    <row r="906" spans="1:8" x14ac:dyDescent="0.35">
      <c r="A906" s="36" t="s">
        <v>1825</v>
      </c>
      <c r="B906" s="36" t="s">
        <v>1826</v>
      </c>
      <c r="C906" s="36" t="s">
        <v>1820</v>
      </c>
      <c r="D906" s="36" t="s">
        <v>25</v>
      </c>
      <c r="E906" s="36" t="s">
        <v>26</v>
      </c>
      <c r="F906" s="41">
        <v>700933</v>
      </c>
      <c r="G906" s="41">
        <v>668580</v>
      </c>
      <c r="H906" s="36"/>
    </row>
    <row r="907" spans="1:8" x14ac:dyDescent="0.35">
      <c r="A907" s="36" t="s">
        <v>1827</v>
      </c>
      <c r="B907" s="36" t="s">
        <v>1828</v>
      </c>
      <c r="C907" s="36" t="s">
        <v>1820</v>
      </c>
      <c r="D907" s="36" t="s">
        <v>19</v>
      </c>
      <c r="E907" s="36" t="s">
        <v>20</v>
      </c>
      <c r="F907" s="41">
        <v>401461</v>
      </c>
      <c r="G907" s="41">
        <v>386779</v>
      </c>
      <c r="H907" s="36"/>
    </row>
    <row r="908" spans="1:8" x14ac:dyDescent="0.35">
      <c r="A908" s="36" t="s">
        <v>1829</v>
      </c>
      <c r="B908" s="36" t="s">
        <v>1830</v>
      </c>
      <c r="C908" s="36" t="s">
        <v>1820</v>
      </c>
      <c r="D908" s="36" t="s">
        <v>19</v>
      </c>
      <c r="E908" s="36" t="s">
        <v>20</v>
      </c>
      <c r="F908" s="41">
        <v>321854</v>
      </c>
      <c r="G908" s="41">
        <v>321879</v>
      </c>
      <c r="H908" s="36"/>
    </row>
    <row r="909" spans="1:8" x14ac:dyDescent="0.35">
      <c r="A909" s="36" t="s">
        <v>1831</v>
      </c>
      <c r="B909" s="36" t="s">
        <v>1832</v>
      </c>
      <c r="C909" s="36" t="s">
        <v>1820</v>
      </c>
      <c r="D909" s="36" t="s">
        <v>19</v>
      </c>
      <c r="E909" s="36" t="s">
        <v>20</v>
      </c>
      <c r="F909" s="41">
        <v>843587</v>
      </c>
      <c r="G909" s="41">
        <v>850633</v>
      </c>
      <c r="H909" s="36"/>
    </row>
    <row r="910" spans="1:8" x14ac:dyDescent="0.35">
      <c r="A910" s="36" t="s">
        <v>1833</v>
      </c>
      <c r="B910" s="36" t="s">
        <v>1834</v>
      </c>
      <c r="C910" s="36" t="s">
        <v>1820</v>
      </c>
      <c r="D910" s="36" t="s">
        <v>25</v>
      </c>
      <c r="E910" s="36" t="s">
        <v>26</v>
      </c>
      <c r="F910" s="41">
        <v>4901114</v>
      </c>
      <c r="G910" s="41">
        <v>4867844</v>
      </c>
      <c r="H910" s="36"/>
    </row>
    <row r="911" spans="1:8" x14ac:dyDescent="0.35">
      <c r="A911" s="36" t="s">
        <v>1835</v>
      </c>
      <c r="B911" s="36" t="s">
        <v>1059</v>
      </c>
      <c r="C911" s="36" t="s">
        <v>1820</v>
      </c>
      <c r="D911" s="36" t="s">
        <v>19</v>
      </c>
      <c r="E911" s="36" t="s">
        <v>20</v>
      </c>
      <c r="F911" s="41">
        <v>299093</v>
      </c>
      <c r="G911" s="41">
        <v>311337</v>
      </c>
      <c r="H911" s="36"/>
    </row>
    <row r="912" spans="1:8" x14ac:dyDescent="0.35">
      <c r="A912" s="36" t="s">
        <v>1836</v>
      </c>
      <c r="B912" s="36" t="s">
        <v>1837</v>
      </c>
      <c r="C912" s="36" t="s">
        <v>1820</v>
      </c>
      <c r="D912" s="36" t="s">
        <v>25</v>
      </c>
      <c r="E912" s="36" t="s">
        <v>26</v>
      </c>
      <c r="F912" s="41">
        <v>3349550</v>
      </c>
      <c r="G912" s="41">
        <v>3416935</v>
      </c>
      <c r="H912" s="36"/>
    </row>
    <row r="913" spans="1:8" x14ac:dyDescent="0.35">
      <c r="A913" s="36" t="s">
        <v>1838</v>
      </c>
      <c r="B913" s="36" t="s">
        <v>1839</v>
      </c>
      <c r="C913" s="36" t="s">
        <v>1820</v>
      </c>
      <c r="D913" s="36" t="s">
        <v>75</v>
      </c>
      <c r="E913" s="36" t="s">
        <v>76</v>
      </c>
      <c r="F913" s="41">
        <v>1364262</v>
      </c>
      <c r="G913" s="41">
        <v>1390977</v>
      </c>
      <c r="H913" s="36"/>
    </row>
    <row r="914" spans="1:8" x14ac:dyDescent="0.35">
      <c r="A914" s="36" t="s">
        <v>1840</v>
      </c>
      <c r="B914" s="36" t="s">
        <v>1841</v>
      </c>
      <c r="C914" s="36" t="s">
        <v>1842</v>
      </c>
      <c r="D914" s="36" t="s">
        <v>38</v>
      </c>
      <c r="E914" s="36" t="s">
        <v>39</v>
      </c>
      <c r="F914" s="41">
        <v>13143364</v>
      </c>
      <c r="G914" s="41">
        <v>13277173</v>
      </c>
      <c r="H914" s="36"/>
    </row>
    <row r="915" spans="1:8" x14ac:dyDescent="0.35">
      <c r="A915" s="36" t="s">
        <v>1843</v>
      </c>
      <c r="B915" s="36" t="s">
        <v>798</v>
      </c>
      <c r="C915" s="36" t="s">
        <v>1842</v>
      </c>
      <c r="D915" s="36" t="s">
        <v>25</v>
      </c>
      <c r="E915" s="36" t="s">
        <v>26</v>
      </c>
      <c r="F915" s="41">
        <v>410874</v>
      </c>
      <c r="G915" s="41">
        <v>380217</v>
      </c>
      <c r="H915" s="36"/>
    </row>
    <row r="916" spans="1:8" x14ac:dyDescent="0.35">
      <c r="A916" s="36" t="s">
        <v>1844</v>
      </c>
      <c r="B916" s="36" t="s">
        <v>1070</v>
      </c>
      <c r="C916" s="36" t="s">
        <v>1842</v>
      </c>
      <c r="D916" s="36" t="s">
        <v>19</v>
      </c>
      <c r="E916" s="36" t="s">
        <v>20</v>
      </c>
      <c r="F916" s="41">
        <v>175411</v>
      </c>
      <c r="G916" s="41">
        <v>178518</v>
      </c>
      <c r="H916" s="36"/>
    </row>
    <row r="917" spans="1:8" x14ac:dyDescent="0.35">
      <c r="A917" s="36" t="s">
        <v>1845</v>
      </c>
      <c r="B917" s="36" t="s">
        <v>1846</v>
      </c>
      <c r="C917" s="36" t="s">
        <v>1842</v>
      </c>
      <c r="D917" s="36" t="s">
        <v>25</v>
      </c>
      <c r="E917" s="36" t="s">
        <v>26</v>
      </c>
      <c r="F917" s="41">
        <v>754193</v>
      </c>
      <c r="G917" s="41">
        <v>717852</v>
      </c>
      <c r="H917" s="36"/>
    </row>
    <row r="918" spans="1:8" x14ac:dyDescent="0.35">
      <c r="A918" s="36" t="s">
        <v>1847</v>
      </c>
      <c r="B918" s="36" t="s">
        <v>1848</v>
      </c>
      <c r="C918" s="36" t="s">
        <v>1842</v>
      </c>
      <c r="D918" s="36" t="s">
        <v>25</v>
      </c>
      <c r="E918" s="36" t="s">
        <v>26</v>
      </c>
      <c r="F918" s="41">
        <v>491243</v>
      </c>
      <c r="G918" s="41">
        <v>521852</v>
      </c>
      <c r="H918" s="36"/>
    </row>
    <row r="919" spans="1:8" x14ac:dyDescent="0.35">
      <c r="A919" s="36" t="s">
        <v>1849</v>
      </c>
      <c r="B919" s="36" t="s">
        <v>1850</v>
      </c>
      <c r="C919" s="36" t="s">
        <v>1842</v>
      </c>
      <c r="D919" s="36" t="s">
        <v>25</v>
      </c>
      <c r="E919" s="36" t="s">
        <v>26</v>
      </c>
      <c r="F919" s="41">
        <v>530902</v>
      </c>
      <c r="G919" s="41">
        <v>538893</v>
      </c>
      <c r="H919" s="36"/>
    </row>
    <row r="920" spans="1:8" x14ac:dyDescent="0.35">
      <c r="A920" s="36" t="s">
        <v>1851</v>
      </c>
      <c r="B920" s="36" t="s">
        <v>1852</v>
      </c>
      <c r="C920" s="36" t="s">
        <v>1842</v>
      </c>
      <c r="D920" s="36" t="s">
        <v>25</v>
      </c>
      <c r="E920" s="36" t="s">
        <v>26</v>
      </c>
      <c r="F920" s="41">
        <v>1402084</v>
      </c>
      <c r="G920" s="41">
        <v>1391189</v>
      </c>
      <c r="H920" s="36"/>
    </row>
    <row r="921" spans="1:8" x14ac:dyDescent="0.35">
      <c r="A921" s="36" t="s">
        <v>1853</v>
      </c>
      <c r="B921" s="36" t="s">
        <v>1854</v>
      </c>
      <c r="C921" s="36" t="s">
        <v>1842</v>
      </c>
      <c r="D921" s="36" t="s">
        <v>25</v>
      </c>
      <c r="E921" s="36" t="s">
        <v>26</v>
      </c>
      <c r="F921" s="41">
        <v>341378</v>
      </c>
      <c r="G921" s="41">
        <v>349053</v>
      </c>
      <c r="H921" s="36"/>
    </row>
    <row r="922" spans="1:8" x14ac:dyDescent="0.35">
      <c r="A922" s="36" t="s">
        <v>1855</v>
      </c>
      <c r="B922" s="36" t="s">
        <v>1856</v>
      </c>
      <c r="C922" s="36" t="s">
        <v>1842</v>
      </c>
      <c r="D922" s="36" t="s">
        <v>19</v>
      </c>
      <c r="E922" s="36" t="s">
        <v>20</v>
      </c>
      <c r="F922" s="41">
        <v>1021917</v>
      </c>
      <c r="G922" s="41">
        <v>1012427</v>
      </c>
      <c r="H922" s="36"/>
    </row>
    <row r="923" spans="1:8" x14ac:dyDescent="0.35">
      <c r="A923" s="36" t="s">
        <v>1857</v>
      </c>
      <c r="B923" s="36" t="s">
        <v>1858</v>
      </c>
      <c r="C923" s="36" t="s">
        <v>1842</v>
      </c>
      <c r="D923" s="36" t="s">
        <v>25</v>
      </c>
      <c r="E923" s="36" t="s">
        <v>26</v>
      </c>
      <c r="F923" s="41">
        <v>721613</v>
      </c>
      <c r="G923" s="41">
        <v>749951</v>
      </c>
      <c r="H923" s="36"/>
    </row>
    <row r="924" spans="1:8" x14ac:dyDescent="0.35">
      <c r="A924" s="36" t="s">
        <v>1859</v>
      </c>
      <c r="B924" s="36" t="s">
        <v>1158</v>
      </c>
      <c r="C924" s="36" t="s">
        <v>1842</v>
      </c>
      <c r="D924" s="36" t="s">
        <v>25</v>
      </c>
      <c r="E924" s="36" t="s">
        <v>26</v>
      </c>
      <c r="F924" s="41">
        <v>721978</v>
      </c>
      <c r="G924" s="41">
        <v>715350</v>
      </c>
      <c r="H924" s="36"/>
    </row>
    <row r="925" spans="1:8" x14ac:dyDescent="0.35">
      <c r="A925" s="36" t="s">
        <v>1860</v>
      </c>
      <c r="B925" s="36" t="s">
        <v>1861</v>
      </c>
      <c r="C925" s="36" t="s">
        <v>1842</v>
      </c>
      <c r="D925" s="36" t="s">
        <v>25</v>
      </c>
      <c r="E925" s="36" t="s">
        <v>26</v>
      </c>
      <c r="F925" s="41">
        <v>8590018</v>
      </c>
      <c r="G925" s="41">
        <v>8507771</v>
      </c>
      <c r="H925" s="36"/>
    </row>
    <row r="926" spans="1:8" x14ac:dyDescent="0.35">
      <c r="A926" s="36" t="s">
        <v>1862</v>
      </c>
      <c r="B926" s="36" t="s">
        <v>1863</v>
      </c>
      <c r="C926" s="36" t="s">
        <v>1842</v>
      </c>
      <c r="D926" s="36" t="s">
        <v>25</v>
      </c>
      <c r="E926" s="36" t="s">
        <v>26</v>
      </c>
      <c r="F926" s="41">
        <v>266604</v>
      </c>
      <c r="G926" s="41">
        <v>265645</v>
      </c>
      <c r="H926" s="36"/>
    </row>
    <row r="927" spans="1:8" x14ac:dyDescent="0.35">
      <c r="A927" s="36" t="s">
        <v>1864</v>
      </c>
      <c r="B927" s="36" t="s">
        <v>1176</v>
      </c>
      <c r="C927" s="36" t="s">
        <v>1842</v>
      </c>
      <c r="D927" s="36" t="s">
        <v>25</v>
      </c>
      <c r="E927" s="36" t="s">
        <v>26</v>
      </c>
      <c r="F927" s="41">
        <v>1343602</v>
      </c>
      <c r="G927" s="41">
        <v>1307249</v>
      </c>
      <c r="H927" s="36"/>
    </row>
    <row r="928" spans="1:8" x14ac:dyDescent="0.35">
      <c r="A928" s="36" t="s">
        <v>1865</v>
      </c>
      <c r="B928" s="36" t="s">
        <v>970</v>
      </c>
      <c r="C928" s="36" t="s">
        <v>1842</v>
      </c>
      <c r="D928" s="36" t="s">
        <v>19</v>
      </c>
      <c r="E928" s="36" t="s">
        <v>20</v>
      </c>
      <c r="F928" s="41">
        <v>523888</v>
      </c>
      <c r="G928" s="41">
        <v>554042</v>
      </c>
      <c r="H928" s="36"/>
    </row>
    <row r="929" spans="1:8" x14ac:dyDescent="0.35">
      <c r="A929" s="36" t="s">
        <v>1866</v>
      </c>
      <c r="B929" s="36" t="s">
        <v>1867</v>
      </c>
      <c r="C929" s="36" t="s">
        <v>1842</v>
      </c>
      <c r="D929" s="36" t="s">
        <v>75</v>
      </c>
      <c r="E929" s="36" t="s">
        <v>76</v>
      </c>
      <c r="F929" s="41">
        <v>2229190</v>
      </c>
      <c r="G929" s="41">
        <v>2131689</v>
      </c>
      <c r="H929" s="36"/>
    </row>
    <row r="930" spans="1:8" x14ac:dyDescent="0.35">
      <c r="A930" s="36" t="s">
        <v>1868</v>
      </c>
      <c r="B930" s="36" t="s">
        <v>1869</v>
      </c>
      <c r="C930" s="36" t="s">
        <v>1842</v>
      </c>
      <c r="D930" s="36" t="s">
        <v>75</v>
      </c>
      <c r="E930" s="36" t="s">
        <v>76</v>
      </c>
      <c r="F930" s="41">
        <v>322438</v>
      </c>
      <c r="G930" s="41">
        <v>307911</v>
      </c>
      <c r="H930" s="36"/>
    </row>
    <row r="931" spans="1:8" x14ac:dyDescent="0.35">
      <c r="A931" s="36" t="s">
        <v>1870</v>
      </c>
      <c r="B931" s="36" t="s">
        <v>1364</v>
      </c>
      <c r="C931" s="36" t="s">
        <v>1842</v>
      </c>
      <c r="D931" s="36" t="s">
        <v>75</v>
      </c>
      <c r="E931" s="36" t="s">
        <v>76</v>
      </c>
      <c r="F931" s="41">
        <v>2143831</v>
      </c>
      <c r="G931" s="41">
        <v>2186708</v>
      </c>
      <c r="H931" s="36"/>
    </row>
    <row r="932" spans="1:8" x14ac:dyDescent="0.35">
      <c r="A932" s="36" t="s">
        <v>1871</v>
      </c>
      <c r="B932" s="36" t="s">
        <v>1872</v>
      </c>
      <c r="C932" s="36" t="s">
        <v>18</v>
      </c>
      <c r="D932" s="36" t="s">
        <v>38</v>
      </c>
      <c r="E932" s="36" t="s">
        <v>39</v>
      </c>
      <c r="F932" s="41">
        <v>40603033</v>
      </c>
      <c r="G932" s="41">
        <v>40793293</v>
      </c>
      <c r="H932" s="36"/>
    </row>
    <row r="933" spans="1:8" x14ac:dyDescent="0.35">
      <c r="A933" s="36" t="s">
        <v>1873</v>
      </c>
      <c r="B933" s="36" t="s">
        <v>1874</v>
      </c>
      <c r="C933" s="36" t="s">
        <v>18</v>
      </c>
      <c r="D933" s="36" t="s">
        <v>19</v>
      </c>
      <c r="E933" s="36" t="s">
        <v>20</v>
      </c>
      <c r="F933" s="41">
        <v>784440</v>
      </c>
      <c r="G933" s="41">
        <v>781049</v>
      </c>
      <c r="H933" s="36"/>
    </row>
    <row r="934" spans="1:8" x14ac:dyDescent="0.35">
      <c r="A934" s="36" t="s">
        <v>1875</v>
      </c>
      <c r="B934" s="36" t="s">
        <v>1876</v>
      </c>
      <c r="C934" s="36" t="s">
        <v>18</v>
      </c>
      <c r="D934" s="36" t="s">
        <v>25</v>
      </c>
      <c r="E934" s="36" t="s">
        <v>26</v>
      </c>
      <c r="F934" s="41">
        <v>2289305</v>
      </c>
      <c r="G934" s="41">
        <v>2257072</v>
      </c>
      <c r="H934" s="36"/>
    </row>
    <row r="935" spans="1:8" x14ac:dyDescent="0.35">
      <c r="A935" s="36" t="s">
        <v>1877</v>
      </c>
      <c r="B935" s="36" t="s">
        <v>1878</v>
      </c>
      <c r="C935" s="36" t="s">
        <v>18</v>
      </c>
      <c r="D935" s="36" t="s">
        <v>25</v>
      </c>
      <c r="E935" s="36" t="s">
        <v>26</v>
      </c>
      <c r="F935" s="41">
        <v>1574390</v>
      </c>
      <c r="G935" s="41">
        <v>1569545</v>
      </c>
      <c r="H935" s="36"/>
    </row>
    <row r="936" spans="1:8" x14ac:dyDescent="0.35">
      <c r="A936" s="36" t="s">
        <v>1879</v>
      </c>
      <c r="B936" s="36" t="s">
        <v>1880</v>
      </c>
      <c r="C936" s="36" t="s">
        <v>18</v>
      </c>
      <c r="D936" s="36" t="s">
        <v>19</v>
      </c>
      <c r="E936" s="36" t="s">
        <v>20</v>
      </c>
      <c r="F936" s="41">
        <v>309912</v>
      </c>
      <c r="G936" s="41">
        <v>327893</v>
      </c>
      <c r="H936" s="36"/>
    </row>
    <row r="937" spans="1:8" x14ac:dyDescent="0.35">
      <c r="A937" s="36" t="s">
        <v>1881</v>
      </c>
      <c r="B937" s="36" t="s">
        <v>1882</v>
      </c>
      <c r="C937" s="36" t="s">
        <v>18</v>
      </c>
      <c r="D937" s="36" t="s">
        <v>25</v>
      </c>
      <c r="E937" s="36" t="s">
        <v>26</v>
      </c>
      <c r="F937" s="41">
        <v>316025</v>
      </c>
      <c r="G937" s="41">
        <v>321661</v>
      </c>
      <c r="H937" s="36"/>
    </row>
    <row r="938" spans="1:8" x14ac:dyDescent="0.35">
      <c r="A938" s="36" t="s">
        <v>1883</v>
      </c>
      <c r="B938" s="36" t="s">
        <v>1884</v>
      </c>
      <c r="C938" s="36" t="s">
        <v>18</v>
      </c>
      <c r="D938" s="36" t="s">
        <v>25</v>
      </c>
      <c r="E938" s="36" t="s">
        <v>26</v>
      </c>
      <c r="F938" s="41">
        <v>1358618</v>
      </c>
      <c r="G938" s="41">
        <v>1335413</v>
      </c>
      <c r="H938" s="36"/>
    </row>
    <row r="939" spans="1:8" x14ac:dyDescent="0.35">
      <c r="A939" s="36" t="s">
        <v>1885</v>
      </c>
      <c r="B939" s="36" t="s">
        <v>1886</v>
      </c>
      <c r="C939" s="36" t="s">
        <v>18</v>
      </c>
      <c r="D939" s="36" t="s">
        <v>25</v>
      </c>
      <c r="E939" s="36" t="s">
        <v>26</v>
      </c>
      <c r="F939" s="41">
        <v>265595</v>
      </c>
      <c r="G939" s="41">
        <v>256330</v>
      </c>
      <c r="H939" s="36"/>
    </row>
    <row r="940" spans="1:8" x14ac:dyDescent="0.35">
      <c r="A940" s="36" t="s">
        <v>1887</v>
      </c>
      <c r="B940" s="36" t="s">
        <v>1888</v>
      </c>
      <c r="C940" s="36" t="s">
        <v>18</v>
      </c>
      <c r="D940" s="36" t="s">
        <v>19</v>
      </c>
      <c r="E940" s="36" t="s">
        <v>20</v>
      </c>
      <c r="F940" s="41">
        <v>607676</v>
      </c>
      <c r="G940" s="41">
        <v>602810</v>
      </c>
      <c r="H940" s="36"/>
    </row>
    <row r="941" spans="1:8" x14ac:dyDescent="0.35">
      <c r="A941" s="36" t="s">
        <v>1889</v>
      </c>
      <c r="B941" s="36" t="s">
        <v>1890</v>
      </c>
      <c r="C941" s="36" t="s">
        <v>18</v>
      </c>
      <c r="D941" s="36" t="s">
        <v>25</v>
      </c>
      <c r="E941" s="36" t="s">
        <v>26</v>
      </c>
      <c r="F941" s="41">
        <v>363459</v>
      </c>
      <c r="G941" s="41">
        <v>369998</v>
      </c>
      <c r="H941" s="36"/>
    </row>
    <row r="942" spans="1:8" x14ac:dyDescent="0.35">
      <c r="A942" s="36" t="s">
        <v>1891</v>
      </c>
      <c r="B942" s="36" t="s">
        <v>1892</v>
      </c>
      <c r="C942" s="36" t="s">
        <v>18</v>
      </c>
      <c r="D942" s="36" t="s">
        <v>25</v>
      </c>
      <c r="E942" s="36" t="s">
        <v>26</v>
      </c>
      <c r="F942" s="41">
        <v>349516</v>
      </c>
      <c r="G942" s="41">
        <v>332008</v>
      </c>
      <c r="H942" s="36"/>
    </row>
    <row r="943" spans="1:8" x14ac:dyDescent="0.35">
      <c r="A943" s="36" t="s">
        <v>1893</v>
      </c>
      <c r="B943" s="36" t="s">
        <v>1894</v>
      </c>
      <c r="C943" s="36" t="s">
        <v>18</v>
      </c>
      <c r="D943" s="36" t="s">
        <v>19</v>
      </c>
      <c r="E943" s="36" t="s">
        <v>20</v>
      </c>
      <c r="F943" s="41">
        <v>1232495</v>
      </c>
      <c r="G943" s="41">
        <v>1236456</v>
      </c>
      <c r="H943" s="36"/>
    </row>
    <row r="944" spans="1:8" x14ac:dyDescent="0.35">
      <c r="A944" s="36" t="s">
        <v>1895</v>
      </c>
      <c r="B944" s="36" t="s">
        <v>1896</v>
      </c>
      <c r="C944" s="36" t="s">
        <v>18</v>
      </c>
      <c r="D944" s="36" t="s">
        <v>25</v>
      </c>
      <c r="E944" s="36" t="s">
        <v>26</v>
      </c>
      <c r="F944" s="41">
        <v>3086370</v>
      </c>
      <c r="G944" s="41">
        <v>3073590</v>
      </c>
      <c r="H944" s="36"/>
    </row>
    <row r="945" spans="1:8" x14ac:dyDescent="0.35">
      <c r="A945" s="36" t="s">
        <v>1897</v>
      </c>
      <c r="B945" s="36" t="s">
        <v>1898</v>
      </c>
      <c r="C945" s="36" t="s">
        <v>18</v>
      </c>
      <c r="D945" s="36" t="s">
        <v>25</v>
      </c>
      <c r="E945" s="36" t="s">
        <v>26</v>
      </c>
      <c r="F945" s="41">
        <v>1959055</v>
      </c>
      <c r="G945" s="41">
        <v>1907881</v>
      </c>
      <c r="H945" s="36"/>
    </row>
    <row r="946" spans="1:8" x14ac:dyDescent="0.35">
      <c r="A946" s="36" t="s">
        <v>1899</v>
      </c>
      <c r="B946" s="36" t="s">
        <v>1900</v>
      </c>
      <c r="C946" s="36" t="s">
        <v>18</v>
      </c>
      <c r="D946" s="36" t="s">
        <v>19</v>
      </c>
      <c r="E946" s="36" t="s">
        <v>20</v>
      </c>
      <c r="F946" s="41">
        <v>828574</v>
      </c>
      <c r="G946" s="41">
        <v>829421</v>
      </c>
      <c r="H946" s="36"/>
    </row>
    <row r="947" spans="1:8" x14ac:dyDescent="0.35">
      <c r="A947" s="36" t="s">
        <v>1901</v>
      </c>
      <c r="B947" s="36" t="s">
        <v>1902</v>
      </c>
      <c r="C947" s="36" t="s">
        <v>18</v>
      </c>
      <c r="D947" s="36" t="s">
        <v>25</v>
      </c>
      <c r="E947" s="36" t="s">
        <v>26</v>
      </c>
      <c r="F947" s="41">
        <v>674778</v>
      </c>
      <c r="G947" s="41">
        <v>687825</v>
      </c>
      <c r="H947" s="36"/>
    </row>
    <row r="948" spans="1:8" x14ac:dyDescent="0.35">
      <c r="A948" s="36" t="s">
        <v>1903</v>
      </c>
      <c r="B948" s="36" t="s">
        <v>1904</v>
      </c>
      <c r="C948" s="36" t="s">
        <v>18</v>
      </c>
      <c r="D948" s="36" t="s">
        <v>25</v>
      </c>
      <c r="E948" s="36" t="s">
        <v>26</v>
      </c>
      <c r="F948" s="41">
        <v>1248518</v>
      </c>
      <c r="G948" s="41">
        <v>1249160</v>
      </c>
      <c r="H948" s="36"/>
    </row>
    <row r="949" spans="1:8" x14ac:dyDescent="0.35">
      <c r="A949" s="36" t="s">
        <v>1905</v>
      </c>
      <c r="B949" s="36" t="s">
        <v>1906</v>
      </c>
      <c r="C949" s="36" t="s">
        <v>18</v>
      </c>
      <c r="D949" s="36" t="s">
        <v>25</v>
      </c>
      <c r="E949" s="36" t="s">
        <v>26</v>
      </c>
      <c r="F949" s="41">
        <v>1679104</v>
      </c>
      <c r="G949" s="41">
        <v>1660367</v>
      </c>
      <c r="H949" s="36"/>
    </row>
    <row r="950" spans="1:8" x14ac:dyDescent="0.35">
      <c r="A950" s="36" t="s">
        <v>1907</v>
      </c>
      <c r="B950" s="36" t="s">
        <v>1908</v>
      </c>
      <c r="C950" s="36" t="s">
        <v>18</v>
      </c>
      <c r="D950" s="36" t="s">
        <v>25</v>
      </c>
      <c r="E950" s="36" t="s">
        <v>26</v>
      </c>
      <c r="F950" s="41">
        <v>667809</v>
      </c>
      <c r="G950" s="41">
        <v>648801</v>
      </c>
      <c r="H950" s="36"/>
    </row>
    <row r="951" spans="1:8" x14ac:dyDescent="0.35">
      <c r="A951" s="36" t="s">
        <v>1909</v>
      </c>
      <c r="B951" s="36" t="s">
        <v>1910</v>
      </c>
      <c r="C951" s="36" t="s">
        <v>18</v>
      </c>
      <c r="D951" s="36" t="s">
        <v>19</v>
      </c>
      <c r="E951" s="36" t="s">
        <v>20</v>
      </c>
      <c r="F951" s="41">
        <v>987075</v>
      </c>
      <c r="G951" s="41">
        <v>990555</v>
      </c>
      <c r="H951" s="36"/>
    </row>
    <row r="952" spans="1:8" x14ac:dyDescent="0.35">
      <c r="A952" s="36" t="s">
        <v>1911</v>
      </c>
      <c r="B952" s="36" t="s">
        <v>1912</v>
      </c>
      <c r="C952" s="36" t="s">
        <v>18</v>
      </c>
      <c r="D952" s="36" t="s">
        <v>19</v>
      </c>
      <c r="E952" s="36" t="s">
        <v>20</v>
      </c>
      <c r="F952" s="41">
        <v>1075220</v>
      </c>
      <c r="G952" s="41">
        <v>1071605</v>
      </c>
      <c r="H952" s="36"/>
    </row>
    <row r="953" spans="1:8" x14ac:dyDescent="0.35">
      <c r="A953" s="36" t="s">
        <v>1913</v>
      </c>
      <c r="B953" s="36" t="s">
        <v>1914</v>
      </c>
      <c r="C953" s="36" t="s">
        <v>18</v>
      </c>
      <c r="D953" s="36" t="s">
        <v>19</v>
      </c>
      <c r="E953" s="36" t="s">
        <v>20</v>
      </c>
      <c r="F953" s="41">
        <v>253830</v>
      </c>
      <c r="G953" s="41">
        <v>244500</v>
      </c>
      <c r="H953" s="36"/>
    </row>
    <row r="954" spans="1:8" x14ac:dyDescent="0.35">
      <c r="A954" s="36" t="s">
        <v>1915</v>
      </c>
      <c r="B954" s="36" t="s">
        <v>1916</v>
      </c>
      <c r="C954" s="36" t="s">
        <v>18</v>
      </c>
      <c r="D954" s="36" t="s">
        <v>19</v>
      </c>
      <c r="E954" s="36" t="s">
        <v>20</v>
      </c>
      <c r="F954" s="41">
        <v>887012</v>
      </c>
      <c r="G954" s="41">
        <v>855114</v>
      </c>
      <c r="H954" s="36"/>
    </row>
    <row r="955" spans="1:8" x14ac:dyDescent="0.35">
      <c r="A955" s="36" t="s">
        <v>1917</v>
      </c>
      <c r="B955" s="36" t="s">
        <v>1918</v>
      </c>
      <c r="C955" s="36" t="s">
        <v>18</v>
      </c>
      <c r="D955" s="36" t="s">
        <v>19</v>
      </c>
      <c r="E955" s="36" t="s">
        <v>20</v>
      </c>
      <c r="F955" s="41">
        <v>701386</v>
      </c>
      <c r="G955" s="41">
        <v>714544</v>
      </c>
      <c r="H955" s="36"/>
    </row>
    <row r="956" spans="1:8" x14ac:dyDescent="0.35">
      <c r="A956" s="36" t="s">
        <v>1919</v>
      </c>
      <c r="B956" s="36" t="s">
        <v>1920</v>
      </c>
      <c r="C956" s="36" t="s">
        <v>18</v>
      </c>
      <c r="D956" s="36" t="s">
        <v>25</v>
      </c>
      <c r="E956" s="36" t="s">
        <v>26</v>
      </c>
      <c r="F956" s="41">
        <v>42563656</v>
      </c>
      <c r="G956" s="41">
        <v>42817490</v>
      </c>
      <c r="H956" s="36"/>
    </row>
    <row r="957" spans="1:8" x14ac:dyDescent="0.35">
      <c r="A957" s="36" t="s">
        <v>1921</v>
      </c>
      <c r="B957" s="36" t="s">
        <v>1922</v>
      </c>
      <c r="C957" s="36" t="s">
        <v>18</v>
      </c>
      <c r="D957" s="36" t="s">
        <v>25</v>
      </c>
      <c r="E957" s="36" t="s">
        <v>26</v>
      </c>
      <c r="F957" s="41">
        <v>13912834</v>
      </c>
      <c r="G957" s="41">
        <v>13837073</v>
      </c>
      <c r="H957" s="36"/>
    </row>
    <row r="958" spans="1:8" x14ac:dyDescent="0.35">
      <c r="A958" s="36" t="s">
        <v>1923</v>
      </c>
      <c r="B958" s="36" t="s">
        <v>1924</v>
      </c>
      <c r="C958" s="36" t="s">
        <v>18</v>
      </c>
      <c r="D958" s="36" t="s">
        <v>25</v>
      </c>
      <c r="E958" s="36" t="s">
        <v>26</v>
      </c>
      <c r="F958" s="41">
        <v>2603811</v>
      </c>
      <c r="G958" s="41">
        <v>2552872</v>
      </c>
      <c r="H958" s="36"/>
    </row>
    <row r="959" spans="1:8" x14ac:dyDescent="0.35">
      <c r="A959" s="36" t="s">
        <v>1925</v>
      </c>
      <c r="B959" s="36" t="s">
        <v>1926</v>
      </c>
      <c r="C959" s="36" t="s">
        <v>18</v>
      </c>
      <c r="D959" s="36" t="s">
        <v>25</v>
      </c>
      <c r="E959" s="36" t="s">
        <v>26</v>
      </c>
      <c r="F959" s="41">
        <v>2699316</v>
      </c>
      <c r="G959" s="41">
        <v>2684152</v>
      </c>
      <c r="H959" s="36"/>
    </row>
    <row r="960" spans="1:8" x14ac:dyDescent="0.35">
      <c r="A960" s="36" t="s">
        <v>1927</v>
      </c>
      <c r="B960" s="36" t="s">
        <v>1928</v>
      </c>
      <c r="C960" s="36" t="s">
        <v>18</v>
      </c>
      <c r="D960" s="36" t="s">
        <v>19</v>
      </c>
      <c r="E960" s="36" t="s">
        <v>20</v>
      </c>
      <c r="F960" s="41">
        <v>551159</v>
      </c>
      <c r="G960" s="41">
        <v>561107</v>
      </c>
      <c r="H960" s="36"/>
    </row>
    <row r="961" spans="1:8" x14ac:dyDescent="0.35">
      <c r="A961" s="36" t="s">
        <v>1929</v>
      </c>
      <c r="B961" s="36" t="s">
        <v>1930</v>
      </c>
      <c r="C961" s="36" t="s">
        <v>18</v>
      </c>
      <c r="D961" s="36" t="s">
        <v>25</v>
      </c>
      <c r="E961" s="36" t="s">
        <v>26</v>
      </c>
      <c r="F961" s="41">
        <v>536579</v>
      </c>
      <c r="G961" s="41">
        <v>504524</v>
      </c>
      <c r="H961" s="36"/>
    </row>
    <row r="962" spans="1:8" x14ac:dyDescent="0.35">
      <c r="A962" s="36" t="s">
        <v>1931</v>
      </c>
      <c r="B962" s="36" t="s">
        <v>1932</v>
      </c>
      <c r="C962" s="36" t="s">
        <v>18</v>
      </c>
      <c r="D962" s="36" t="s">
        <v>19</v>
      </c>
      <c r="E962" s="36" t="s">
        <v>20</v>
      </c>
      <c r="F962" s="41">
        <v>1603448</v>
      </c>
      <c r="G962" s="41">
        <v>1607073</v>
      </c>
      <c r="H962" s="36"/>
    </row>
    <row r="963" spans="1:8" x14ac:dyDescent="0.35">
      <c r="A963" s="36" t="s">
        <v>1933</v>
      </c>
      <c r="B963" s="36" t="s">
        <v>1934</v>
      </c>
      <c r="C963" s="36" t="s">
        <v>18</v>
      </c>
      <c r="D963" s="36" t="s">
        <v>25</v>
      </c>
      <c r="E963" s="36" t="s">
        <v>26</v>
      </c>
      <c r="F963" s="41">
        <v>1526859</v>
      </c>
      <c r="G963" s="41">
        <v>1520149</v>
      </c>
      <c r="H963" s="36"/>
    </row>
    <row r="964" spans="1:8" x14ac:dyDescent="0.35">
      <c r="A964" s="36" t="s">
        <v>1935</v>
      </c>
      <c r="B964" s="36" t="s">
        <v>1936</v>
      </c>
      <c r="C964" s="36" t="s">
        <v>18</v>
      </c>
      <c r="D964" s="36" t="s">
        <v>25</v>
      </c>
      <c r="E964" s="36" t="s">
        <v>26</v>
      </c>
      <c r="F964" s="41">
        <v>1011349</v>
      </c>
      <c r="G964" s="41">
        <v>1003909</v>
      </c>
      <c r="H964" s="36"/>
    </row>
    <row r="965" spans="1:8" x14ac:dyDescent="0.35">
      <c r="A965" s="36" t="s">
        <v>1937</v>
      </c>
      <c r="B965" s="36" t="s">
        <v>1938</v>
      </c>
      <c r="C965" s="36" t="s">
        <v>18</v>
      </c>
      <c r="D965" s="36" t="s">
        <v>25</v>
      </c>
      <c r="E965" s="36" t="s">
        <v>26</v>
      </c>
      <c r="F965" s="41">
        <v>1420593</v>
      </c>
      <c r="G965" s="41">
        <v>1466039</v>
      </c>
      <c r="H965" s="36"/>
    </row>
    <row r="966" spans="1:8" x14ac:dyDescent="0.35">
      <c r="A966" s="36" t="s">
        <v>1939</v>
      </c>
      <c r="B966" s="36" t="s">
        <v>1940</v>
      </c>
      <c r="C966" s="36" t="s">
        <v>18</v>
      </c>
      <c r="D966" s="36" t="s">
        <v>75</v>
      </c>
      <c r="E966" s="36" t="s">
        <v>76</v>
      </c>
      <c r="F966" s="41">
        <v>13726228</v>
      </c>
      <c r="G966" s="41">
        <v>13719117</v>
      </c>
      <c r="H966" s="36"/>
    </row>
    <row r="967" spans="1:8" x14ac:dyDescent="0.35">
      <c r="A967" s="36" t="s">
        <v>1941</v>
      </c>
      <c r="B967" s="36" t="s">
        <v>1942</v>
      </c>
      <c r="C967" s="36" t="s">
        <v>18</v>
      </c>
      <c r="D967" s="36" t="s">
        <v>75</v>
      </c>
      <c r="E967" s="36" t="s">
        <v>76</v>
      </c>
      <c r="F967" s="41">
        <v>3233928</v>
      </c>
      <c r="G967" s="41">
        <v>3249487</v>
      </c>
      <c r="H967" s="36"/>
    </row>
    <row r="968" spans="1:8" x14ac:dyDescent="0.35">
      <c r="A968" s="36" t="s">
        <v>1943</v>
      </c>
      <c r="B968" s="36" t="s">
        <v>1944</v>
      </c>
      <c r="C968" s="36" t="s">
        <v>18</v>
      </c>
      <c r="D968" s="36" t="s">
        <v>75</v>
      </c>
      <c r="E968" s="36" t="s">
        <v>76</v>
      </c>
      <c r="F968" s="41">
        <v>2292421</v>
      </c>
      <c r="G968" s="41">
        <v>2335768</v>
      </c>
      <c r="H968" s="36"/>
    </row>
    <row r="969" spans="1:8" x14ac:dyDescent="0.35">
      <c r="A969" s="36" t="s">
        <v>1945</v>
      </c>
      <c r="B969" s="36" t="s">
        <v>1946</v>
      </c>
      <c r="C969" s="36" t="s">
        <v>18</v>
      </c>
      <c r="D969" s="36" t="s">
        <v>75</v>
      </c>
      <c r="E969" s="36" t="s">
        <v>76</v>
      </c>
      <c r="F969" s="41">
        <v>2066233</v>
      </c>
      <c r="G969" s="41">
        <v>2093838</v>
      </c>
      <c r="H969" s="36"/>
    </row>
    <row r="970" spans="1:8" x14ac:dyDescent="0.35">
      <c r="A970" s="36" t="s">
        <v>1947</v>
      </c>
      <c r="B970" s="36" t="s">
        <v>1948</v>
      </c>
      <c r="C970" s="36" t="s">
        <v>18</v>
      </c>
      <c r="D970" s="36" t="s">
        <v>75</v>
      </c>
      <c r="E970" s="36" t="s">
        <v>76</v>
      </c>
      <c r="F970" s="41">
        <v>2561140</v>
      </c>
      <c r="G970" s="41">
        <v>2521832</v>
      </c>
      <c r="H970" s="36"/>
    </row>
    <row r="971" spans="1:8" x14ac:dyDescent="0.35">
      <c r="A971" s="36" t="s">
        <v>1949</v>
      </c>
      <c r="B971" s="36" t="s">
        <v>1235</v>
      </c>
      <c r="C971" s="36" t="s">
        <v>18</v>
      </c>
      <c r="D971" s="36" t="s">
        <v>75</v>
      </c>
      <c r="E971" s="36" t="s">
        <v>76</v>
      </c>
      <c r="F971" s="41">
        <v>1187525</v>
      </c>
      <c r="G971" s="41">
        <v>1210577</v>
      </c>
      <c r="H971" s="36"/>
    </row>
    <row r="972" spans="1:8" x14ac:dyDescent="0.35">
      <c r="A972" s="36" t="s">
        <v>1950</v>
      </c>
      <c r="B972" s="36" t="s">
        <v>1951</v>
      </c>
      <c r="C972" s="36" t="s">
        <v>18</v>
      </c>
      <c r="D972" s="36" t="s">
        <v>75</v>
      </c>
      <c r="E972" s="36" t="s">
        <v>76</v>
      </c>
      <c r="F972" s="41">
        <v>1426764</v>
      </c>
      <c r="G972" s="41">
        <v>1423004</v>
      </c>
      <c r="H972" s="36"/>
    </row>
    <row r="973" spans="1:8" x14ac:dyDescent="0.35">
      <c r="A973" s="36" t="s">
        <v>1952</v>
      </c>
      <c r="B973" s="36" t="s">
        <v>1953</v>
      </c>
      <c r="C973" s="36" t="s">
        <v>18</v>
      </c>
      <c r="D973" s="36" t="s">
        <v>75</v>
      </c>
      <c r="E973" s="36" t="s">
        <v>76</v>
      </c>
      <c r="F973" s="41">
        <v>3610342</v>
      </c>
      <c r="G973" s="41">
        <v>3630160</v>
      </c>
      <c r="H973" s="36"/>
    </row>
    <row r="974" spans="1:8" x14ac:dyDescent="0.35">
      <c r="A974" s="36" t="s">
        <v>1954</v>
      </c>
      <c r="B974" s="36" t="s">
        <v>1955</v>
      </c>
      <c r="C974" s="36" t="s">
        <v>18</v>
      </c>
      <c r="D974" s="36" t="s">
        <v>75</v>
      </c>
      <c r="E974" s="36" t="s">
        <v>76</v>
      </c>
      <c r="F974" s="41">
        <v>2863164</v>
      </c>
      <c r="G974" s="41">
        <v>2819513</v>
      </c>
      <c r="H974" s="36"/>
    </row>
    <row r="975" spans="1:8" x14ac:dyDescent="0.35">
      <c r="A975" s="36" t="s">
        <v>1956</v>
      </c>
      <c r="B975" s="36" t="s">
        <v>1957</v>
      </c>
      <c r="C975" s="36" t="s">
        <v>18</v>
      </c>
      <c r="D975" s="36" t="s">
        <v>75</v>
      </c>
      <c r="E975" s="36" t="s">
        <v>76</v>
      </c>
      <c r="F975" s="41">
        <v>1227100</v>
      </c>
      <c r="G975" s="41">
        <v>1215817</v>
      </c>
      <c r="H975" s="36"/>
    </row>
    <row r="976" spans="1:8" x14ac:dyDescent="0.35">
      <c r="A976" s="36" t="s">
        <v>1958</v>
      </c>
      <c r="B976" s="36" t="s">
        <v>1959</v>
      </c>
      <c r="C976" s="36" t="s">
        <v>18</v>
      </c>
      <c r="D976" s="36" t="s">
        <v>75</v>
      </c>
      <c r="E976" s="36" t="s">
        <v>76</v>
      </c>
      <c r="F976" s="41">
        <v>4145145</v>
      </c>
      <c r="G976" s="41">
        <v>4047608</v>
      </c>
      <c r="H976" s="36"/>
    </row>
    <row r="977" spans="1:8" x14ac:dyDescent="0.35">
      <c r="A977" s="36" t="s">
        <v>1960</v>
      </c>
      <c r="B977" s="36" t="s">
        <v>1220</v>
      </c>
      <c r="C977" s="36" t="s">
        <v>18</v>
      </c>
      <c r="D977" s="36" t="s">
        <v>75</v>
      </c>
      <c r="E977" s="36" t="s">
        <v>76</v>
      </c>
      <c r="F977" s="41">
        <v>3267086</v>
      </c>
      <c r="G977" s="41">
        <v>3222515</v>
      </c>
      <c r="H977" s="36"/>
    </row>
    <row r="978" spans="1:8" x14ac:dyDescent="0.35">
      <c r="A978" s="36" t="s">
        <v>1961</v>
      </c>
      <c r="B978" s="36" t="s">
        <v>1962</v>
      </c>
      <c r="C978" s="36" t="s">
        <v>18</v>
      </c>
      <c r="D978" s="36" t="s">
        <v>75</v>
      </c>
      <c r="E978" s="36" t="s">
        <v>76</v>
      </c>
      <c r="F978" s="41">
        <v>1543259</v>
      </c>
      <c r="G978" s="41">
        <v>2102619</v>
      </c>
      <c r="H978" s="36" t="s">
        <v>8</v>
      </c>
    </row>
    <row r="979" spans="1:8" x14ac:dyDescent="0.35">
      <c r="A979" s="36" t="s">
        <v>1963</v>
      </c>
      <c r="B979" s="36" t="s">
        <v>1364</v>
      </c>
      <c r="C979" s="36" t="s">
        <v>18</v>
      </c>
      <c r="D979" s="36" t="s">
        <v>75</v>
      </c>
      <c r="E979" s="36" t="s">
        <v>76</v>
      </c>
      <c r="F979" s="41">
        <v>3477097</v>
      </c>
      <c r="G979" s="41">
        <v>3483574</v>
      </c>
      <c r="H979" s="36"/>
    </row>
    <row r="980" spans="1:8" x14ac:dyDescent="0.35">
      <c r="A980" s="36" t="s">
        <v>1964</v>
      </c>
      <c r="B980" s="36" t="s">
        <v>1965</v>
      </c>
      <c r="C980" s="36" t="s">
        <v>18</v>
      </c>
      <c r="D980" s="36" t="s">
        <v>75</v>
      </c>
      <c r="E980" s="36" t="s">
        <v>76</v>
      </c>
      <c r="F980" s="41">
        <v>3409546</v>
      </c>
      <c r="G980" s="41">
        <v>3435971</v>
      </c>
      <c r="H980" s="36"/>
    </row>
    <row r="981" spans="1:8" x14ac:dyDescent="0.35">
      <c r="A981" s="36" t="s">
        <v>1966</v>
      </c>
      <c r="B981" s="36" t="s">
        <v>1967</v>
      </c>
      <c r="C981" s="36" t="s">
        <v>18</v>
      </c>
      <c r="D981" s="36" t="s">
        <v>75</v>
      </c>
      <c r="E981" s="36" t="s">
        <v>76</v>
      </c>
      <c r="F981" s="41">
        <v>2158664</v>
      </c>
      <c r="G981" s="41">
        <v>2113556</v>
      </c>
      <c r="H981" s="36"/>
    </row>
    <row r="982" spans="1:8" x14ac:dyDescent="0.35">
      <c r="A982" s="36" t="s">
        <v>1968</v>
      </c>
      <c r="B982" s="36" t="s">
        <v>1969</v>
      </c>
      <c r="C982" s="36" t="s">
        <v>1970</v>
      </c>
      <c r="D982" s="36" t="s">
        <v>38</v>
      </c>
      <c r="E982" s="36" t="s">
        <v>39</v>
      </c>
      <c r="F982" s="41">
        <v>24328674</v>
      </c>
      <c r="G982" s="41">
        <v>23715075</v>
      </c>
      <c r="H982" s="36"/>
    </row>
    <row r="983" spans="1:8" x14ac:dyDescent="0.35">
      <c r="A983" s="36" t="s">
        <v>1971</v>
      </c>
      <c r="B983" s="36" t="s">
        <v>1972</v>
      </c>
      <c r="C983" s="36" t="s">
        <v>1970</v>
      </c>
      <c r="D983" s="36" t="s">
        <v>25</v>
      </c>
      <c r="E983" s="36" t="s">
        <v>26</v>
      </c>
      <c r="F983" s="41">
        <v>851827</v>
      </c>
      <c r="G983" s="41">
        <v>846893</v>
      </c>
      <c r="H983" s="36"/>
    </row>
    <row r="984" spans="1:8" x14ac:dyDescent="0.35">
      <c r="A984" s="36" t="s">
        <v>1973</v>
      </c>
      <c r="B984" s="36" t="s">
        <v>1974</v>
      </c>
      <c r="C984" s="36" t="s">
        <v>1970</v>
      </c>
      <c r="D984" s="36" t="s">
        <v>19</v>
      </c>
      <c r="E984" s="36" t="s">
        <v>20</v>
      </c>
      <c r="F984" s="41">
        <v>1347670</v>
      </c>
      <c r="G984" s="41">
        <v>1331716</v>
      </c>
      <c r="H984" s="36"/>
    </row>
    <row r="985" spans="1:8" x14ac:dyDescent="0.35">
      <c r="A985" s="36" t="s">
        <v>1975</v>
      </c>
      <c r="B985" s="36" t="s">
        <v>1976</v>
      </c>
      <c r="C985" s="36" t="s">
        <v>1970</v>
      </c>
      <c r="D985" s="36" t="s">
        <v>19</v>
      </c>
      <c r="E985" s="36" t="s">
        <v>20</v>
      </c>
      <c r="F985" s="41">
        <v>2294090</v>
      </c>
      <c r="G985" s="41">
        <v>2219516</v>
      </c>
      <c r="H985" s="36"/>
    </row>
    <row r="986" spans="1:8" x14ac:dyDescent="0.35">
      <c r="A986" s="36" t="s">
        <v>1977</v>
      </c>
      <c r="B986" s="36" t="s">
        <v>1978</v>
      </c>
      <c r="C986" s="36" t="s">
        <v>1970</v>
      </c>
      <c r="D986" s="36" t="s">
        <v>19</v>
      </c>
      <c r="E986" s="36" t="s">
        <v>20</v>
      </c>
      <c r="F986" s="41">
        <v>794098</v>
      </c>
      <c r="G986" s="41">
        <v>793913</v>
      </c>
      <c r="H986" s="36"/>
    </row>
    <row r="987" spans="1:8" x14ac:dyDescent="0.35">
      <c r="A987" s="36" t="s">
        <v>1979</v>
      </c>
      <c r="B987" s="36" t="s">
        <v>1980</v>
      </c>
      <c r="C987" s="36" t="s">
        <v>1970</v>
      </c>
      <c r="D987" s="36" t="s">
        <v>25</v>
      </c>
      <c r="E987" s="36" t="s">
        <v>26</v>
      </c>
      <c r="F987" s="41">
        <v>1739453</v>
      </c>
      <c r="G987" s="41">
        <v>1705512</v>
      </c>
      <c r="H987" s="36"/>
    </row>
    <row r="988" spans="1:8" x14ac:dyDescent="0.35">
      <c r="A988" s="36" t="s">
        <v>1981</v>
      </c>
      <c r="B988" s="36" t="s">
        <v>1982</v>
      </c>
      <c r="C988" s="36" t="s">
        <v>1970</v>
      </c>
      <c r="D988" s="36" t="s">
        <v>19</v>
      </c>
      <c r="E988" s="36" t="s">
        <v>20</v>
      </c>
      <c r="F988" s="41">
        <v>749719</v>
      </c>
      <c r="G988" s="41">
        <v>745937</v>
      </c>
      <c r="H988" s="36"/>
    </row>
    <row r="989" spans="1:8" x14ac:dyDescent="0.35">
      <c r="A989" s="36" t="s">
        <v>1983</v>
      </c>
      <c r="B989" s="36" t="s">
        <v>1984</v>
      </c>
      <c r="C989" s="36" t="s">
        <v>1970</v>
      </c>
      <c r="D989" s="36" t="s">
        <v>19</v>
      </c>
      <c r="E989" s="36" t="s">
        <v>20</v>
      </c>
      <c r="F989" s="41">
        <v>1865979</v>
      </c>
      <c r="G989" s="41">
        <v>1801805</v>
      </c>
      <c r="H989" s="36"/>
    </row>
    <row r="990" spans="1:8" x14ac:dyDescent="0.35">
      <c r="A990" s="36" t="s">
        <v>1985</v>
      </c>
      <c r="B990" s="36" t="s">
        <v>1986</v>
      </c>
      <c r="C990" s="36" t="s">
        <v>1970</v>
      </c>
      <c r="D990" s="36" t="s">
        <v>19</v>
      </c>
      <c r="E990" s="36" t="s">
        <v>20</v>
      </c>
      <c r="F990" s="41">
        <v>659646</v>
      </c>
      <c r="G990" s="41">
        <v>654781</v>
      </c>
      <c r="H990" s="36"/>
    </row>
    <row r="991" spans="1:8" x14ac:dyDescent="0.35">
      <c r="A991" s="36" t="s">
        <v>1987</v>
      </c>
      <c r="B991" s="36" t="s">
        <v>1988</v>
      </c>
      <c r="C991" s="36" t="s">
        <v>1970</v>
      </c>
      <c r="D991" s="36" t="s">
        <v>19</v>
      </c>
      <c r="E991" s="36" t="s">
        <v>20</v>
      </c>
      <c r="F991" s="41">
        <v>576098</v>
      </c>
      <c r="G991" s="41">
        <v>578534</v>
      </c>
      <c r="H991" s="36"/>
    </row>
    <row r="992" spans="1:8" x14ac:dyDescent="0.35">
      <c r="A992" s="36" t="s">
        <v>1989</v>
      </c>
      <c r="B992" s="36" t="s">
        <v>1990</v>
      </c>
      <c r="C992" s="36" t="s">
        <v>1970</v>
      </c>
      <c r="D992" s="36" t="s">
        <v>19</v>
      </c>
      <c r="E992" s="36" t="s">
        <v>20</v>
      </c>
      <c r="F992" s="41">
        <v>541768</v>
      </c>
      <c r="G992" s="41">
        <v>527856</v>
      </c>
      <c r="H992" s="36"/>
    </row>
    <row r="993" spans="1:8" x14ac:dyDescent="0.35">
      <c r="A993" s="36" t="s">
        <v>1991</v>
      </c>
      <c r="B993" s="36" t="s">
        <v>1992</v>
      </c>
      <c r="C993" s="36" t="s">
        <v>1970</v>
      </c>
      <c r="D993" s="36" t="s">
        <v>25</v>
      </c>
      <c r="E993" s="36" t="s">
        <v>26</v>
      </c>
      <c r="F993" s="41">
        <v>681927</v>
      </c>
      <c r="G993" s="41">
        <v>671917</v>
      </c>
      <c r="H993" s="36"/>
    </row>
    <row r="994" spans="1:8" x14ac:dyDescent="0.35">
      <c r="A994" s="36" t="s">
        <v>1993</v>
      </c>
      <c r="B994" s="36" t="s">
        <v>1994</v>
      </c>
      <c r="C994" s="36" t="s">
        <v>1970</v>
      </c>
      <c r="D994" s="36" t="s">
        <v>25</v>
      </c>
      <c r="E994" s="36" t="s">
        <v>26</v>
      </c>
      <c r="F994" s="41">
        <v>919651</v>
      </c>
      <c r="G994" s="41">
        <v>908189</v>
      </c>
      <c r="H994" s="36"/>
    </row>
    <row r="995" spans="1:8" x14ac:dyDescent="0.35">
      <c r="A995" s="36" t="s">
        <v>1995</v>
      </c>
      <c r="B995" s="36" t="s">
        <v>1996</v>
      </c>
      <c r="C995" s="36" t="s">
        <v>1970</v>
      </c>
      <c r="D995" s="36" t="s">
        <v>19</v>
      </c>
      <c r="E995" s="36" t="s">
        <v>20</v>
      </c>
      <c r="F995" s="41">
        <v>824222</v>
      </c>
      <c r="G995" s="41">
        <v>841752</v>
      </c>
      <c r="H995" s="36"/>
    </row>
    <row r="996" spans="1:8" x14ac:dyDescent="0.35">
      <c r="A996" s="36" t="s">
        <v>1997</v>
      </c>
      <c r="B996" s="36" t="s">
        <v>1998</v>
      </c>
      <c r="C996" s="36" t="s">
        <v>1970</v>
      </c>
      <c r="D996" s="36" t="s">
        <v>25</v>
      </c>
      <c r="E996" s="36" t="s">
        <v>26</v>
      </c>
      <c r="F996" s="41">
        <v>761235</v>
      </c>
      <c r="G996" s="41">
        <v>728829</v>
      </c>
      <c r="H996" s="36"/>
    </row>
    <row r="997" spans="1:8" x14ac:dyDescent="0.35">
      <c r="A997" s="36" t="s">
        <v>1999</v>
      </c>
      <c r="B997" s="36" t="s">
        <v>2000</v>
      </c>
      <c r="C997" s="36" t="s">
        <v>1970</v>
      </c>
      <c r="D997" s="36" t="s">
        <v>19</v>
      </c>
      <c r="E997" s="36" t="s">
        <v>20</v>
      </c>
      <c r="F997" s="41">
        <v>813825</v>
      </c>
      <c r="G997" s="41">
        <v>761179</v>
      </c>
      <c r="H997" s="36"/>
    </row>
    <row r="998" spans="1:8" x14ac:dyDescent="0.35">
      <c r="A998" s="36" t="s">
        <v>2001</v>
      </c>
      <c r="B998" s="36" t="s">
        <v>2002</v>
      </c>
      <c r="C998" s="36" t="s">
        <v>1970</v>
      </c>
      <c r="D998" s="36" t="s">
        <v>19</v>
      </c>
      <c r="E998" s="36" t="s">
        <v>20</v>
      </c>
      <c r="F998" s="41">
        <v>752703</v>
      </c>
      <c r="G998" s="41">
        <v>729611</v>
      </c>
      <c r="H998" s="36"/>
    </row>
    <row r="999" spans="1:8" x14ac:dyDescent="0.35">
      <c r="A999" s="36" t="s">
        <v>2003</v>
      </c>
      <c r="B999" s="36" t="s">
        <v>2004</v>
      </c>
      <c r="C999" s="36" t="s">
        <v>1970</v>
      </c>
      <c r="D999" s="36" t="s">
        <v>25</v>
      </c>
      <c r="E999" s="36" t="s">
        <v>26</v>
      </c>
      <c r="F999" s="41">
        <v>1311123</v>
      </c>
      <c r="G999" s="41">
        <v>1338724</v>
      </c>
      <c r="H999" s="36"/>
    </row>
    <row r="1000" spans="1:8" x14ac:dyDescent="0.35">
      <c r="A1000" s="36" t="s">
        <v>2005</v>
      </c>
      <c r="B1000" s="36" t="s">
        <v>2006</v>
      </c>
      <c r="C1000" s="36" t="s">
        <v>1970</v>
      </c>
      <c r="D1000" s="36" t="s">
        <v>25</v>
      </c>
      <c r="E1000" s="36" t="s">
        <v>26</v>
      </c>
      <c r="F1000" s="41">
        <v>2483756</v>
      </c>
      <c r="G1000" s="41">
        <v>2396183</v>
      </c>
      <c r="H1000" s="36"/>
    </row>
    <row r="1001" spans="1:8" x14ac:dyDescent="0.35">
      <c r="A1001" s="36" t="s">
        <v>2007</v>
      </c>
      <c r="B1001" s="36" t="s">
        <v>2008</v>
      </c>
      <c r="C1001" s="36" t="s">
        <v>1970</v>
      </c>
      <c r="D1001" s="36" t="s">
        <v>19</v>
      </c>
      <c r="E1001" s="36" t="s">
        <v>20</v>
      </c>
      <c r="F1001" s="41">
        <v>714180</v>
      </c>
      <c r="G1001" s="41">
        <v>678848</v>
      </c>
      <c r="H1001" s="36"/>
    </row>
    <row r="1002" spans="1:8" x14ac:dyDescent="0.35">
      <c r="A1002" s="36" t="s">
        <v>2009</v>
      </c>
      <c r="B1002" s="36" t="s">
        <v>2010</v>
      </c>
      <c r="C1002" s="36" t="s">
        <v>1970</v>
      </c>
      <c r="D1002" s="36" t="s">
        <v>25</v>
      </c>
      <c r="E1002" s="36" t="s">
        <v>26</v>
      </c>
      <c r="F1002" s="41">
        <v>550213</v>
      </c>
      <c r="G1002" s="41">
        <v>557352</v>
      </c>
      <c r="H1002" s="36"/>
    </row>
    <row r="1003" spans="1:8" x14ac:dyDescent="0.35">
      <c r="A1003" s="36" t="s">
        <v>2011</v>
      </c>
      <c r="B1003" s="36" t="s">
        <v>2012</v>
      </c>
      <c r="C1003" s="36" t="s">
        <v>1970</v>
      </c>
      <c r="D1003" s="36" t="s">
        <v>25</v>
      </c>
      <c r="E1003" s="36" t="s">
        <v>26</v>
      </c>
      <c r="F1003" s="41">
        <v>6993341</v>
      </c>
      <c r="G1003" s="41">
        <v>7054147</v>
      </c>
      <c r="H1003" s="36"/>
    </row>
    <row r="1004" spans="1:8" x14ac:dyDescent="0.35">
      <c r="A1004" s="36" t="s">
        <v>2013</v>
      </c>
      <c r="B1004" s="36" t="s">
        <v>2014</v>
      </c>
      <c r="C1004" s="36" t="s">
        <v>1970</v>
      </c>
      <c r="D1004" s="36" t="s">
        <v>19</v>
      </c>
      <c r="E1004" s="36" t="s">
        <v>20</v>
      </c>
      <c r="F1004" s="41">
        <v>674390</v>
      </c>
      <c r="G1004" s="41">
        <v>663261</v>
      </c>
      <c r="H1004" s="36"/>
    </row>
    <row r="1005" spans="1:8" x14ac:dyDescent="0.35">
      <c r="A1005" s="36" t="s">
        <v>2015</v>
      </c>
      <c r="B1005" s="36" t="s">
        <v>2016</v>
      </c>
      <c r="C1005" s="36" t="s">
        <v>1970</v>
      </c>
      <c r="D1005" s="36" t="s">
        <v>19</v>
      </c>
      <c r="E1005" s="36" t="s">
        <v>20</v>
      </c>
      <c r="F1005" s="41">
        <v>878379</v>
      </c>
      <c r="G1005" s="41">
        <v>829315</v>
      </c>
      <c r="H1005" s="36"/>
    </row>
    <row r="1006" spans="1:8" x14ac:dyDescent="0.35">
      <c r="A1006" s="36" t="s">
        <v>2017</v>
      </c>
      <c r="B1006" s="36" t="s">
        <v>2018</v>
      </c>
      <c r="C1006" s="36" t="s">
        <v>1970</v>
      </c>
      <c r="D1006" s="36" t="s">
        <v>19</v>
      </c>
      <c r="E1006" s="36" t="s">
        <v>20</v>
      </c>
      <c r="F1006" s="41">
        <v>1146414</v>
      </c>
      <c r="G1006" s="41">
        <v>1082209</v>
      </c>
      <c r="H1006" s="36"/>
    </row>
    <row r="1007" spans="1:8" x14ac:dyDescent="0.35">
      <c r="A1007" s="36" t="s">
        <v>2019</v>
      </c>
      <c r="B1007" s="36" t="s">
        <v>2020</v>
      </c>
      <c r="C1007" s="36" t="s">
        <v>1970</v>
      </c>
      <c r="D1007" s="36" t="s">
        <v>19</v>
      </c>
      <c r="E1007" s="36" t="s">
        <v>20</v>
      </c>
      <c r="F1007" s="41">
        <v>828572</v>
      </c>
      <c r="G1007" s="41">
        <v>811755</v>
      </c>
      <c r="H1007" s="36"/>
    </row>
    <row r="1008" spans="1:8" x14ac:dyDescent="0.35">
      <c r="A1008" s="36" t="s">
        <v>2021</v>
      </c>
      <c r="B1008" s="36" t="s">
        <v>2022</v>
      </c>
      <c r="C1008" s="36" t="s">
        <v>1970</v>
      </c>
      <c r="D1008" s="36" t="s">
        <v>19</v>
      </c>
      <c r="E1008" s="36" t="s">
        <v>20</v>
      </c>
      <c r="F1008" s="41">
        <v>841422</v>
      </c>
      <c r="G1008" s="41">
        <v>798103</v>
      </c>
      <c r="H1008" s="36"/>
    </row>
    <row r="1009" spans="1:8" x14ac:dyDescent="0.35">
      <c r="A1009" s="36" t="s">
        <v>2023</v>
      </c>
      <c r="B1009" s="36" t="s">
        <v>2024</v>
      </c>
      <c r="C1009" s="36" t="s">
        <v>1970</v>
      </c>
      <c r="D1009" s="36" t="s">
        <v>19</v>
      </c>
      <c r="E1009" s="36" t="s">
        <v>20</v>
      </c>
      <c r="F1009" s="41">
        <v>595552</v>
      </c>
      <c r="G1009" s="41">
        <v>579955</v>
      </c>
      <c r="H1009" s="36"/>
    </row>
    <row r="1010" spans="1:8" x14ac:dyDescent="0.35">
      <c r="A1010" s="36" t="s">
        <v>2025</v>
      </c>
      <c r="B1010" s="36" t="s">
        <v>2026</v>
      </c>
      <c r="C1010" s="36" t="s">
        <v>2027</v>
      </c>
      <c r="D1010" s="36" t="s">
        <v>38</v>
      </c>
      <c r="E1010" s="36" t="s">
        <v>39</v>
      </c>
      <c r="F1010" s="41">
        <v>5429296</v>
      </c>
      <c r="G1010" s="41">
        <v>5414189</v>
      </c>
      <c r="H1010" s="36"/>
    </row>
    <row r="1011" spans="1:8" x14ac:dyDescent="0.35">
      <c r="A1011" s="36" t="s">
        <v>2028</v>
      </c>
      <c r="B1011" s="36" t="s">
        <v>2029</v>
      </c>
      <c r="C1011" s="36" t="s">
        <v>2027</v>
      </c>
      <c r="D1011" s="36" t="s">
        <v>19</v>
      </c>
      <c r="E1011" s="36" t="s">
        <v>20</v>
      </c>
      <c r="F1011" s="41">
        <v>1096639</v>
      </c>
      <c r="G1011" s="41">
        <v>1065093</v>
      </c>
      <c r="H1011" s="36"/>
    </row>
    <row r="1012" spans="1:8" x14ac:dyDescent="0.35">
      <c r="A1012" s="36" t="s">
        <v>2030</v>
      </c>
      <c r="B1012" s="36" t="s">
        <v>2031</v>
      </c>
      <c r="C1012" s="36" t="s">
        <v>2027</v>
      </c>
      <c r="D1012" s="36" t="s">
        <v>19</v>
      </c>
      <c r="E1012" s="36" t="s">
        <v>20</v>
      </c>
      <c r="F1012" s="41">
        <v>751483</v>
      </c>
      <c r="G1012" s="41">
        <v>735052</v>
      </c>
      <c r="H1012" s="36"/>
    </row>
    <row r="1013" spans="1:8" x14ac:dyDescent="0.35">
      <c r="A1013" s="36" t="s">
        <v>2032</v>
      </c>
      <c r="B1013" s="36" t="s">
        <v>2033</v>
      </c>
      <c r="C1013" s="36" t="s">
        <v>2027</v>
      </c>
      <c r="D1013" s="36" t="s">
        <v>19</v>
      </c>
      <c r="E1013" s="36" t="s">
        <v>20</v>
      </c>
      <c r="F1013" s="41">
        <v>1870396</v>
      </c>
      <c r="G1013" s="41">
        <v>1810405</v>
      </c>
      <c r="H1013" s="36"/>
    </row>
    <row r="1014" spans="1:8" x14ac:dyDescent="0.35">
      <c r="A1014" s="36" t="s">
        <v>2034</v>
      </c>
      <c r="B1014" s="36" t="s">
        <v>2035</v>
      </c>
      <c r="C1014" s="36" t="s">
        <v>2027</v>
      </c>
      <c r="D1014" s="36" t="s">
        <v>25</v>
      </c>
      <c r="E1014" s="36" t="s">
        <v>26</v>
      </c>
      <c r="F1014" s="41">
        <v>5034021</v>
      </c>
      <c r="G1014" s="41">
        <v>5018816</v>
      </c>
      <c r="H1014" s="36"/>
    </row>
    <row r="1015" spans="1:8" x14ac:dyDescent="0.35">
      <c r="A1015" s="36" t="s">
        <v>2036</v>
      </c>
      <c r="B1015" s="36" t="s">
        <v>2037</v>
      </c>
      <c r="C1015" s="36" t="s">
        <v>2027</v>
      </c>
      <c r="D1015" s="36" t="s">
        <v>25</v>
      </c>
      <c r="E1015" s="36" t="s">
        <v>26</v>
      </c>
      <c r="F1015" s="41">
        <v>961156</v>
      </c>
      <c r="G1015" s="41">
        <v>964898</v>
      </c>
      <c r="H1015" s="36"/>
    </row>
    <row r="1016" spans="1:8" x14ac:dyDescent="0.35">
      <c r="A1016" s="36" t="s">
        <v>2038</v>
      </c>
      <c r="B1016" s="36" t="s">
        <v>2039</v>
      </c>
      <c r="C1016" s="36" t="s">
        <v>2027</v>
      </c>
      <c r="D1016" s="36" t="s">
        <v>19</v>
      </c>
      <c r="E1016" s="36" t="s">
        <v>20</v>
      </c>
      <c r="F1016" s="41">
        <v>1339568</v>
      </c>
      <c r="G1016" s="41">
        <v>1317298</v>
      </c>
      <c r="H1016" s="36"/>
    </row>
    <row r="1017" spans="1:8" x14ac:dyDescent="0.35">
      <c r="A1017" s="36" t="s">
        <v>2040</v>
      </c>
      <c r="B1017" s="36" t="s">
        <v>2041</v>
      </c>
      <c r="C1017" s="36" t="s">
        <v>2042</v>
      </c>
      <c r="D1017" s="36" t="s">
        <v>38</v>
      </c>
      <c r="E1017" s="36" t="s">
        <v>39</v>
      </c>
      <c r="F1017" s="41">
        <v>20205355</v>
      </c>
      <c r="G1017" s="41">
        <v>20128358</v>
      </c>
      <c r="H1017" s="36"/>
    </row>
    <row r="1018" spans="1:8" x14ac:dyDescent="0.35">
      <c r="A1018" s="36" t="s">
        <v>2043</v>
      </c>
      <c r="B1018" s="36" t="s">
        <v>2044</v>
      </c>
      <c r="C1018" s="36" t="s">
        <v>2042</v>
      </c>
      <c r="D1018" s="36" t="s">
        <v>19</v>
      </c>
      <c r="E1018" s="36" t="s">
        <v>20</v>
      </c>
      <c r="F1018" s="41">
        <v>189771</v>
      </c>
      <c r="G1018" s="41">
        <v>195040</v>
      </c>
      <c r="H1018" s="36"/>
    </row>
    <row r="1019" spans="1:8" x14ac:dyDescent="0.35">
      <c r="A1019" s="36" t="s">
        <v>2045</v>
      </c>
      <c r="B1019" s="36" t="s">
        <v>996</v>
      </c>
      <c r="C1019" s="36" t="s">
        <v>2042</v>
      </c>
      <c r="D1019" s="36" t="s">
        <v>25</v>
      </c>
      <c r="E1019" s="36" t="s">
        <v>26</v>
      </c>
      <c r="F1019" s="41">
        <v>621100</v>
      </c>
      <c r="G1019" s="41">
        <v>612637</v>
      </c>
      <c r="H1019" s="36"/>
    </row>
    <row r="1020" spans="1:8" x14ac:dyDescent="0.35">
      <c r="A1020" s="36" t="s">
        <v>2046</v>
      </c>
      <c r="B1020" s="36" t="s">
        <v>2047</v>
      </c>
      <c r="C1020" s="36" t="s">
        <v>2042</v>
      </c>
      <c r="D1020" s="36" t="s">
        <v>25</v>
      </c>
      <c r="E1020" s="36" t="s">
        <v>26</v>
      </c>
      <c r="F1020" s="41">
        <v>892978</v>
      </c>
      <c r="G1020" s="41">
        <v>844204</v>
      </c>
      <c r="H1020" s="36"/>
    </row>
    <row r="1021" spans="1:8" x14ac:dyDescent="0.35">
      <c r="A1021" s="36" t="s">
        <v>2048</v>
      </c>
      <c r="B1021" s="36" t="s">
        <v>1371</v>
      </c>
      <c r="C1021" s="36" t="s">
        <v>2042</v>
      </c>
      <c r="D1021" s="36" t="s">
        <v>25</v>
      </c>
      <c r="E1021" s="36" t="s">
        <v>26</v>
      </c>
      <c r="F1021" s="41">
        <v>1026684</v>
      </c>
      <c r="G1021" s="41">
        <v>1042777</v>
      </c>
      <c r="H1021" s="36"/>
    </row>
    <row r="1022" spans="1:8" x14ac:dyDescent="0.35">
      <c r="A1022" s="36" t="s">
        <v>2049</v>
      </c>
      <c r="B1022" s="36" t="s">
        <v>60</v>
      </c>
      <c r="C1022" s="36" t="s">
        <v>2042</v>
      </c>
      <c r="D1022" s="36" t="s">
        <v>25</v>
      </c>
      <c r="E1022" s="36" t="s">
        <v>26</v>
      </c>
      <c r="F1022" s="41">
        <v>276794</v>
      </c>
      <c r="G1022" s="41">
        <v>264683</v>
      </c>
      <c r="H1022" s="36"/>
    </row>
    <row r="1023" spans="1:8" x14ac:dyDescent="0.35">
      <c r="A1023" s="36" t="s">
        <v>2050</v>
      </c>
      <c r="B1023" s="36" t="s">
        <v>1441</v>
      </c>
      <c r="C1023" s="36" t="s">
        <v>2042</v>
      </c>
      <c r="D1023" s="36" t="s">
        <v>25</v>
      </c>
      <c r="E1023" s="36" t="s">
        <v>26</v>
      </c>
      <c r="F1023" s="41">
        <v>777469</v>
      </c>
      <c r="G1023" s="41">
        <v>761717</v>
      </c>
      <c r="H1023" s="36"/>
    </row>
    <row r="1024" spans="1:8" x14ac:dyDescent="0.35">
      <c r="A1024" s="36" t="s">
        <v>2051</v>
      </c>
      <c r="B1024" s="36" t="s">
        <v>2052</v>
      </c>
      <c r="C1024" s="36" t="s">
        <v>2042</v>
      </c>
      <c r="D1024" s="36" t="s">
        <v>25</v>
      </c>
      <c r="E1024" s="36" t="s">
        <v>26</v>
      </c>
      <c r="F1024" s="41">
        <v>234109</v>
      </c>
      <c r="G1024" s="41">
        <v>235954</v>
      </c>
      <c r="H1024" s="36"/>
    </row>
    <row r="1025" spans="1:8" x14ac:dyDescent="0.35">
      <c r="A1025" s="36" t="s">
        <v>2053</v>
      </c>
      <c r="B1025" s="36" t="s">
        <v>2054</v>
      </c>
      <c r="C1025" s="36" t="s">
        <v>2042</v>
      </c>
      <c r="D1025" s="36" t="s">
        <v>25</v>
      </c>
      <c r="E1025" s="36" t="s">
        <v>26</v>
      </c>
      <c r="F1025" s="41">
        <v>496222</v>
      </c>
      <c r="G1025" s="41">
        <v>509158</v>
      </c>
      <c r="H1025" s="36"/>
    </row>
    <row r="1026" spans="1:8" x14ac:dyDescent="0.35">
      <c r="A1026" s="36" t="s">
        <v>2055</v>
      </c>
      <c r="B1026" s="36" t="s">
        <v>2056</v>
      </c>
      <c r="C1026" s="36" t="s">
        <v>2042</v>
      </c>
      <c r="D1026" s="36" t="s">
        <v>25</v>
      </c>
      <c r="E1026" s="36" t="s">
        <v>26</v>
      </c>
      <c r="F1026" s="41">
        <v>670049</v>
      </c>
      <c r="G1026" s="41">
        <v>674835</v>
      </c>
      <c r="H1026" s="36"/>
    </row>
    <row r="1027" spans="1:8" x14ac:dyDescent="0.35">
      <c r="A1027" s="36" t="s">
        <v>2057</v>
      </c>
      <c r="B1027" s="36" t="s">
        <v>2058</v>
      </c>
      <c r="C1027" s="36" t="s">
        <v>2042</v>
      </c>
      <c r="D1027" s="36" t="s">
        <v>19</v>
      </c>
      <c r="E1027" s="36" t="s">
        <v>20</v>
      </c>
      <c r="F1027" s="41">
        <v>262273</v>
      </c>
      <c r="G1027" s="41">
        <v>247955</v>
      </c>
      <c r="H1027" s="36"/>
    </row>
    <row r="1028" spans="1:8" x14ac:dyDescent="0.35">
      <c r="A1028" s="36" t="s">
        <v>2059</v>
      </c>
      <c r="B1028" s="36" t="s">
        <v>2060</v>
      </c>
      <c r="C1028" s="36" t="s">
        <v>2042</v>
      </c>
      <c r="D1028" s="36" t="s">
        <v>25</v>
      </c>
      <c r="E1028" s="36" t="s">
        <v>26</v>
      </c>
      <c r="F1028" s="41">
        <v>297278</v>
      </c>
      <c r="G1028" s="41">
        <v>306423</v>
      </c>
      <c r="H1028" s="36"/>
    </row>
    <row r="1029" spans="1:8" x14ac:dyDescent="0.35">
      <c r="A1029" s="36" t="s">
        <v>2061</v>
      </c>
      <c r="B1029" s="36" t="s">
        <v>2062</v>
      </c>
      <c r="C1029" s="36" t="s">
        <v>2042</v>
      </c>
      <c r="D1029" s="36" t="s">
        <v>75</v>
      </c>
      <c r="E1029" s="36" t="s">
        <v>76</v>
      </c>
      <c r="F1029" s="41">
        <v>1762709</v>
      </c>
      <c r="G1029" s="41">
        <v>1768253</v>
      </c>
      <c r="H1029" s="36"/>
    </row>
    <row r="1030" spans="1:8" x14ac:dyDescent="0.35">
      <c r="A1030" s="36" t="s">
        <v>2063</v>
      </c>
      <c r="B1030" s="36" t="s">
        <v>2064</v>
      </c>
      <c r="C1030" s="36" t="s">
        <v>2042</v>
      </c>
      <c r="D1030" s="36" t="s">
        <v>75</v>
      </c>
      <c r="E1030" s="36" t="s">
        <v>76</v>
      </c>
      <c r="F1030" s="41">
        <v>2720267</v>
      </c>
      <c r="G1030" s="41">
        <v>2656063</v>
      </c>
      <c r="H1030" s="36"/>
    </row>
    <row r="1031" spans="1:8" x14ac:dyDescent="0.35">
      <c r="A1031" s="36" t="s">
        <v>2065</v>
      </c>
      <c r="B1031" s="36" t="s">
        <v>2066</v>
      </c>
      <c r="C1031" s="36" t="s">
        <v>2042</v>
      </c>
      <c r="D1031" s="36" t="s">
        <v>75</v>
      </c>
      <c r="E1031" s="36" t="s">
        <v>76</v>
      </c>
      <c r="F1031" s="41">
        <v>2066587</v>
      </c>
      <c r="G1031" s="41">
        <v>2053079</v>
      </c>
      <c r="H1031" s="36"/>
    </row>
    <row r="1032" spans="1:8" x14ac:dyDescent="0.35">
      <c r="A1032" s="36" t="s">
        <v>2067</v>
      </c>
      <c r="B1032" s="36" t="s">
        <v>2068</v>
      </c>
      <c r="C1032" s="36" t="s">
        <v>2042</v>
      </c>
      <c r="D1032" s="36" t="s">
        <v>75</v>
      </c>
      <c r="E1032" s="36" t="s">
        <v>76</v>
      </c>
      <c r="F1032" s="41">
        <v>1792731</v>
      </c>
      <c r="G1032" s="41">
        <v>1789610</v>
      </c>
      <c r="H1032" s="36"/>
    </row>
    <row r="1033" spans="1:8" x14ac:dyDescent="0.35">
      <c r="A1033" s="36" t="s">
        <v>2069</v>
      </c>
      <c r="B1033" s="36" t="s">
        <v>2070</v>
      </c>
      <c r="C1033" s="36" t="s">
        <v>2042</v>
      </c>
      <c r="D1033" s="36" t="s">
        <v>75</v>
      </c>
      <c r="E1033" s="36" t="s">
        <v>76</v>
      </c>
      <c r="F1033" s="41">
        <v>1495251</v>
      </c>
      <c r="G1033" s="41">
        <v>1519280</v>
      </c>
      <c r="H1033" s="36"/>
    </row>
    <row r="1034" spans="1:8" x14ac:dyDescent="0.35">
      <c r="A1034" s="36" t="s">
        <v>2071</v>
      </c>
      <c r="B1034" s="36" t="s">
        <v>2072</v>
      </c>
      <c r="C1034" s="36" t="s">
        <v>2042</v>
      </c>
      <c r="D1034" s="36" t="s">
        <v>75</v>
      </c>
      <c r="E1034" s="36" t="s">
        <v>76</v>
      </c>
      <c r="F1034" s="41">
        <v>1488893</v>
      </c>
      <c r="G1034" s="41">
        <v>1514787</v>
      </c>
      <c r="H1034" s="36"/>
    </row>
    <row r="1035" spans="1:8" x14ac:dyDescent="0.35">
      <c r="A1035" s="36" t="s">
        <v>2073</v>
      </c>
      <c r="B1035" s="36" t="s">
        <v>2074</v>
      </c>
      <c r="C1035" s="36" t="s">
        <v>2075</v>
      </c>
      <c r="D1035" s="36" t="s">
        <v>38</v>
      </c>
      <c r="E1035" s="36" t="s">
        <v>39</v>
      </c>
      <c r="F1035" s="41">
        <v>5692650</v>
      </c>
      <c r="G1035" s="41">
        <v>5753393</v>
      </c>
      <c r="H1035" s="36"/>
    </row>
    <row r="1036" spans="1:8" x14ac:dyDescent="0.35">
      <c r="A1036" s="36" t="s">
        <v>2076</v>
      </c>
      <c r="B1036" s="36" t="s">
        <v>2077</v>
      </c>
      <c r="C1036" s="36" t="s">
        <v>2075</v>
      </c>
      <c r="D1036" s="36" t="s">
        <v>25</v>
      </c>
      <c r="E1036" s="36" t="s">
        <v>26</v>
      </c>
      <c r="F1036" s="41">
        <v>491951</v>
      </c>
      <c r="G1036" s="41">
        <v>509329</v>
      </c>
      <c r="H1036" s="36"/>
    </row>
    <row r="1037" spans="1:8" x14ac:dyDescent="0.35">
      <c r="A1037" s="36" t="s">
        <v>2078</v>
      </c>
      <c r="B1037" s="36" t="s">
        <v>2079</v>
      </c>
      <c r="C1037" s="36" t="s">
        <v>2075</v>
      </c>
      <c r="D1037" s="36" t="s">
        <v>25</v>
      </c>
      <c r="E1037" s="36" t="s">
        <v>26</v>
      </c>
      <c r="F1037" s="41">
        <v>973071</v>
      </c>
      <c r="G1037" s="41">
        <v>996043</v>
      </c>
      <c r="H1037" s="36"/>
    </row>
    <row r="1038" spans="1:8" x14ac:dyDescent="0.35">
      <c r="A1038" s="36" t="s">
        <v>2080</v>
      </c>
      <c r="B1038" s="36" t="s">
        <v>2081</v>
      </c>
      <c r="C1038" s="36" t="s">
        <v>2082</v>
      </c>
      <c r="D1038" s="36" t="s">
        <v>38</v>
      </c>
      <c r="E1038" s="36" t="s">
        <v>39</v>
      </c>
      <c r="F1038" s="41">
        <v>27398290</v>
      </c>
      <c r="G1038" s="41">
        <v>27760023</v>
      </c>
      <c r="H1038" s="36"/>
    </row>
    <row r="1039" spans="1:8" x14ac:dyDescent="0.35">
      <c r="A1039" s="36" t="s">
        <v>2083</v>
      </c>
      <c r="B1039" s="36" t="s">
        <v>577</v>
      </c>
      <c r="C1039" s="36" t="s">
        <v>2082</v>
      </c>
      <c r="D1039" s="36" t="s">
        <v>25</v>
      </c>
      <c r="E1039" s="36" t="s">
        <v>26</v>
      </c>
      <c r="F1039" s="41">
        <v>182794</v>
      </c>
      <c r="G1039" s="41">
        <v>195715</v>
      </c>
      <c r="H1039" s="36"/>
    </row>
    <row r="1040" spans="1:8" x14ac:dyDescent="0.35">
      <c r="A1040" s="36" t="s">
        <v>2084</v>
      </c>
      <c r="B1040" s="36" t="s">
        <v>2085</v>
      </c>
      <c r="C1040" s="36" t="s">
        <v>2082</v>
      </c>
      <c r="D1040" s="36" t="s">
        <v>25</v>
      </c>
      <c r="E1040" s="36" t="s">
        <v>26</v>
      </c>
      <c r="F1040" s="41">
        <v>1690923</v>
      </c>
      <c r="G1040" s="41">
        <v>1609381</v>
      </c>
      <c r="H1040" s="36"/>
    </row>
    <row r="1041" spans="1:8" x14ac:dyDescent="0.35">
      <c r="A1041" s="36" t="s">
        <v>2086</v>
      </c>
      <c r="B1041" s="36" t="s">
        <v>2087</v>
      </c>
      <c r="C1041" s="36" t="s">
        <v>2082</v>
      </c>
      <c r="D1041" s="36" t="s">
        <v>25</v>
      </c>
      <c r="E1041" s="36" t="s">
        <v>26</v>
      </c>
      <c r="F1041" s="41">
        <v>1064786</v>
      </c>
      <c r="G1041" s="41">
        <v>1061282</v>
      </c>
      <c r="H1041" s="36"/>
    </row>
    <row r="1042" spans="1:8" x14ac:dyDescent="0.35">
      <c r="A1042" s="36" t="s">
        <v>2088</v>
      </c>
      <c r="B1042" s="36" t="s">
        <v>1752</v>
      </c>
      <c r="C1042" s="36" t="s">
        <v>2082</v>
      </c>
      <c r="D1042" s="36" t="s">
        <v>25</v>
      </c>
      <c r="E1042" s="36" t="s">
        <v>26</v>
      </c>
      <c r="F1042" s="41">
        <v>389166</v>
      </c>
      <c r="G1042" s="41">
        <v>383243</v>
      </c>
      <c r="H1042" s="36"/>
    </row>
    <row r="1043" spans="1:8" x14ac:dyDescent="0.35">
      <c r="A1043" s="36" t="s">
        <v>2089</v>
      </c>
      <c r="B1043" s="36" t="s">
        <v>2090</v>
      </c>
      <c r="C1043" s="36" t="s">
        <v>2082</v>
      </c>
      <c r="D1043" s="36" t="s">
        <v>25</v>
      </c>
      <c r="E1043" s="36" t="s">
        <v>26</v>
      </c>
      <c r="F1043" s="41">
        <v>318335</v>
      </c>
      <c r="G1043" s="41">
        <v>353822</v>
      </c>
      <c r="H1043" s="36"/>
    </row>
    <row r="1044" spans="1:8" x14ac:dyDescent="0.35">
      <c r="A1044" s="36" t="s">
        <v>2091</v>
      </c>
      <c r="B1044" s="36" t="s">
        <v>2092</v>
      </c>
      <c r="C1044" s="36" t="s">
        <v>2082</v>
      </c>
      <c r="D1044" s="36" t="s">
        <v>19</v>
      </c>
      <c r="E1044" s="36" t="s">
        <v>20</v>
      </c>
      <c r="F1044" s="41">
        <v>207460</v>
      </c>
      <c r="G1044" s="41">
        <v>200982</v>
      </c>
      <c r="H1044" s="36"/>
    </row>
    <row r="1045" spans="1:8" x14ac:dyDescent="0.35">
      <c r="A1045" s="36" t="s">
        <v>2093</v>
      </c>
      <c r="B1045" s="36" t="s">
        <v>1266</v>
      </c>
      <c r="C1045" s="36" t="s">
        <v>2082</v>
      </c>
      <c r="D1045" s="36" t="s">
        <v>25</v>
      </c>
      <c r="E1045" s="36" t="s">
        <v>26</v>
      </c>
      <c r="F1045" s="41">
        <v>543670</v>
      </c>
      <c r="G1045" s="41">
        <v>526809</v>
      </c>
      <c r="H1045" s="36"/>
    </row>
    <row r="1046" spans="1:8" x14ac:dyDescent="0.35">
      <c r="A1046" s="36" t="s">
        <v>2094</v>
      </c>
      <c r="B1046" s="36" t="s">
        <v>2095</v>
      </c>
      <c r="C1046" s="36" t="s">
        <v>2082</v>
      </c>
      <c r="D1046" s="36" t="s">
        <v>25</v>
      </c>
      <c r="E1046" s="36" t="s">
        <v>26</v>
      </c>
      <c r="F1046" s="41">
        <v>514192</v>
      </c>
      <c r="G1046" s="41">
        <v>499170</v>
      </c>
      <c r="H1046" s="36"/>
    </row>
    <row r="1047" spans="1:8" x14ac:dyDescent="0.35">
      <c r="A1047" s="36" t="s">
        <v>2096</v>
      </c>
      <c r="B1047" s="36" t="s">
        <v>2097</v>
      </c>
      <c r="C1047" s="36" t="s">
        <v>2082</v>
      </c>
      <c r="D1047" s="36" t="s">
        <v>25</v>
      </c>
      <c r="E1047" s="36" t="s">
        <v>26</v>
      </c>
      <c r="F1047" s="41">
        <v>392021</v>
      </c>
      <c r="G1047" s="41">
        <v>391267</v>
      </c>
      <c r="H1047" s="36"/>
    </row>
    <row r="1048" spans="1:8" x14ac:dyDescent="0.35">
      <c r="A1048" s="36" t="s">
        <v>2098</v>
      </c>
      <c r="B1048" s="36" t="s">
        <v>2099</v>
      </c>
      <c r="C1048" s="36" t="s">
        <v>2082</v>
      </c>
      <c r="D1048" s="36" t="s">
        <v>25</v>
      </c>
      <c r="E1048" s="36" t="s">
        <v>26</v>
      </c>
      <c r="F1048" s="41">
        <v>1608882</v>
      </c>
      <c r="G1048" s="41">
        <v>1693592</v>
      </c>
      <c r="H1048" s="36"/>
    </row>
    <row r="1049" spans="1:8" x14ac:dyDescent="0.35">
      <c r="A1049" s="36" t="s">
        <v>2100</v>
      </c>
      <c r="B1049" s="36" t="s">
        <v>2101</v>
      </c>
      <c r="C1049" s="36" t="s">
        <v>2082</v>
      </c>
      <c r="D1049" s="36" t="s">
        <v>25</v>
      </c>
      <c r="E1049" s="36" t="s">
        <v>26</v>
      </c>
      <c r="F1049" s="41">
        <v>6585929</v>
      </c>
      <c r="G1049" s="41">
        <v>6645451</v>
      </c>
      <c r="H1049" s="36"/>
    </row>
    <row r="1050" spans="1:8" x14ac:dyDescent="0.35">
      <c r="A1050" s="36" t="s">
        <v>2102</v>
      </c>
      <c r="B1050" s="36" t="s">
        <v>2103</v>
      </c>
      <c r="C1050" s="36" t="s">
        <v>2082</v>
      </c>
      <c r="D1050" s="36" t="s">
        <v>25</v>
      </c>
      <c r="E1050" s="36" t="s">
        <v>26</v>
      </c>
      <c r="F1050" s="41">
        <v>292591</v>
      </c>
      <c r="G1050" s="41">
        <v>290824</v>
      </c>
      <c r="H1050" s="36"/>
    </row>
    <row r="1051" spans="1:8" x14ac:dyDescent="0.35">
      <c r="A1051" s="36" t="s">
        <v>2104</v>
      </c>
      <c r="B1051" s="36" t="s">
        <v>2105</v>
      </c>
      <c r="C1051" s="36" t="s">
        <v>2082</v>
      </c>
      <c r="D1051" s="36" t="s">
        <v>25</v>
      </c>
      <c r="E1051" s="36" t="s">
        <v>26</v>
      </c>
      <c r="F1051" s="41">
        <v>805673</v>
      </c>
      <c r="G1051" s="41">
        <v>868518</v>
      </c>
      <c r="H1051" s="36"/>
    </row>
    <row r="1052" spans="1:8" x14ac:dyDescent="0.35">
      <c r="A1052" s="36" t="s">
        <v>2106</v>
      </c>
      <c r="B1052" s="36" t="s">
        <v>2107</v>
      </c>
      <c r="C1052" s="36" t="s">
        <v>2082</v>
      </c>
      <c r="D1052" s="36" t="s">
        <v>25</v>
      </c>
      <c r="E1052" s="36" t="s">
        <v>26</v>
      </c>
      <c r="F1052" s="41">
        <v>5095032</v>
      </c>
      <c r="G1052" s="41">
        <v>5111291</v>
      </c>
      <c r="H1052" s="36"/>
    </row>
    <row r="1053" spans="1:8" x14ac:dyDescent="0.35">
      <c r="A1053" s="36" t="s">
        <v>2108</v>
      </c>
      <c r="B1053" s="36" t="s">
        <v>2109</v>
      </c>
      <c r="C1053" s="36" t="s">
        <v>2082</v>
      </c>
      <c r="D1053" s="36" t="s">
        <v>19</v>
      </c>
      <c r="E1053" s="36" t="s">
        <v>20</v>
      </c>
      <c r="F1053" s="41">
        <v>238698</v>
      </c>
      <c r="G1053" s="41">
        <v>239035</v>
      </c>
      <c r="H1053" s="36"/>
    </row>
    <row r="1054" spans="1:8" x14ac:dyDescent="0.35">
      <c r="A1054" s="36" t="s">
        <v>2110</v>
      </c>
      <c r="B1054" s="36" t="s">
        <v>2111</v>
      </c>
      <c r="C1054" s="36" t="s">
        <v>2082</v>
      </c>
      <c r="D1054" s="36" t="s">
        <v>75</v>
      </c>
      <c r="E1054" s="36" t="s">
        <v>76</v>
      </c>
      <c r="F1054" s="41">
        <v>1203586</v>
      </c>
      <c r="G1054" s="41">
        <v>1214818</v>
      </c>
      <c r="H1054" s="36"/>
    </row>
    <row r="1055" spans="1:8" x14ac:dyDescent="0.35">
      <c r="A1055" s="36" t="s">
        <v>2112</v>
      </c>
      <c r="B1055" s="36" t="s">
        <v>2113</v>
      </c>
      <c r="C1055" s="36" t="s">
        <v>2082</v>
      </c>
      <c r="D1055" s="36" t="s">
        <v>75</v>
      </c>
      <c r="E1055" s="36" t="s">
        <v>76</v>
      </c>
      <c r="F1055" s="41">
        <v>1204412</v>
      </c>
      <c r="G1055" s="41">
        <v>1189128</v>
      </c>
      <c r="H1055" s="36"/>
    </row>
    <row r="1056" spans="1:8" x14ac:dyDescent="0.35">
      <c r="A1056" s="36" t="s">
        <v>2114</v>
      </c>
      <c r="B1056" s="36" t="s">
        <v>2115</v>
      </c>
      <c r="C1056" s="36" t="s">
        <v>24</v>
      </c>
      <c r="D1056" s="36" t="s">
        <v>38</v>
      </c>
      <c r="E1056" s="36" t="s">
        <v>39</v>
      </c>
      <c r="F1056" s="41">
        <v>65419590</v>
      </c>
      <c r="G1056" s="41">
        <v>65974016</v>
      </c>
      <c r="H1056" s="36"/>
    </row>
    <row r="1057" spans="1:8" x14ac:dyDescent="0.35">
      <c r="A1057" s="36" t="s">
        <v>2116</v>
      </c>
      <c r="B1057" s="36" t="s">
        <v>2117</v>
      </c>
      <c r="C1057" s="36" t="s">
        <v>24</v>
      </c>
      <c r="D1057" s="36" t="s">
        <v>25</v>
      </c>
      <c r="E1057" s="36" t="s">
        <v>26</v>
      </c>
      <c r="F1057" s="41">
        <v>899186</v>
      </c>
      <c r="G1057" s="41">
        <v>890934</v>
      </c>
      <c r="H1057" s="36"/>
    </row>
    <row r="1058" spans="1:8" x14ac:dyDescent="0.35">
      <c r="A1058" s="36" t="s">
        <v>2118</v>
      </c>
      <c r="B1058" s="36" t="s">
        <v>2119</v>
      </c>
      <c r="C1058" s="36" t="s">
        <v>24</v>
      </c>
      <c r="D1058" s="36" t="s">
        <v>19</v>
      </c>
      <c r="E1058" s="36" t="s">
        <v>20</v>
      </c>
      <c r="F1058" s="41">
        <v>430295</v>
      </c>
      <c r="G1058" s="41">
        <v>422835</v>
      </c>
      <c r="H1058" s="36"/>
    </row>
    <row r="1059" spans="1:8" x14ac:dyDescent="0.35">
      <c r="A1059" s="36" t="s">
        <v>2120</v>
      </c>
      <c r="B1059" s="36" t="s">
        <v>2121</v>
      </c>
      <c r="C1059" s="36" t="s">
        <v>24</v>
      </c>
      <c r="D1059" s="36" t="s">
        <v>25</v>
      </c>
      <c r="E1059" s="36" t="s">
        <v>26</v>
      </c>
      <c r="F1059" s="41">
        <v>1591887</v>
      </c>
      <c r="G1059" s="41">
        <v>1618844</v>
      </c>
      <c r="H1059" s="36"/>
    </row>
    <row r="1060" spans="1:8" x14ac:dyDescent="0.35">
      <c r="A1060" s="36" t="s">
        <v>2122</v>
      </c>
      <c r="B1060" s="36" t="s">
        <v>1121</v>
      </c>
      <c r="C1060" s="36" t="s">
        <v>24</v>
      </c>
      <c r="D1060" s="36" t="s">
        <v>25</v>
      </c>
      <c r="E1060" s="36" t="s">
        <v>26</v>
      </c>
      <c r="F1060" s="41">
        <v>3295356</v>
      </c>
      <c r="G1060" s="41">
        <v>3272836</v>
      </c>
      <c r="H1060" s="36"/>
    </row>
    <row r="1061" spans="1:8" x14ac:dyDescent="0.35">
      <c r="A1061" s="36" t="s">
        <v>2123</v>
      </c>
      <c r="B1061" s="36" t="s">
        <v>2124</v>
      </c>
      <c r="C1061" s="36" t="s">
        <v>24</v>
      </c>
      <c r="D1061" s="36" t="s">
        <v>25</v>
      </c>
      <c r="E1061" s="36" t="s">
        <v>26</v>
      </c>
      <c r="F1061" s="41">
        <v>7895238</v>
      </c>
      <c r="G1061" s="41">
        <v>7770110</v>
      </c>
      <c r="H1061" s="36"/>
    </row>
    <row r="1062" spans="1:8" x14ac:dyDescent="0.35">
      <c r="A1062" s="36" t="s">
        <v>2125</v>
      </c>
      <c r="B1062" s="36" t="s">
        <v>2126</v>
      </c>
      <c r="C1062" s="36" t="s">
        <v>24</v>
      </c>
      <c r="D1062" s="36" t="s">
        <v>25</v>
      </c>
      <c r="E1062" s="36" t="s">
        <v>26</v>
      </c>
      <c r="F1062" s="41">
        <v>688032</v>
      </c>
      <c r="G1062" s="41">
        <v>608433</v>
      </c>
      <c r="H1062" s="36"/>
    </row>
    <row r="1063" spans="1:8" x14ac:dyDescent="0.35">
      <c r="A1063" s="36" t="s">
        <v>2127</v>
      </c>
      <c r="B1063" s="36" t="s">
        <v>2128</v>
      </c>
      <c r="C1063" s="36" t="s">
        <v>24</v>
      </c>
      <c r="D1063" s="36" t="s">
        <v>25</v>
      </c>
      <c r="E1063" s="36" t="s">
        <v>26</v>
      </c>
      <c r="F1063" s="41">
        <v>1351670</v>
      </c>
      <c r="G1063" s="41">
        <v>1337391</v>
      </c>
      <c r="H1063" s="36"/>
    </row>
    <row r="1064" spans="1:8" x14ac:dyDescent="0.35">
      <c r="A1064" s="36" t="s">
        <v>2129</v>
      </c>
      <c r="B1064" s="36" t="s">
        <v>2130</v>
      </c>
      <c r="C1064" s="36" t="s">
        <v>24</v>
      </c>
      <c r="D1064" s="36" t="s">
        <v>25</v>
      </c>
      <c r="E1064" s="36" t="s">
        <v>26</v>
      </c>
      <c r="F1064" s="41">
        <v>2698777</v>
      </c>
      <c r="G1064" s="41">
        <v>2703172</v>
      </c>
      <c r="H1064" s="36"/>
    </row>
    <row r="1065" spans="1:8" x14ac:dyDescent="0.35">
      <c r="A1065" s="36" t="s">
        <v>2131</v>
      </c>
      <c r="B1065" s="36" t="s">
        <v>2132</v>
      </c>
      <c r="C1065" s="36" t="s">
        <v>24</v>
      </c>
      <c r="D1065" s="36" t="s">
        <v>25</v>
      </c>
      <c r="E1065" s="36" t="s">
        <v>26</v>
      </c>
      <c r="F1065" s="41">
        <v>823229</v>
      </c>
      <c r="G1065" s="41">
        <v>847849</v>
      </c>
      <c r="H1065" s="36"/>
    </row>
    <row r="1066" spans="1:8" x14ac:dyDescent="0.35">
      <c r="A1066" s="36" t="s">
        <v>2133</v>
      </c>
      <c r="B1066" s="36" t="s">
        <v>2134</v>
      </c>
      <c r="C1066" s="36" t="s">
        <v>24</v>
      </c>
      <c r="D1066" s="36" t="s">
        <v>19</v>
      </c>
      <c r="E1066" s="36" t="s">
        <v>20</v>
      </c>
      <c r="F1066" s="41">
        <v>798218</v>
      </c>
      <c r="G1066" s="41">
        <v>828258</v>
      </c>
      <c r="H1066" s="36"/>
    </row>
    <row r="1067" spans="1:8" x14ac:dyDescent="0.35">
      <c r="A1067" s="36" t="s">
        <v>2135</v>
      </c>
      <c r="B1067" s="36" t="s">
        <v>2136</v>
      </c>
      <c r="C1067" s="36" t="s">
        <v>24</v>
      </c>
      <c r="D1067" s="36" t="s">
        <v>25</v>
      </c>
      <c r="E1067" s="36" t="s">
        <v>26</v>
      </c>
      <c r="F1067" s="41">
        <v>1103140</v>
      </c>
      <c r="G1067" s="41">
        <v>1087495</v>
      </c>
      <c r="H1067" s="36"/>
    </row>
    <row r="1068" spans="1:8" x14ac:dyDescent="0.35">
      <c r="A1068" s="36" t="s">
        <v>2137</v>
      </c>
      <c r="B1068" s="36" t="s">
        <v>2138</v>
      </c>
      <c r="C1068" s="36" t="s">
        <v>24</v>
      </c>
      <c r="D1068" s="36" t="s">
        <v>25</v>
      </c>
      <c r="E1068" s="36" t="s">
        <v>26</v>
      </c>
      <c r="F1068" s="41">
        <v>632155</v>
      </c>
      <c r="G1068" s="41">
        <v>614128</v>
      </c>
      <c r="H1068" s="36"/>
    </row>
    <row r="1069" spans="1:8" x14ac:dyDescent="0.35">
      <c r="A1069" s="36" t="s">
        <v>2139</v>
      </c>
      <c r="B1069" s="36" t="s">
        <v>2140</v>
      </c>
      <c r="C1069" s="36" t="s">
        <v>24</v>
      </c>
      <c r="D1069" s="36" t="s">
        <v>25</v>
      </c>
      <c r="E1069" s="36" t="s">
        <v>26</v>
      </c>
      <c r="F1069" s="41">
        <v>2687607</v>
      </c>
      <c r="G1069" s="41">
        <v>2649905</v>
      </c>
      <c r="H1069" s="36"/>
    </row>
    <row r="1070" spans="1:8" x14ac:dyDescent="0.35">
      <c r="A1070" s="36" t="s">
        <v>2141</v>
      </c>
      <c r="B1070" s="36" t="s">
        <v>2142</v>
      </c>
      <c r="C1070" s="36" t="s">
        <v>24</v>
      </c>
      <c r="D1070" s="36" t="s">
        <v>25</v>
      </c>
      <c r="E1070" s="36" t="s">
        <v>26</v>
      </c>
      <c r="F1070" s="41">
        <v>14809009</v>
      </c>
      <c r="G1070" s="41">
        <v>14693998</v>
      </c>
      <c r="H1070" s="36"/>
    </row>
    <row r="1071" spans="1:8" x14ac:dyDescent="0.35">
      <c r="A1071" s="36" t="s">
        <v>2143</v>
      </c>
      <c r="B1071" s="36" t="s">
        <v>2144</v>
      </c>
      <c r="C1071" s="36" t="s">
        <v>24</v>
      </c>
      <c r="D1071" s="36" t="s">
        <v>25</v>
      </c>
      <c r="E1071" s="36" t="s">
        <v>26</v>
      </c>
      <c r="F1071" s="41">
        <v>341354</v>
      </c>
      <c r="G1071" s="41">
        <v>324304</v>
      </c>
      <c r="H1071" s="36"/>
    </row>
    <row r="1072" spans="1:8" x14ac:dyDescent="0.35">
      <c r="A1072" s="36" t="s">
        <v>2145</v>
      </c>
      <c r="B1072" s="36" t="s">
        <v>2146</v>
      </c>
      <c r="C1072" s="36" t="s">
        <v>24</v>
      </c>
      <c r="D1072" s="36" t="s">
        <v>25</v>
      </c>
      <c r="E1072" s="36" t="s">
        <v>26</v>
      </c>
      <c r="F1072" s="41">
        <v>991309</v>
      </c>
      <c r="G1072" s="41">
        <v>992942</v>
      </c>
      <c r="H1072" s="36"/>
    </row>
    <row r="1073" spans="1:8" x14ac:dyDescent="0.35">
      <c r="A1073" s="36" t="s">
        <v>2147</v>
      </c>
      <c r="B1073" s="36" t="s">
        <v>2148</v>
      </c>
      <c r="C1073" s="36" t="s">
        <v>24</v>
      </c>
      <c r="D1073" s="36" t="s">
        <v>19</v>
      </c>
      <c r="E1073" s="36" t="s">
        <v>20</v>
      </c>
      <c r="F1073" s="41">
        <v>268966</v>
      </c>
      <c r="G1073" s="41">
        <v>288008</v>
      </c>
      <c r="H1073" s="36"/>
    </row>
    <row r="1074" spans="1:8" x14ac:dyDescent="0.35">
      <c r="A1074" s="36" t="s">
        <v>2149</v>
      </c>
      <c r="B1074" s="36" t="s">
        <v>2150</v>
      </c>
      <c r="C1074" s="36" t="s">
        <v>24</v>
      </c>
      <c r="D1074" s="36" t="s">
        <v>25</v>
      </c>
      <c r="E1074" s="36" t="s">
        <v>26</v>
      </c>
      <c r="F1074" s="41">
        <v>1044117</v>
      </c>
      <c r="G1074" s="41">
        <v>1003793</v>
      </c>
      <c r="H1074" s="36"/>
    </row>
    <row r="1075" spans="1:8" x14ac:dyDescent="0.35">
      <c r="A1075" s="36" t="s">
        <v>2151</v>
      </c>
      <c r="B1075" s="36" t="s">
        <v>2152</v>
      </c>
      <c r="C1075" s="36" t="s">
        <v>24</v>
      </c>
      <c r="D1075" s="36" t="s">
        <v>25</v>
      </c>
      <c r="E1075" s="36" t="s">
        <v>26</v>
      </c>
      <c r="F1075" s="41">
        <v>6254775</v>
      </c>
      <c r="G1075" s="41">
        <v>6276584</v>
      </c>
      <c r="H1075" s="36"/>
    </row>
    <row r="1076" spans="1:8" x14ac:dyDescent="0.35">
      <c r="A1076" s="36" t="s">
        <v>2153</v>
      </c>
      <c r="B1076" s="36" t="s">
        <v>2154</v>
      </c>
      <c r="C1076" s="36" t="s">
        <v>24</v>
      </c>
      <c r="D1076" s="36" t="s">
        <v>19</v>
      </c>
      <c r="E1076" s="36" t="s">
        <v>20</v>
      </c>
      <c r="F1076" s="41">
        <v>391057</v>
      </c>
      <c r="G1076" s="41">
        <v>436784</v>
      </c>
      <c r="H1076" s="36"/>
    </row>
    <row r="1077" spans="1:8" x14ac:dyDescent="0.35">
      <c r="A1077" s="36" t="s">
        <v>2155</v>
      </c>
      <c r="B1077" s="36" t="s">
        <v>2156</v>
      </c>
      <c r="C1077" s="36" t="s">
        <v>24</v>
      </c>
      <c r="D1077" s="36" t="s">
        <v>19</v>
      </c>
      <c r="E1077" s="36" t="s">
        <v>20</v>
      </c>
      <c r="F1077" s="41">
        <v>192877</v>
      </c>
      <c r="G1077" s="41">
        <v>213752</v>
      </c>
      <c r="H1077" s="36"/>
    </row>
    <row r="1078" spans="1:8" x14ac:dyDescent="0.35">
      <c r="A1078" s="36" t="s">
        <v>2157</v>
      </c>
      <c r="B1078" s="36" t="s">
        <v>2158</v>
      </c>
      <c r="C1078" s="36" t="s">
        <v>24</v>
      </c>
      <c r="D1078" s="36" t="s">
        <v>25</v>
      </c>
      <c r="E1078" s="36" t="s">
        <v>26</v>
      </c>
      <c r="F1078" s="41">
        <v>7262252</v>
      </c>
      <c r="G1078" s="41">
        <v>7268875</v>
      </c>
      <c r="H1078" s="36"/>
    </row>
    <row r="1079" spans="1:8" x14ac:dyDescent="0.35">
      <c r="A1079" s="36" t="s">
        <v>2159</v>
      </c>
      <c r="B1079" s="36" t="s">
        <v>2160</v>
      </c>
      <c r="C1079" s="36" t="s">
        <v>24</v>
      </c>
      <c r="D1079" s="36" t="s">
        <v>19</v>
      </c>
      <c r="E1079" s="36" t="s">
        <v>20</v>
      </c>
      <c r="F1079" s="41">
        <v>521358</v>
      </c>
      <c r="G1079" s="41">
        <v>563747</v>
      </c>
      <c r="H1079" s="36"/>
    </row>
    <row r="1080" spans="1:8" x14ac:dyDescent="0.35">
      <c r="A1080" s="36" t="s">
        <v>2161</v>
      </c>
      <c r="B1080" s="36" t="s">
        <v>2162</v>
      </c>
      <c r="C1080" s="36" t="s">
        <v>24</v>
      </c>
      <c r="D1080" s="36" t="s">
        <v>19</v>
      </c>
      <c r="E1080" s="36" t="s">
        <v>20</v>
      </c>
      <c r="F1080" s="41">
        <v>1211640</v>
      </c>
      <c r="G1080" s="41">
        <v>1198996</v>
      </c>
      <c r="H1080" s="36"/>
    </row>
    <row r="1081" spans="1:8" x14ac:dyDescent="0.35">
      <c r="A1081" s="36" t="s">
        <v>2163</v>
      </c>
      <c r="B1081" s="36" t="s">
        <v>2164</v>
      </c>
      <c r="C1081" s="36" t="s">
        <v>24</v>
      </c>
      <c r="D1081" s="36" t="s">
        <v>19</v>
      </c>
      <c r="E1081" s="36" t="s">
        <v>20</v>
      </c>
      <c r="F1081" s="41">
        <v>2127677</v>
      </c>
      <c r="G1081" s="41">
        <v>2141320</v>
      </c>
      <c r="H1081" s="36"/>
    </row>
    <row r="1082" spans="1:8" x14ac:dyDescent="0.35">
      <c r="A1082" s="36" t="s">
        <v>2165</v>
      </c>
      <c r="B1082" s="36" t="s">
        <v>2166</v>
      </c>
      <c r="C1082" s="36" t="s">
        <v>24</v>
      </c>
      <c r="D1082" s="36" t="s">
        <v>19</v>
      </c>
      <c r="E1082" s="36" t="s">
        <v>20</v>
      </c>
      <c r="F1082" s="41">
        <v>1483451</v>
      </c>
      <c r="G1082" s="41">
        <v>1496619</v>
      </c>
      <c r="H1082" s="36"/>
    </row>
    <row r="1083" spans="1:8" x14ac:dyDescent="0.35">
      <c r="A1083" s="36" t="s">
        <v>2167</v>
      </c>
      <c r="B1083" s="36" t="s">
        <v>2168</v>
      </c>
      <c r="C1083" s="36" t="s">
        <v>24</v>
      </c>
      <c r="D1083" s="36" t="s">
        <v>19</v>
      </c>
      <c r="E1083" s="36" t="s">
        <v>20</v>
      </c>
      <c r="F1083" s="41">
        <v>349831</v>
      </c>
      <c r="G1083" s="41">
        <v>341608</v>
      </c>
      <c r="H1083" s="36"/>
    </row>
    <row r="1084" spans="1:8" x14ac:dyDescent="0.35">
      <c r="A1084" s="36" t="s">
        <v>2169</v>
      </c>
      <c r="B1084" s="36" t="s">
        <v>2170</v>
      </c>
      <c r="C1084" s="36" t="s">
        <v>24</v>
      </c>
      <c r="D1084" s="36" t="s">
        <v>25</v>
      </c>
      <c r="E1084" s="36" t="s">
        <v>26</v>
      </c>
      <c r="F1084" s="41">
        <v>884119</v>
      </c>
      <c r="G1084" s="41">
        <v>903436</v>
      </c>
      <c r="H1084" s="36"/>
    </row>
    <row r="1085" spans="1:8" x14ac:dyDescent="0.35">
      <c r="A1085" s="36" t="s">
        <v>2171</v>
      </c>
      <c r="B1085" s="36" t="s">
        <v>2172</v>
      </c>
      <c r="C1085" s="36" t="s">
        <v>24</v>
      </c>
      <c r="D1085" s="36" t="s">
        <v>25</v>
      </c>
      <c r="E1085" s="36" t="s">
        <v>26</v>
      </c>
      <c r="F1085" s="41">
        <v>23944449</v>
      </c>
      <c r="G1085" s="41">
        <v>23930509</v>
      </c>
      <c r="H1085" s="36"/>
    </row>
    <row r="1086" spans="1:8" x14ac:dyDescent="0.35">
      <c r="A1086" s="36" t="s">
        <v>2173</v>
      </c>
      <c r="B1086" s="36" t="s">
        <v>2174</v>
      </c>
      <c r="C1086" s="36" t="s">
        <v>24</v>
      </c>
      <c r="D1086" s="36" t="s">
        <v>25</v>
      </c>
      <c r="E1086" s="36" t="s">
        <v>26</v>
      </c>
      <c r="F1086" s="41">
        <v>2208444</v>
      </c>
      <c r="G1086" s="41">
        <v>2238564</v>
      </c>
      <c r="H1086" s="36"/>
    </row>
    <row r="1087" spans="1:8" x14ac:dyDescent="0.35">
      <c r="A1087" s="36" t="s">
        <v>2175</v>
      </c>
      <c r="B1087" s="36" t="s">
        <v>2176</v>
      </c>
      <c r="C1087" s="36" t="s">
        <v>24</v>
      </c>
      <c r="D1087" s="36" t="s">
        <v>25</v>
      </c>
      <c r="E1087" s="36" t="s">
        <v>26</v>
      </c>
      <c r="F1087" s="41">
        <v>980328</v>
      </c>
      <c r="G1087" s="41">
        <v>943984</v>
      </c>
      <c r="H1087" s="36"/>
    </row>
    <row r="1088" spans="1:8" x14ac:dyDescent="0.35">
      <c r="A1088" s="36" t="s">
        <v>2177</v>
      </c>
      <c r="B1088" s="36" t="s">
        <v>2178</v>
      </c>
      <c r="C1088" s="36" t="s">
        <v>24</v>
      </c>
      <c r="D1088" s="36" t="s">
        <v>25</v>
      </c>
      <c r="E1088" s="36" t="s">
        <v>26</v>
      </c>
      <c r="F1088" s="41">
        <v>3729658</v>
      </c>
      <c r="G1088" s="41">
        <v>3729817</v>
      </c>
      <c r="H1088" s="36"/>
    </row>
    <row r="1089" spans="1:8" x14ac:dyDescent="0.35">
      <c r="A1089" s="36" t="s">
        <v>2179</v>
      </c>
      <c r="B1089" s="36" t="s">
        <v>2180</v>
      </c>
      <c r="C1089" s="36" t="s">
        <v>24</v>
      </c>
      <c r="D1089" s="36" t="s">
        <v>19</v>
      </c>
      <c r="E1089" s="36" t="s">
        <v>20</v>
      </c>
      <c r="F1089" s="41">
        <v>375140</v>
      </c>
      <c r="G1089" s="41">
        <v>387456</v>
      </c>
      <c r="H1089" s="36"/>
    </row>
    <row r="1090" spans="1:8" x14ac:dyDescent="0.35">
      <c r="A1090" s="36" t="s">
        <v>2181</v>
      </c>
      <c r="B1090" s="36" t="s">
        <v>2182</v>
      </c>
      <c r="C1090" s="36" t="s">
        <v>24</v>
      </c>
      <c r="D1090" s="36" t="s">
        <v>19</v>
      </c>
      <c r="E1090" s="36" t="s">
        <v>20</v>
      </c>
      <c r="F1090" s="41">
        <v>699753</v>
      </c>
      <c r="G1090" s="41">
        <v>725747</v>
      </c>
      <c r="H1090" s="36"/>
    </row>
    <row r="1091" spans="1:8" x14ac:dyDescent="0.35">
      <c r="A1091" s="36" t="s">
        <v>2183</v>
      </c>
      <c r="B1091" s="36" t="s">
        <v>2184</v>
      </c>
      <c r="C1091" s="36" t="s">
        <v>24</v>
      </c>
      <c r="D1091" s="36" t="s">
        <v>25</v>
      </c>
      <c r="E1091" s="36" t="s">
        <v>26</v>
      </c>
      <c r="F1091" s="41">
        <v>649142</v>
      </c>
      <c r="G1091" s="41">
        <v>667662</v>
      </c>
      <c r="H1091" s="36"/>
    </row>
    <row r="1092" spans="1:8" x14ac:dyDescent="0.35">
      <c r="A1092" s="36" t="s">
        <v>2185</v>
      </c>
      <c r="B1092" s="36" t="s">
        <v>2186</v>
      </c>
      <c r="C1092" s="36" t="s">
        <v>24</v>
      </c>
      <c r="D1092" s="36" t="s">
        <v>25</v>
      </c>
      <c r="E1092" s="36" t="s">
        <v>26</v>
      </c>
      <c r="F1092" s="41">
        <v>2030146</v>
      </c>
      <c r="G1092" s="41">
        <v>2086547</v>
      </c>
      <c r="H1092" s="36"/>
    </row>
    <row r="1093" spans="1:8" x14ac:dyDescent="0.35">
      <c r="A1093" s="36" t="s">
        <v>2187</v>
      </c>
      <c r="B1093" s="36" t="s">
        <v>2188</v>
      </c>
      <c r="C1093" s="36" t="s">
        <v>24</v>
      </c>
      <c r="D1093" s="36" t="s">
        <v>25</v>
      </c>
      <c r="E1093" s="36" t="s">
        <v>26</v>
      </c>
      <c r="F1093" s="41">
        <v>1532014</v>
      </c>
      <c r="G1093" s="41">
        <v>1593552</v>
      </c>
      <c r="H1093" s="36"/>
    </row>
    <row r="1094" spans="1:8" x14ac:dyDescent="0.35">
      <c r="A1094" s="36" t="s">
        <v>2189</v>
      </c>
      <c r="B1094" s="36" t="s">
        <v>2190</v>
      </c>
      <c r="C1094" s="36" t="s">
        <v>24</v>
      </c>
      <c r="D1094" s="36" t="s">
        <v>19</v>
      </c>
      <c r="E1094" s="36" t="s">
        <v>20</v>
      </c>
      <c r="F1094" s="41">
        <v>758706</v>
      </c>
      <c r="G1094" s="41">
        <v>761804</v>
      </c>
      <c r="H1094" s="36"/>
    </row>
    <row r="1095" spans="1:8" x14ac:dyDescent="0.35">
      <c r="A1095" s="36" t="s">
        <v>2191</v>
      </c>
      <c r="B1095" s="36" t="s">
        <v>1781</v>
      </c>
      <c r="C1095" s="36" t="s">
        <v>24</v>
      </c>
      <c r="D1095" s="36" t="s">
        <v>19</v>
      </c>
      <c r="E1095" s="36" t="s">
        <v>20</v>
      </c>
      <c r="F1095" s="41">
        <v>247137</v>
      </c>
      <c r="G1095" s="41">
        <v>256022</v>
      </c>
      <c r="H1095" s="36"/>
    </row>
    <row r="1096" spans="1:8" x14ac:dyDescent="0.35">
      <c r="A1096" s="36" t="s">
        <v>2192</v>
      </c>
      <c r="B1096" s="36" t="s">
        <v>2193</v>
      </c>
      <c r="C1096" s="36" t="s">
        <v>24</v>
      </c>
      <c r="D1096" s="36" t="s">
        <v>19</v>
      </c>
      <c r="E1096" s="36" t="s">
        <v>20</v>
      </c>
      <c r="F1096" s="41">
        <v>342649</v>
      </c>
      <c r="G1096" s="41">
        <v>353541</v>
      </c>
      <c r="H1096" s="36"/>
    </row>
    <row r="1097" spans="1:8" x14ac:dyDescent="0.35">
      <c r="A1097" s="36" t="s">
        <v>2194</v>
      </c>
      <c r="B1097" s="36" t="s">
        <v>2195</v>
      </c>
      <c r="C1097" s="36" t="s">
        <v>24</v>
      </c>
      <c r="D1097" s="36" t="s">
        <v>19</v>
      </c>
      <c r="E1097" s="36" t="s">
        <v>20</v>
      </c>
      <c r="F1097" s="41">
        <v>1099779</v>
      </c>
      <c r="G1097" s="41">
        <v>1128547</v>
      </c>
      <c r="H1097" s="36"/>
    </row>
    <row r="1098" spans="1:8" x14ac:dyDescent="0.35">
      <c r="A1098" s="36" t="s">
        <v>2196</v>
      </c>
      <c r="B1098" s="36" t="s">
        <v>1276</v>
      </c>
      <c r="C1098" s="36" t="s">
        <v>24</v>
      </c>
      <c r="D1098" s="36" t="s">
        <v>25</v>
      </c>
      <c r="E1098" s="36" t="s">
        <v>26</v>
      </c>
      <c r="F1098" s="41">
        <v>811984</v>
      </c>
      <c r="G1098" s="41">
        <v>915482</v>
      </c>
      <c r="H1098" s="36"/>
    </row>
    <row r="1099" spans="1:8" x14ac:dyDescent="0.35">
      <c r="A1099" s="36" t="s">
        <v>2197</v>
      </c>
      <c r="B1099" s="36" t="s">
        <v>2198</v>
      </c>
      <c r="C1099" s="36" t="s">
        <v>24</v>
      </c>
      <c r="D1099" s="36" t="s">
        <v>25</v>
      </c>
      <c r="E1099" s="36" t="s">
        <v>26</v>
      </c>
      <c r="F1099" s="41">
        <v>960399</v>
      </c>
      <c r="G1099" s="41">
        <v>915122</v>
      </c>
      <c r="H1099" s="36"/>
    </row>
    <row r="1100" spans="1:8" x14ac:dyDescent="0.35">
      <c r="A1100" s="36" t="s">
        <v>2199</v>
      </c>
      <c r="B1100" s="36" t="s">
        <v>2200</v>
      </c>
      <c r="C1100" s="36" t="s">
        <v>24</v>
      </c>
      <c r="D1100" s="36" t="s">
        <v>19</v>
      </c>
      <c r="E1100" s="36" t="s">
        <v>20</v>
      </c>
      <c r="F1100" s="41">
        <v>271986</v>
      </c>
      <c r="G1100" s="41">
        <v>284629</v>
      </c>
      <c r="H1100" s="36"/>
    </row>
    <row r="1101" spans="1:8" x14ac:dyDescent="0.35">
      <c r="A1101" s="36" t="s">
        <v>2201</v>
      </c>
      <c r="B1101" s="36" t="s">
        <v>2202</v>
      </c>
      <c r="C1101" s="36" t="s">
        <v>24</v>
      </c>
      <c r="D1101" s="36" t="s">
        <v>25</v>
      </c>
      <c r="E1101" s="36" t="s">
        <v>26</v>
      </c>
      <c r="F1101" s="41">
        <v>378425</v>
      </c>
      <c r="G1101" s="41">
        <v>393812</v>
      </c>
      <c r="H1101" s="36"/>
    </row>
    <row r="1102" spans="1:8" x14ac:dyDescent="0.35">
      <c r="A1102" s="36" t="s">
        <v>2203</v>
      </c>
      <c r="B1102" s="36" t="s">
        <v>2204</v>
      </c>
      <c r="C1102" s="36" t="s">
        <v>24</v>
      </c>
      <c r="D1102" s="36" t="s">
        <v>19</v>
      </c>
      <c r="E1102" s="36" t="s">
        <v>20</v>
      </c>
      <c r="F1102" s="41">
        <v>369020</v>
      </c>
      <c r="G1102" s="41">
        <v>358705</v>
      </c>
      <c r="H1102" s="36"/>
    </row>
    <row r="1103" spans="1:8" x14ac:dyDescent="0.35">
      <c r="A1103" s="36" t="s">
        <v>2205</v>
      </c>
      <c r="B1103" s="36" t="s">
        <v>2206</v>
      </c>
      <c r="C1103" s="36" t="s">
        <v>24</v>
      </c>
      <c r="D1103" s="36" t="s">
        <v>25</v>
      </c>
      <c r="E1103" s="36" t="s">
        <v>26</v>
      </c>
      <c r="F1103" s="41">
        <v>834846</v>
      </c>
      <c r="G1103" s="41">
        <v>834866</v>
      </c>
      <c r="H1103" s="36"/>
    </row>
    <row r="1104" spans="1:8" x14ac:dyDescent="0.35">
      <c r="A1104" s="36" t="s">
        <v>2207</v>
      </c>
      <c r="B1104" s="36" t="s">
        <v>338</v>
      </c>
      <c r="C1104" s="36" t="s">
        <v>24</v>
      </c>
      <c r="D1104" s="36" t="s">
        <v>19</v>
      </c>
      <c r="E1104" s="36" t="s">
        <v>20</v>
      </c>
      <c r="F1104" s="41">
        <v>328561</v>
      </c>
      <c r="G1104" s="41">
        <v>334950</v>
      </c>
      <c r="H1104" s="36"/>
    </row>
    <row r="1105" spans="1:8" x14ac:dyDescent="0.35">
      <c r="A1105" s="36" t="s">
        <v>2208</v>
      </c>
      <c r="B1105" s="36" t="s">
        <v>354</v>
      </c>
      <c r="C1105" s="36" t="s">
        <v>24</v>
      </c>
      <c r="D1105" s="36" t="s">
        <v>19</v>
      </c>
      <c r="E1105" s="36" t="s">
        <v>20</v>
      </c>
      <c r="F1105" s="41">
        <v>1652287</v>
      </c>
      <c r="G1105" s="41">
        <v>1631678</v>
      </c>
      <c r="H1105" s="36"/>
    </row>
    <row r="1106" spans="1:8" x14ac:dyDescent="0.35">
      <c r="A1106" s="36" t="s">
        <v>2209</v>
      </c>
      <c r="B1106" s="36" t="s">
        <v>2210</v>
      </c>
      <c r="C1106" s="36" t="s">
        <v>24</v>
      </c>
      <c r="D1106" s="36" t="s">
        <v>19</v>
      </c>
      <c r="E1106" s="36" t="s">
        <v>20</v>
      </c>
      <c r="F1106" s="41">
        <v>389971</v>
      </c>
      <c r="G1106" s="41">
        <v>429612</v>
      </c>
      <c r="H1106" s="36"/>
    </row>
    <row r="1107" spans="1:8" x14ac:dyDescent="0.35">
      <c r="A1107" s="36" t="s">
        <v>2211</v>
      </c>
      <c r="B1107" s="36" t="s">
        <v>2212</v>
      </c>
      <c r="C1107" s="36" t="s">
        <v>24</v>
      </c>
      <c r="D1107" s="36" t="s">
        <v>19</v>
      </c>
      <c r="E1107" s="36" t="s">
        <v>20</v>
      </c>
      <c r="F1107" s="41">
        <v>265003</v>
      </c>
      <c r="G1107" s="41">
        <v>261676</v>
      </c>
      <c r="H1107" s="36"/>
    </row>
    <row r="1108" spans="1:8" x14ac:dyDescent="0.35">
      <c r="A1108" s="36" t="s">
        <v>2213</v>
      </c>
      <c r="B1108" s="36" t="s">
        <v>2214</v>
      </c>
      <c r="C1108" s="36" t="s">
        <v>24</v>
      </c>
      <c r="D1108" s="36" t="s">
        <v>19</v>
      </c>
      <c r="E1108" s="36" t="s">
        <v>20</v>
      </c>
      <c r="F1108" s="41">
        <v>1201930</v>
      </c>
      <c r="G1108" s="41">
        <v>1150105</v>
      </c>
      <c r="H1108" s="36"/>
    </row>
    <row r="1109" spans="1:8" x14ac:dyDescent="0.35">
      <c r="A1109" s="36" t="s">
        <v>2215</v>
      </c>
      <c r="B1109" s="36" t="s">
        <v>2216</v>
      </c>
      <c r="C1109" s="36" t="s">
        <v>24</v>
      </c>
      <c r="D1109" s="36" t="s">
        <v>25</v>
      </c>
      <c r="E1109" s="36" t="s">
        <v>26</v>
      </c>
      <c r="F1109" s="41">
        <v>1319895</v>
      </c>
      <c r="G1109" s="41">
        <v>1349392</v>
      </c>
      <c r="H1109" s="36"/>
    </row>
    <row r="1110" spans="1:8" x14ac:dyDescent="0.35">
      <c r="A1110" s="36" t="s">
        <v>2217</v>
      </c>
      <c r="B1110" s="36" t="s">
        <v>2218</v>
      </c>
      <c r="C1110" s="36" t="s">
        <v>24</v>
      </c>
      <c r="D1110" s="36" t="s">
        <v>25</v>
      </c>
      <c r="E1110" s="36" t="s">
        <v>26</v>
      </c>
      <c r="F1110" s="41">
        <v>1074895</v>
      </c>
      <c r="G1110" s="41">
        <v>1087958</v>
      </c>
      <c r="H1110" s="36"/>
    </row>
    <row r="1111" spans="1:8" x14ac:dyDescent="0.35">
      <c r="A1111" s="36" t="s">
        <v>2219</v>
      </c>
      <c r="B1111" s="36" t="s">
        <v>2220</v>
      </c>
      <c r="C1111" s="36" t="s">
        <v>24</v>
      </c>
      <c r="D1111" s="36" t="s">
        <v>25</v>
      </c>
      <c r="E1111" s="36" t="s">
        <v>26</v>
      </c>
      <c r="F1111" s="41">
        <v>674342</v>
      </c>
      <c r="G1111" s="41">
        <v>686600</v>
      </c>
      <c r="H1111" s="36"/>
    </row>
    <row r="1112" spans="1:8" x14ac:dyDescent="0.35">
      <c r="A1112" s="36" t="s">
        <v>2221</v>
      </c>
      <c r="B1112" s="36" t="s">
        <v>2222</v>
      </c>
      <c r="C1112" s="36" t="s">
        <v>24</v>
      </c>
      <c r="D1112" s="36" t="s">
        <v>19</v>
      </c>
      <c r="E1112" s="36" t="s">
        <v>20</v>
      </c>
      <c r="F1112" s="41">
        <v>246046</v>
      </c>
      <c r="G1112" s="41">
        <v>244139</v>
      </c>
      <c r="H1112" s="36"/>
    </row>
    <row r="1113" spans="1:8" x14ac:dyDescent="0.35">
      <c r="A1113" s="36" t="s">
        <v>2223</v>
      </c>
      <c r="B1113" s="36" t="s">
        <v>2224</v>
      </c>
      <c r="C1113" s="36" t="s">
        <v>24</v>
      </c>
      <c r="D1113" s="36" t="s">
        <v>25</v>
      </c>
      <c r="E1113" s="36" t="s">
        <v>26</v>
      </c>
      <c r="F1113" s="41">
        <v>699767</v>
      </c>
      <c r="G1113" s="41">
        <v>650912</v>
      </c>
      <c r="H1113" s="36"/>
    </row>
    <row r="1114" spans="1:8" x14ac:dyDescent="0.35">
      <c r="A1114" s="36" t="s">
        <v>2225</v>
      </c>
      <c r="B1114" s="36" t="s">
        <v>2226</v>
      </c>
      <c r="C1114" s="36" t="s">
        <v>24</v>
      </c>
      <c r="D1114" s="36" t="s">
        <v>25</v>
      </c>
      <c r="E1114" s="36" t="s">
        <v>26</v>
      </c>
      <c r="F1114" s="41">
        <v>12740551</v>
      </c>
      <c r="G1114" s="41">
        <v>12877161</v>
      </c>
      <c r="H1114" s="36"/>
    </row>
    <row r="1115" spans="1:8" x14ac:dyDescent="0.35">
      <c r="A1115" s="36" t="s">
        <v>2227</v>
      </c>
      <c r="B1115" s="36" t="s">
        <v>2228</v>
      </c>
      <c r="C1115" s="36" t="s">
        <v>24</v>
      </c>
      <c r="D1115" s="36" t="s">
        <v>19</v>
      </c>
      <c r="E1115" s="36" t="s">
        <v>20</v>
      </c>
      <c r="F1115" s="41">
        <v>406205</v>
      </c>
      <c r="G1115" s="41">
        <v>378574</v>
      </c>
      <c r="H1115" s="36"/>
    </row>
    <row r="1116" spans="1:8" x14ac:dyDescent="0.35">
      <c r="A1116" s="36" t="s">
        <v>2229</v>
      </c>
      <c r="B1116" s="36" t="s">
        <v>2230</v>
      </c>
      <c r="C1116" s="36" t="s">
        <v>24</v>
      </c>
      <c r="D1116" s="36" t="s">
        <v>19</v>
      </c>
      <c r="E1116" s="36" t="s">
        <v>20</v>
      </c>
      <c r="F1116" s="41">
        <v>649897</v>
      </c>
      <c r="G1116" s="41">
        <v>680829</v>
      </c>
      <c r="H1116" s="36"/>
    </row>
    <row r="1117" spans="1:8" x14ac:dyDescent="0.35">
      <c r="A1117" s="36" t="s">
        <v>2231</v>
      </c>
      <c r="B1117" s="36" t="s">
        <v>2232</v>
      </c>
      <c r="C1117" s="36" t="s">
        <v>24</v>
      </c>
      <c r="D1117" s="36" t="s">
        <v>25</v>
      </c>
      <c r="E1117" s="36" t="s">
        <v>26</v>
      </c>
      <c r="F1117" s="41">
        <v>368305</v>
      </c>
      <c r="G1117" s="41">
        <v>358228</v>
      </c>
      <c r="H1117" s="36"/>
    </row>
    <row r="1118" spans="1:8" x14ac:dyDescent="0.35">
      <c r="A1118" s="36" t="s">
        <v>2233</v>
      </c>
      <c r="B1118" s="36" t="s">
        <v>2234</v>
      </c>
      <c r="C1118" s="36" t="s">
        <v>24</v>
      </c>
      <c r="D1118" s="36" t="s">
        <v>25</v>
      </c>
      <c r="E1118" s="36" t="s">
        <v>26</v>
      </c>
      <c r="F1118" s="41">
        <v>536190</v>
      </c>
      <c r="G1118" s="41">
        <v>588013</v>
      </c>
      <c r="H1118" s="36"/>
    </row>
    <row r="1119" spans="1:8" x14ac:dyDescent="0.35">
      <c r="A1119" s="36" t="s">
        <v>2235</v>
      </c>
      <c r="B1119" s="36" t="s">
        <v>105</v>
      </c>
      <c r="C1119" s="36" t="s">
        <v>24</v>
      </c>
      <c r="D1119" s="36" t="s">
        <v>25</v>
      </c>
      <c r="E1119" s="36" t="s">
        <v>26</v>
      </c>
      <c r="F1119" s="41">
        <v>325008</v>
      </c>
      <c r="G1119" s="41">
        <v>360553</v>
      </c>
      <c r="H1119" s="36"/>
    </row>
    <row r="1120" spans="1:8" x14ac:dyDescent="0.35">
      <c r="A1120" s="36" t="s">
        <v>2236</v>
      </c>
      <c r="B1120" s="36" t="s">
        <v>2237</v>
      </c>
      <c r="C1120" s="36" t="s">
        <v>24</v>
      </c>
      <c r="D1120" s="36" t="s">
        <v>19</v>
      </c>
      <c r="E1120" s="36" t="s">
        <v>20</v>
      </c>
      <c r="F1120" s="41">
        <v>410442</v>
      </c>
      <c r="G1120" s="41">
        <v>417395</v>
      </c>
      <c r="H1120" s="36"/>
    </row>
    <row r="1121" spans="1:8" x14ac:dyDescent="0.35">
      <c r="A1121" s="36" t="s">
        <v>2238</v>
      </c>
      <c r="B1121" s="36" t="s">
        <v>2239</v>
      </c>
      <c r="C1121" s="36" t="s">
        <v>24</v>
      </c>
      <c r="D1121" s="36" t="s">
        <v>25</v>
      </c>
      <c r="E1121" s="36" t="s">
        <v>26</v>
      </c>
      <c r="F1121" s="41">
        <v>873878</v>
      </c>
      <c r="G1121" s="41">
        <v>864442</v>
      </c>
      <c r="H1121" s="36"/>
    </row>
    <row r="1122" spans="1:8" x14ac:dyDescent="0.35">
      <c r="A1122" s="36" t="s">
        <v>2240</v>
      </c>
      <c r="B1122" s="36" t="s">
        <v>2241</v>
      </c>
      <c r="C1122" s="36" t="s">
        <v>24</v>
      </c>
      <c r="D1122" s="36" t="s">
        <v>25</v>
      </c>
      <c r="E1122" s="36" t="s">
        <v>26</v>
      </c>
      <c r="F1122" s="41">
        <v>551770</v>
      </c>
      <c r="G1122" s="41">
        <v>562541</v>
      </c>
      <c r="H1122" s="36"/>
    </row>
    <row r="1123" spans="1:8" x14ac:dyDescent="0.35">
      <c r="A1123" s="36" t="s">
        <v>2242</v>
      </c>
      <c r="B1123" s="36" t="s">
        <v>2243</v>
      </c>
      <c r="C1123" s="36" t="s">
        <v>24</v>
      </c>
      <c r="D1123" s="36" t="s">
        <v>25</v>
      </c>
      <c r="E1123" s="36" t="s">
        <v>26</v>
      </c>
      <c r="F1123" s="41">
        <v>1328653</v>
      </c>
      <c r="G1123" s="41">
        <v>1301750</v>
      </c>
      <c r="H1123" s="36"/>
    </row>
    <row r="1124" spans="1:8" x14ac:dyDescent="0.35">
      <c r="A1124" s="36" t="s">
        <v>2244</v>
      </c>
      <c r="B1124" s="36" t="s">
        <v>2245</v>
      </c>
      <c r="C1124" s="36" t="s">
        <v>24</v>
      </c>
      <c r="D1124" s="36" t="s">
        <v>25</v>
      </c>
      <c r="E1124" s="36" t="s">
        <v>26</v>
      </c>
      <c r="F1124" s="41">
        <v>1233802</v>
      </c>
      <c r="G1124" s="41">
        <v>1241237</v>
      </c>
      <c r="H1124" s="36"/>
    </row>
    <row r="1125" spans="1:8" x14ac:dyDescent="0.35">
      <c r="A1125" s="36" t="s">
        <v>2246</v>
      </c>
      <c r="B1125" s="36" t="s">
        <v>2247</v>
      </c>
      <c r="C1125" s="36" t="s">
        <v>24</v>
      </c>
      <c r="D1125" s="36" t="s">
        <v>75</v>
      </c>
      <c r="E1125" s="36" t="s">
        <v>76</v>
      </c>
      <c r="F1125" s="41">
        <v>2389524</v>
      </c>
      <c r="G1125" s="41">
        <v>2299305</v>
      </c>
      <c r="H1125" s="36"/>
    </row>
    <row r="1126" spans="1:8" x14ac:dyDescent="0.35">
      <c r="A1126" s="36" t="s">
        <v>2248</v>
      </c>
      <c r="B1126" s="36" t="s">
        <v>2249</v>
      </c>
      <c r="C1126" s="36" t="s">
        <v>24</v>
      </c>
      <c r="D1126" s="36" t="s">
        <v>75</v>
      </c>
      <c r="E1126" s="36" t="s">
        <v>76</v>
      </c>
      <c r="F1126" s="41">
        <v>1836181</v>
      </c>
      <c r="G1126" s="41">
        <v>1736090</v>
      </c>
      <c r="H1126" s="36"/>
    </row>
    <row r="1127" spans="1:8" x14ac:dyDescent="0.35">
      <c r="A1127" s="36" t="s">
        <v>2250</v>
      </c>
      <c r="B1127" s="36" t="s">
        <v>2251</v>
      </c>
      <c r="C1127" s="36" t="s">
        <v>24</v>
      </c>
      <c r="D1127" s="36" t="s">
        <v>75</v>
      </c>
      <c r="E1127" s="36" t="s">
        <v>76</v>
      </c>
      <c r="F1127" s="41">
        <v>2159255</v>
      </c>
      <c r="G1127" s="41">
        <v>2200840</v>
      </c>
      <c r="H1127" s="36"/>
    </row>
    <row r="1128" spans="1:8" x14ac:dyDescent="0.35">
      <c r="A1128" s="36" t="s">
        <v>2252</v>
      </c>
      <c r="B1128" s="36" t="s">
        <v>2253</v>
      </c>
      <c r="C1128" s="36" t="s">
        <v>24</v>
      </c>
      <c r="D1128" s="36" t="s">
        <v>75</v>
      </c>
      <c r="E1128" s="36" t="s">
        <v>76</v>
      </c>
      <c r="F1128" s="41">
        <v>2650234</v>
      </c>
      <c r="G1128" s="41">
        <v>3089429</v>
      </c>
      <c r="H1128" s="36" t="s">
        <v>9</v>
      </c>
    </row>
    <row r="1129" spans="1:8" x14ac:dyDescent="0.35">
      <c r="A1129" s="36" t="s">
        <v>2254</v>
      </c>
      <c r="B1129" s="36" t="s">
        <v>2255</v>
      </c>
      <c r="C1129" s="36" t="s">
        <v>24</v>
      </c>
      <c r="D1129" s="36" t="s">
        <v>75</v>
      </c>
      <c r="E1129" s="36" t="s">
        <v>76</v>
      </c>
      <c r="F1129" s="41">
        <v>13384507</v>
      </c>
      <c r="G1129" s="41">
        <v>13453103</v>
      </c>
      <c r="H1129" s="36"/>
    </row>
    <row r="1130" spans="1:8" x14ac:dyDescent="0.35">
      <c r="A1130" s="36" t="s">
        <v>2256</v>
      </c>
      <c r="B1130" s="36" t="s">
        <v>2257</v>
      </c>
      <c r="C1130" s="36" t="s">
        <v>24</v>
      </c>
      <c r="D1130" s="36" t="s">
        <v>75</v>
      </c>
      <c r="E1130" s="36" t="s">
        <v>76</v>
      </c>
      <c r="F1130" s="41">
        <v>7561007</v>
      </c>
      <c r="G1130" s="41">
        <v>7354993</v>
      </c>
      <c r="H1130" s="36"/>
    </row>
    <row r="1131" spans="1:8" x14ac:dyDescent="0.35">
      <c r="A1131" s="36" t="s">
        <v>2258</v>
      </c>
      <c r="B1131" s="36" t="s">
        <v>1220</v>
      </c>
      <c r="C1131" s="36" t="s">
        <v>24</v>
      </c>
      <c r="D1131" s="36" t="s">
        <v>75</v>
      </c>
      <c r="E1131" s="36" t="s">
        <v>76</v>
      </c>
      <c r="F1131" s="41">
        <v>2597781</v>
      </c>
      <c r="G1131" s="41">
        <v>2558780</v>
      </c>
      <c r="H1131" s="36"/>
    </row>
    <row r="1132" spans="1:8" x14ac:dyDescent="0.35">
      <c r="A1132" s="36" t="s">
        <v>2259</v>
      </c>
      <c r="B1132" s="36" t="s">
        <v>2260</v>
      </c>
      <c r="C1132" s="36" t="s">
        <v>24</v>
      </c>
      <c r="D1132" s="36" t="s">
        <v>75</v>
      </c>
      <c r="E1132" s="36" t="s">
        <v>76</v>
      </c>
      <c r="F1132" s="41">
        <v>2704335</v>
      </c>
      <c r="G1132" s="41">
        <v>2785294</v>
      </c>
      <c r="H1132" s="36"/>
    </row>
    <row r="1133" spans="1:8" x14ac:dyDescent="0.35">
      <c r="A1133" s="36" t="s">
        <v>2261</v>
      </c>
      <c r="B1133" s="36" t="s">
        <v>2262</v>
      </c>
      <c r="C1133" s="36" t="s">
        <v>24</v>
      </c>
      <c r="D1133" s="36" t="s">
        <v>75</v>
      </c>
      <c r="E1133" s="36" t="s">
        <v>76</v>
      </c>
      <c r="F1133" s="41">
        <v>1205197</v>
      </c>
      <c r="G1133" s="41">
        <v>1163952</v>
      </c>
      <c r="H1133" s="36"/>
    </row>
    <row r="1134" spans="1:8" x14ac:dyDescent="0.35">
      <c r="A1134" s="36" t="s">
        <v>2263</v>
      </c>
      <c r="B1134" s="36" t="s">
        <v>2264</v>
      </c>
      <c r="C1134" s="36" t="s">
        <v>24</v>
      </c>
      <c r="D1134" s="36" t="s">
        <v>75</v>
      </c>
      <c r="E1134" s="36" t="s">
        <v>76</v>
      </c>
      <c r="F1134" s="41">
        <v>1414470</v>
      </c>
      <c r="G1134" s="41">
        <v>1467472</v>
      </c>
      <c r="H1134" s="36"/>
    </row>
    <row r="1135" spans="1:8" x14ac:dyDescent="0.35">
      <c r="A1135" s="36" t="s">
        <v>2265</v>
      </c>
      <c r="B1135" s="36" t="s">
        <v>2266</v>
      </c>
      <c r="C1135" s="36" t="s">
        <v>2267</v>
      </c>
      <c r="D1135" s="36" t="s">
        <v>38</v>
      </c>
      <c r="E1135" s="36" t="s">
        <v>39</v>
      </c>
      <c r="F1135" s="41">
        <v>5266358</v>
      </c>
      <c r="G1135" s="41">
        <v>5368346</v>
      </c>
      <c r="H1135" s="36"/>
    </row>
    <row r="1136" spans="1:8" x14ac:dyDescent="0.35">
      <c r="A1136" s="36" t="s">
        <v>2268</v>
      </c>
      <c r="B1136" s="36" t="s">
        <v>2269</v>
      </c>
      <c r="C1136" s="36" t="s">
        <v>2267</v>
      </c>
      <c r="D1136" s="36" t="s">
        <v>25</v>
      </c>
      <c r="E1136" s="36" t="s">
        <v>26</v>
      </c>
      <c r="F1136" s="41">
        <v>208011</v>
      </c>
      <c r="G1136" s="41">
        <v>209683</v>
      </c>
      <c r="H1136" s="36"/>
    </row>
    <row r="1137" spans="1:8" x14ac:dyDescent="0.35">
      <c r="A1137" s="36" t="s">
        <v>2270</v>
      </c>
      <c r="B1137" s="36" t="s">
        <v>2271</v>
      </c>
      <c r="C1137" s="36" t="s">
        <v>2267</v>
      </c>
      <c r="D1137" s="36" t="s">
        <v>19</v>
      </c>
      <c r="E1137" s="36" t="s">
        <v>20</v>
      </c>
      <c r="F1137" s="41">
        <v>412776</v>
      </c>
      <c r="G1137" s="41">
        <v>414801</v>
      </c>
      <c r="H1137" s="36"/>
    </row>
    <row r="1138" spans="1:8" x14ac:dyDescent="0.35">
      <c r="A1138" s="36" t="s">
        <v>2272</v>
      </c>
      <c r="B1138" s="36" t="s">
        <v>2273</v>
      </c>
      <c r="C1138" s="36" t="s">
        <v>2267</v>
      </c>
      <c r="D1138" s="36" t="s">
        <v>19</v>
      </c>
      <c r="E1138" s="36" t="s">
        <v>20</v>
      </c>
      <c r="F1138" s="41">
        <v>250970</v>
      </c>
      <c r="G1138" s="41">
        <v>251815</v>
      </c>
      <c r="H1138" s="36"/>
    </row>
    <row r="1139" spans="1:8" x14ac:dyDescent="0.35">
      <c r="A1139" s="36" t="s">
        <v>2274</v>
      </c>
      <c r="B1139" s="36" t="s">
        <v>2275</v>
      </c>
      <c r="C1139" s="36" t="s">
        <v>2267</v>
      </c>
      <c r="D1139" s="36" t="s">
        <v>25</v>
      </c>
      <c r="E1139" s="36" t="s">
        <v>26</v>
      </c>
      <c r="F1139" s="41">
        <v>474875</v>
      </c>
      <c r="G1139" s="41">
        <v>471534</v>
      </c>
      <c r="H1139" s="36"/>
    </row>
    <row r="1140" spans="1:8" x14ac:dyDescent="0.35">
      <c r="A1140" s="36" t="s">
        <v>2276</v>
      </c>
      <c r="B1140" s="36" t="s">
        <v>2277</v>
      </c>
      <c r="C1140" s="36" t="s">
        <v>2267</v>
      </c>
      <c r="D1140" s="36" t="s">
        <v>25</v>
      </c>
      <c r="E1140" s="36" t="s">
        <v>26</v>
      </c>
      <c r="F1140" s="41">
        <v>1037868</v>
      </c>
      <c r="G1140" s="41">
        <v>1015101</v>
      </c>
      <c r="H1140" s="36"/>
    </row>
    <row r="1141" spans="1:8" x14ac:dyDescent="0.35">
      <c r="A1141" s="36" t="s">
        <v>2278</v>
      </c>
      <c r="B1141" s="36" t="s">
        <v>2279</v>
      </c>
      <c r="C1141" s="36" t="s">
        <v>2267</v>
      </c>
      <c r="D1141" s="36" t="s">
        <v>25</v>
      </c>
      <c r="E1141" s="36" t="s">
        <v>26</v>
      </c>
      <c r="F1141" s="41">
        <v>706531</v>
      </c>
      <c r="G1141" s="41">
        <v>685910</v>
      </c>
      <c r="H1141" s="36"/>
    </row>
    <row r="1142" spans="1:8" x14ac:dyDescent="0.35">
      <c r="A1142" s="36" t="s">
        <v>2280</v>
      </c>
      <c r="B1142" s="36" t="s">
        <v>2281</v>
      </c>
      <c r="C1142" s="36" t="s">
        <v>2267</v>
      </c>
      <c r="D1142" s="36" t="s">
        <v>25</v>
      </c>
      <c r="E1142" s="36" t="s">
        <v>26</v>
      </c>
      <c r="F1142" s="41">
        <v>1228932</v>
      </c>
      <c r="G1142" s="41">
        <v>1255310</v>
      </c>
      <c r="H1142" s="36"/>
    </row>
    <row r="1143" spans="1:8" x14ac:dyDescent="0.35">
      <c r="A1143" s="36" t="s">
        <v>2282</v>
      </c>
      <c r="B1143" s="36" t="s">
        <v>2283</v>
      </c>
      <c r="C1143" s="36" t="s">
        <v>2267</v>
      </c>
      <c r="D1143" s="36" t="s">
        <v>25</v>
      </c>
      <c r="E1143" s="36" t="s">
        <v>26</v>
      </c>
      <c r="F1143" s="41">
        <v>592768</v>
      </c>
      <c r="G1143" s="41">
        <v>608685</v>
      </c>
      <c r="H1143" s="36"/>
    </row>
    <row r="1144" spans="1:8" x14ac:dyDescent="0.35">
      <c r="A1144" s="36" t="s">
        <v>2284</v>
      </c>
      <c r="B1144" s="36" t="s">
        <v>2285</v>
      </c>
      <c r="C1144" s="36" t="s">
        <v>2267</v>
      </c>
      <c r="D1144" s="36" t="s">
        <v>25</v>
      </c>
      <c r="E1144" s="36" t="s">
        <v>26</v>
      </c>
      <c r="F1144" s="41">
        <v>3526904</v>
      </c>
      <c r="G1144" s="41">
        <v>3433107</v>
      </c>
      <c r="H1144" s="36"/>
    </row>
    <row r="1145" spans="1:8" x14ac:dyDescent="0.35">
      <c r="A1145" s="36" t="s">
        <v>2286</v>
      </c>
      <c r="B1145" s="36" t="s">
        <v>2287</v>
      </c>
      <c r="C1145" s="36" t="s">
        <v>2267</v>
      </c>
      <c r="D1145" s="36" t="s">
        <v>19</v>
      </c>
      <c r="E1145" s="36" t="s">
        <v>20</v>
      </c>
      <c r="F1145" s="41">
        <v>393979</v>
      </c>
      <c r="G1145" s="41">
        <v>376830</v>
      </c>
      <c r="H1145" s="36"/>
    </row>
    <row r="1146" spans="1:8" x14ac:dyDescent="0.35">
      <c r="A1146" s="36" t="s">
        <v>2288</v>
      </c>
      <c r="B1146" s="36" t="s">
        <v>2289</v>
      </c>
      <c r="C1146" s="36" t="s">
        <v>2267</v>
      </c>
      <c r="D1146" s="36" t="s">
        <v>19</v>
      </c>
      <c r="E1146" s="36" t="s">
        <v>20</v>
      </c>
      <c r="F1146" s="41">
        <v>228015</v>
      </c>
      <c r="G1146" s="41">
        <v>235205</v>
      </c>
      <c r="H1146" s="36"/>
    </row>
    <row r="1147" spans="1:8" x14ac:dyDescent="0.35">
      <c r="A1147" s="36" t="s">
        <v>2290</v>
      </c>
      <c r="B1147" s="36" t="s">
        <v>2291</v>
      </c>
      <c r="C1147" s="36" t="s">
        <v>2267</v>
      </c>
      <c r="D1147" s="36" t="s">
        <v>19</v>
      </c>
      <c r="E1147" s="36" t="s">
        <v>20</v>
      </c>
      <c r="F1147" s="41">
        <v>413743</v>
      </c>
      <c r="G1147" s="41">
        <v>394734</v>
      </c>
      <c r="H1147" s="36"/>
    </row>
    <row r="1148" spans="1:8" x14ac:dyDescent="0.35">
      <c r="A1148" s="36" t="s">
        <v>2292</v>
      </c>
      <c r="B1148" s="36" t="s">
        <v>2293</v>
      </c>
      <c r="C1148" s="36" t="s">
        <v>2267</v>
      </c>
      <c r="D1148" s="36" t="s">
        <v>19</v>
      </c>
      <c r="E1148" s="36" t="s">
        <v>20</v>
      </c>
      <c r="F1148" s="41">
        <v>612558</v>
      </c>
      <c r="G1148" s="41">
        <v>570844</v>
      </c>
      <c r="H1148" s="36"/>
    </row>
    <row r="1149" spans="1:8" x14ac:dyDescent="0.35">
      <c r="A1149" s="36" t="s">
        <v>2294</v>
      </c>
      <c r="B1149" s="36" t="s">
        <v>2295</v>
      </c>
      <c r="C1149" s="36" t="s">
        <v>2267</v>
      </c>
      <c r="D1149" s="36" t="s">
        <v>19</v>
      </c>
      <c r="E1149" s="36" t="s">
        <v>20</v>
      </c>
      <c r="F1149" s="41">
        <v>1309698</v>
      </c>
      <c r="G1149" s="41">
        <v>1236007</v>
      </c>
      <c r="H1149" s="36"/>
    </row>
    <row r="1150" spans="1:8" x14ac:dyDescent="0.35">
      <c r="A1150" s="36" t="s">
        <v>2296</v>
      </c>
      <c r="B1150" s="36" t="s">
        <v>2297</v>
      </c>
      <c r="C1150" s="36" t="s">
        <v>2267</v>
      </c>
      <c r="D1150" s="36" t="s">
        <v>75</v>
      </c>
      <c r="E1150" s="36" t="s">
        <v>76</v>
      </c>
      <c r="F1150" s="41">
        <v>900630</v>
      </c>
      <c r="G1150" s="41">
        <v>880737</v>
      </c>
      <c r="H1150" s="36"/>
    </row>
    <row r="1151" spans="1:8" x14ac:dyDescent="0.35">
      <c r="A1151" s="36" t="s">
        <v>2298</v>
      </c>
      <c r="B1151" s="36" t="s">
        <v>2299</v>
      </c>
      <c r="C1151" s="36" t="s">
        <v>2267</v>
      </c>
      <c r="D1151" s="36" t="s">
        <v>75</v>
      </c>
      <c r="E1151" s="36" t="s">
        <v>76</v>
      </c>
      <c r="F1151" s="41">
        <v>2526975</v>
      </c>
      <c r="G1151" s="41">
        <v>2478307</v>
      </c>
      <c r="H1151" s="36"/>
    </row>
    <row r="1152" spans="1:8" x14ac:dyDescent="0.35">
      <c r="A1152" s="36" t="s">
        <v>2300</v>
      </c>
      <c r="B1152" s="36" t="s">
        <v>2301</v>
      </c>
      <c r="C1152" s="36" t="s">
        <v>2267</v>
      </c>
      <c r="D1152" s="36" t="s">
        <v>75</v>
      </c>
      <c r="E1152" s="36" t="s">
        <v>76</v>
      </c>
      <c r="F1152" s="41">
        <v>1292141</v>
      </c>
      <c r="G1152" s="41">
        <v>1313619</v>
      </c>
      <c r="H1152" s="36"/>
    </row>
    <row r="1153" spans="1:8" x14ac:dyDescent="0.35">
      <c r="A1153" s="36" t="s">
        <v>2302</v>
      </c>
      <c r="B1153" s="36" t="s">
        <v>2303</v>
      </c>
      <c r="C1153" s="36" t="s">
        <v>2304</v>
      </c>
      <c r="D1153" s="36" t="s">
        <v>38</v>
      </c>
      <c r="E1153" s="36" t="s">
        <v>39</v>
      </c>
      <c r="F1153" s="41">
        <v>18262897</v>
      </c>
      <c r="G1153" s="41">
        <v>18152427</v>
      </c>
      <c r="H1153" s="36"/>
    </row>
    <row r="1154" spans="1:8" x14ac:dyDescent="0.35">
      <c r="A1154" s="36" t="s">
        <v>2305</v>
      </c>
      <c r="B1154" s="36" t="s">
        <v>1091</v>
      </c>
      <c r="C1154" s="36" t="s">
        <v>2304</v>
      </c>
      <c r="D1154" s="36" t="s">
        <v>25</v>
      </c>
      <c r="E1154" s="36" t="s">
        <v>26</v>
      </c>
      <c r="F1154" s="41">
        <v>941780</v>
      </c>
      <c r="G1154" s="41">
        <v>1026787</v>
      </c>
      <c r="H1154" s="36"/>
    </row>
    <row r="1155" spans="1:8" x14ac:dyDescent="0.35">
      <c r="A1155" s="36" t="s">
        <v>2306</v>
      </c>
      <c r="B1155" s="36" t="s">
        <v>2307</v>
      </c>
      <c r="C1155" s="36" t="s">
        <v>2304</v>
      </c>
      <c r="D1155" s="36" t="s">
        <v>25</v>
      </c>
      <c r="E1155" s="36" t="s">
        <v>26</v>
      </c>
      <c r="F1155" s="41">
        <v>482894</v>
      </c>
      <c r="G1155" s="41">
        <v>516012</v>
      </c>
      <c r="H1155" s="36"/>
    </row>
    <row r="1156" spans="1:8" x14ac:dyDescent="0.35">
      <c r="A1156" s="36" t="s">
        <v>2308</v>
      </c>
      <c r="B1156" s="36" t="s">
        <v>577</v>
      </c>
      <c r="C1156" s="36" t="s">
        <v>2304</v>
      </c>
      <c r="D1156" s="36" t="s">
        <v>25</v>
      </c>
      <c r="E1156" s="36" t="s">
        <v>26</v>
      </c>
      <c r="F1156" s="41">
        <v>254467</v>
      </c>
      <c r="G1156" s="41">
        <v>257774</v>
      </c>
      <c r="H1156" s="36"/>
    </row>
    <row r="1157" spans="1:8" x14ac:dyDescent="0.35">
      <c r="A1157" s="36" t="s">
        <v>2309</v>
      </c>
      <c r="B1157" s="36" t="s">
        <v>2310</v>
      </c>
      <c r="C1157" s="36" t="s">
        <v>2304</v>
      </c>
      <c r="D1157" s="36" t="s">
        <v>25</v>
      </c>
      <c r="E1157" s="36" t="s">
        <v>26</v>
      </c>
      <c r="F1157" s="41">
        <v>408385</v>
      </c>
      <c r="G1157" s="41">
        <v>393055</v>
      </c>
      <c r="H1157" s="36"/>
    </row>
    <row r="1158" spans="1:8" x14ac:dyDescent="0.35">
      <c r="A1158" s="36" t="s">
        <v>2311</v>
      </c>
      <c r="B1158" s="36" t="s">
        <v>2312</v>
      </c>
      <c r="C1158" s="36" t="s">
        <v>2304</v>
      </c>
      <c r="D1158" s="36" t="s">
        <v>19</v>
      </c>
      <c r="E1158" s="36" t="s">
        <v>20</v>
      </c>
      <c r="F1158" s="41">
        <v>1182535</v>
      </c>
      <c r="G1158" s="41">
        <v>1093679</v>
      </c>
      <c r="H1158" s="36"/>
    </row>
    <row r="1159" spans="1:8" x14ac:dyDescent="0.35">
      <c r="A1159" s="36" t="s">
        <v>2313</v>
      </c>
      <c r="B1159" s="36" t="s">
        <v>2314</v>
      </c>
      <c r="C1159" s="36" t="s">
        <v>2304</v>
      </c>
      <c r="D1159" s="36" t="s">
        <v>25</v>
      </c>
      <c r="E1159" s="36" t="s">
        <v>26</v>
      </c>
      <c r="F1159" s="41">
        <v>111694</v>
      </c>
      <c r="G1159" s="41">
        <v>98396</v>
      </c>
      <c r="H1159" s="36"/>
    </row>
    <row r="1160" spans="1:8" x14ac:dyDescent="0.35">
      <c r="A1160" s="36" t="s">
        <v>2315</v>
      </c>
      <c r="B1160" s="36" t="s">
        <v>2316</v>
      </c>
      <c r="C1160" s="36" t="s">
        <v>2304</v>
      </c>
      <c r="D1160" s="36" t="s">
        <v>19</v>
      </c>
      <c r="E1160" s="36" t="s">
        <v>20</v>
      </c>
      <c r="F1160" s="41">
        <v>94488</v>
      </c>
      <c r="G1160" s="41">
        <v>104873</v>
      </c>
      <c r="H1160" s="36"/>
    </row>
    <row r="1161" spans="1:8" x14ac:dyDescent="0.35">
      <c r="A1161" s="36" t="s">
        <v>2317</v>
      </c>
      <c r="B1161" s="36" t="s">
        <v>917</v>
      </c>
      <c r="C1161" s="36" t="s">
        <v>2304</v>
      </c>
      <c r="D1161" s="36" t="s">
        <v>19</v>
      </c>
      <c r="E1161" s="36" t="s">
        <v>20</v>
      </c>
      <c r="F1161" s="41">
        <v>865349</v>
      </c>
      <c r="G1161" s="41">
        <v>864233</v>
      </c>
      <c r="H1161" s="36"/>
    </row>
    <row r="1162" spans="1:8" x14ac:dyDescent="0.35">
      <c r="A1162" s="36" t="s">
        <v>2318</v>
      </c>
      <c r="B1162" s="36" t="s">
        <v>2319</v>
      </c>
      <c r="C1162" s="36" t="s">
        <v>2304</v>
      </c>
      <c r="D1162" s="36" t="s">
        <v>19</v>
      </c>
      <c r="E1162" s="36" t="s">
        <v>20</v>
      </c>
      <c r="F1162" s="41">
        <v>186775</v>
      </c>
      <c r="G1162" s="41">
        <v>192368</v>
      </c>
      <c r="H1162" s="36"/>
    </row>
    <row r="1163" spans="1:8" x14ac:dyDescent="0.35">
      <c r="A1163" s="36" t="s">
        <v>2320</v>
      </c>
      <c r="B1163" s="36" t="s">
        <v>2321</v>
      </c>
      <c r="C1163" s="36" t="s">
        <v>2304</v>
      </c>
      <c r="D1163" s="36" t="s">
        <v>25</v>
      </c>
      <c r="E1163" s="36" t="s">
        <v>26</v>
      </c>
      <c r="F1163" s="41">
        <v>1156724</v>
      </c>
      <c r="G1163" s="41">
        <v>1114683</v>
      </c>
      <c r="H1163" s="36"/>
    </row>
    <row r="1164" spans="1:8" x14ac:dyDescent="0.35">
      <c r="A1164" s="36" t="s">
        <v>2322</v>
      </c>
      <c r="B1164" s="36" t="s">
        <v>2323</v>
      </c>
      <c r="C1164" s="36" t="s">
        <v>2304</v>
      </c>
      <c r="D1164" s="36" t="s">
        <v>25</v>
      </c>
      <c r="E1164" s="36" t="s">
        <v>26</v>
      </c>
      <c r="F1164" s="41">
        <v>559544</v>
      </c>
      <c r="G1164" s="41">
        <v>576430</v>
      </c>
      <c r="H1164" s="36"/>
    </row>
    <row r="1165" spans="1:8" x14ac:dyDescent="0.35">
      <c r="A1165" s="36" t="s">
        <v>2324</v>
      </c>
      <c r="B1165" s="36" t="s">
        <v>2325</v>
      </c>
      <c r="C1165" s="36" t="s">
        <v>2304</v>
      </c>
      <c r="D1165" s="36" t="s">
        <v>19</v>
      </c>
      <c r="E1165" s="36" t="s">
        <v>20</v>
      </c>
      <c r="F1165" s="41">
        <v>177834</v>
      </c>
      <c r="G1165" s="41">
        <v>190351</v>
      </c>
      <c r="H1165" s="36"/>
    </row>
    <row r="1166" spans="1:8" x14ac:dyDescent="0.35">
      <c r="A1166" s="36" t="s">
        <v>2326</v>
      </c>
      <c r="B1166" s="36" t="s">
        <v>2327</v>
      </c>
      <c r="C1166" s="36" t="s">
        <v>2304</v>
      </c>
      <c r="D1166" s="36" t="s">
        <v>25</v>
      </c>
      <c r="E1166" s="36" t="s">
        <v>26</v>
      </c>
      <c r="F1166" s="41">
        <v>733856</v>
      </c>
      <c r="G1166" s="41">
        <v>733330</v>
      </c>
      <c r="H1166" s="36"/>
    </row>
    <row r="1167" spans="1:8" x14ac:dyDescent="0.35">
      <c r="A1167" s="36" t="s">
        <v>2328</v>
      </c>
      <c r="B1167" s="36" t="s">
        <v>2329</v>
      </c>
      <c r="C1167" s="36" t="s">
        <v>2304</v>
      </c>
      <c r="D1167" s="36" t="s">
        <v>25</v>
      </c>
      <c r="E1167" s="36" t="s">
        <v>26</v>
      </c>
      <c r="F1167" s="41">
        <v>1257336</v>
      </c>
      <c r="G1167" s="41">
        <v>1259202</v>
      </c>
      <c r="H1167" s="36"/>
    </row>
    <row r="1168" spans="1:8" x14ac:dyDescent="0.35">
      <c r="A1168" s="36" t="s">
        <v>2330</v>
      </c>
      <c r="B1168" s="36" t="s">
        <v>2331</v>
      </c>
      <c r="C1168" s="36" t="s">
        <v>2304</v>
      </c>
      <c r="D1168" s="36" t="s">
        <v>25</v>
      </c>
      <c r="E1168" s="36" t="s">
        <v>26</v>
      </c>
      <c r="F1168" s="41">
        <v>4323505</v>
      </c>
      <c r="G1168" s="41">
        <v>4383796</v>
      </c>
      <c r="H1168" s="36"/>
    </row>
    <row r="1169" spans="1:8" x14ac:dyDescent="0.35">
      <c r="A1169" s="36" t="s">
        <v>2332</v>
      </c>
      <c r="B1169" s="36" t="s">
        <v>2333</v>
      </c>
      <c r="C1169" s="36" t="s">
        <v>2304</v>
      </c>
      <c r="D1169" s="36" t="s">
        <v>19</v>
      </c>
      <c r="E1169" s="36" t="s">
        <v>20</v>
      </c>
      <c r="F1169" s="41">
        <v>624552</v>
      </c>
      <c r="G1169" s="41">
        <v>617244</v>
      </c>
      <c r="H1169" s="36"/>
    </row>
    <row r="1170" spans="1:8" x14ac:dyDescent="0.35">
      <c r="A1170" s="36" t="s">
        <v>2334</v>
      </c>
      <c r="B1170" s="36" t="s">
        <v>1498</v>
      </c>
      <c r="C1170" s="36" t="s">
        <v>2304</v>
      </c>
      <c r="D1170" s="36" t="s">
        <v>25</v>
      </c>
      <c r="E1170" s="36" t="s">
        <v>26</v>
      </c>
      <c r="F1170" s="41">
        <v>1556954</v>
      </c>
      <c r="G1170" s="41">
        <v>1571764</v>
      </c>
      <c r="H1170" s="36"/>
    </row>
    <row r="1171" spans="1:8" x14ac:dyDescent="0.35">
      <c r="A1171" s="36" t="s">
        <v>2335</v>
      </c>
      <c r="B1171" s="36" t="s">
        <v>2336</v>
      </c>
      <c r="C1171" s="36" t="s">
        <v>2304</v>
      </c>
      <c r="D1171" s="36" t="s">
        <v>25</v>
      </c>
      <c r="E1171" s="36" t="s">
        <v>26</v>
      </c>
      <c r="F1171" s="41">
        <v>165979</v>
      </c>
      <c r="G1171" s="41">
        <v>169647</v>
      </c>
      <c r="H1171" s="36"/>
    </row>
    <row r="1172" spans="1:8" x14ac:dyDescent="0.35">
      <c r="A1172" s="36" t="s">
        <v>2337</v>
      </c>
      <c r="B1172" s="36" t="s">
        <v>2338</v>
      </c>
      <c r="C1172" s="36" t="s">
        <v>2304</v>
      </c>
      <c r="D1172" s="36" t="s">
        <v>25</v>
      </c>
      <c r="E1172" s="36" t="s">
        <v>26</v>
      </c>
      <c r="F1172" s="41">
        <v>4442130</v>
      </c>
      <c r="G1172" s="41">
        <v>4460925</v>
      </c>
      <c r="H1172" s="36"/>
    </row>
    <row r="1173" spans="1:8" x14ac:dyDescent="0.35">
      <c r="A1173" s="36" t="s">
        <v>2339</v>
      </c>
      <c r="B1173" s="36" t="s">
        <v>2340</v>
      </c>
      <c r="C1173" s="36" t="s">
        <v>2304</v>
      </c>
      <c r="D1173" s="36" t="s">
        <v>25</v>
      </c>
      <c r="E1173" s="36" t="s">
        <v>26</v>
      </c>
      <c r="F1173" s="41">
        <v>1732152</v>
      </c>
      <c r="G1173" s="41">
        <v>1733727</v>
      </c>
      <c r="H1173" s="36"/>
    </row>
    <row r="1174" spans="1:8" x14ac:dyDescent="0.35">
      <c r="A1174" s="36" t="s">
        <v>2341</v>
      </c>
      <c r="B1174" s="36" t="s">
        <v>2342</v>
      </c>
      <c r="C1174" s="36" t="s">
        <v>2304</v>
      </c>
      <c r="D1174" s="36" t="s">
        <v>25</v>
      </c>
      <c r="E1174" s="36" t="s">
        <v>26</v>
      </c>
      <c r="F1174" s="41">
        <v>0</v>
      </c>
      <c r="G1174" s="41">
        <v>354345</v>
      </c>
      <c r="H1174" s="36" t="s">
        <v>5</v>
      </c>
    </row>
    <row r="1175" spans="1:8" x14ac:dyDescent="0.35">
      <c r="A1175" s="36" t="s">
        <v>2343</v>
      </c>
      <c r="B1175" s="36" t="s">
        <v>2344</v>
      </c>
      <c r="C1175" s="36" t="s">
        <v>2304</v>
      </c>
      <c r="D1175" s="36" t="s">
        <v>19</v>
      </c>
      <c r="E1175" s="36" t="s">
        <v>20</v>
      </c>
      <c r="F1175" s="41">
        <v>466198</v>
      </c>
      <c r="G1175" s="41">
        <v>459275</v>
      </c>
      <c r="H1175" s="36"/>
    </row>
    <row r="1176" spans="1:8" x14ac:dyDescent="0.35">
      <c r="A1176" s="36" t="s">
        <v>2345</v>
      </c>
      <c r="B1176" s="36" t="s">
        <v>2346</v>
      </c>
      <c r="C1176" s="36" t="s">
        <v>2304</v>
      </c>
      <c r="D1176" s="36" t="s">
        <v>25</v>
      </c>
      <c r="E1176" s="36" t="s">
        <v>26</v>
      </c>
      <c r="F1176" s="41">
        <v>2000676</v>
      </c>
      <c r="G1176" s="41">
        <v>1999992</v>
      </c>
      <c r="H1176" s="36"/>
    </row>
    <row r="1177" spans="1:8" x14ac:dyDescent="0.35">
      <c r="A1177" s="36" t="s">
        <v>2347</v>
      </c>
      <c r="B1177" s="36" t="s">
        <v>2348</v>
      </c>
      <c r="C1177" s="36" t="s">
        <v>2304</v>
      </c>
      <c r="D1177" s="36" t="s">
        <v>25</v>
      </c>
      <c r="E1177" s="36" t="s">
        <v>26</v>
      </c>
      <c r="F1177" s="41">
        <v>193571</v>
      </c>
      <c r="G1177" s="41">
        <v>182723</v>
      </c>
      <c r="H1177" s="36"/>
    </row>
    <row r="1178" spans="1:8" x14ac:dyDescent="0.35">
      <c r="A1178" s="36" t="s">
        <v>2349</v>
      </c>
      <c r="B1178" s="36" t="s">
        <v>2350</v>
      </c>
      <c r="C1178" s="36" t="s">
        <v>2304</v>
      </c>
      <c r="D1178" s="36" t="s">
        <v>25</v>
      </c>
      <c r="E1178" s="36" t="s">
        <v>26</v>
      </c>
      <c r="F1178" s="41">
        <v>231063</v>
      </c>
      <c r="G1178" s="41">
        <v>227274</v>
      </c>
      <c r="H1178" s="36"/>
    </row>
    <row r="1179" spans="1:8" x14ac:dyDescent="0.35">
      <c r="A1179" s="36" t="s">
        <v>2351</v>
      </c>
      <c r="B1179" s="36" t="s">
        <v>2352</v>
      </c>
      <c r="C1179" s="36" t="s">
        <v>2304</v>
      </c>
      <c r="D1179" s="36" t="s">
        <v>75</v>
      </c>
      <c r="E1179" s="36" t="s">
        <v>76</v>
      </c>
      <c r="F1179" s="41">
        <v>1363214</v>
      </c>
      <c r="G1179" s="41">
        <v>1344924</v>
      </c>
      <c r="H1179" s="36"/>
    </row>
    <row r="1180" spans="1:8" x14ac:dyDescent="0.35">
      <c r="A1180" s="36" t="s">
        <v>2353</v>
      </c>
      <c r="B1180" s="36" t="s">
        <v>2354</v>
      </c>
      <c r="C1180" s="36" t="s">
        <v>2304</v>
      </c>
      <c r="D1180" s="36" t="s">
        <v>75</v>
      </c>
      <c r="E1180" s="36" t="s">
        <v>76</v>
      </c>
      <c r="F1180" s="41">
        <v>1389981</v>
      </c>
      <c r="G1180" s="41">
        <v>1409989</v>
      </c>
      <c r="H1180" s="36"/>
    </row>
    <row r="1181" spans="1:8" x14ac:dyDescent="0.35">
      <c r="A1181" s="36" t="s">
        <v>2355</v>
      </c>
      <c r="B1181" s="36" t="s">
        <v>2356</v>
      </c>
      <c r="C1181" s="36" t="s">
        <v>2304</v>
      </c>
      <c r="D1181" s="36" t="s">
        <v>75</v>
      </c>
      <c r="E1181" s="36" t="s">
        <v>76</v>
      </c>
      <c r="F1181" s="41">
        <v>5574074</v>
      </c>
      <c r="G1181" s="41">
        <v>5607948</v>
      </c>
      <c r="H1181" s="36"/>
    </row>
    <row r="1182" spans="1:8" x14ac:dyDescent="0.35">
      <c r="A1182" s="36" t="s">
        <v>2357</v>
      </c>
      <c r="B1182" s="36" t="s">
        <v>2358</v>
      </c>
      <c r="C1182" s="36" t="s">
        <v>2304</v>
      </c>
      <c r="D1182" s="36" t="s">
        <v>75</v>
      </c>
      <c r="E1182" s="36" t="s">
        <v>76</v>
      </c>
      <c r="F1182" s="41">
        <v>1692697</v>
      </c>
      <c r="G1182" s="41">
        <v>1678062</v>
      </c>
      <c r="H1182" s="36"/>
    </row>
    <row r="1183" spans="1:8" x14ac:dyDescent="0.35">
      <c r="A1183" s="36" t="s">
        <v>2359</v>
      </c>
      <c r="B1183" s="36" t="s">
        <v>2360</v>
      </c>
      <c r="C1183" s="36" t="s">
        <v>2304</v>
      </c>
      <c r="D1183" s="36" t="s">
        <v>75</v>
      </c>
      <c r="E1183" s="36" t="s">
        <v>76</v>
      </c>
      <c r="F1183" s="41">
        <v>1334195</v>
      </c>
      <c r="G1183" s="41">
        <v>1324412</v>
      </c>
      <c r="H1183" s="36"/>
    </row>
    <row r="1184" spans="1:8" x14ac:dyDescent="0.35">
      <c r="A1184" s="36" t="s">
        <v>2361</v>
      </c>
      <c r="B1184" s="36" t="s">
        <v>2362</v>
      </c>
      <c r="C1184" s="36" t="s">
        <v>2304</v>
      </c>
      <c r="D1184" s="36" t="s">
        <v>75</v>
      </c>
      <c r="E1184" s="36" t="s">
        <v>76</v>
      </c>
      <c r="F1184" s="41">
        <v>2504501</v>
      </c>
      <c r="G1184" s="41">
        <v>2612164</v>
      </c>
      <c r="H1184" s="36"/>
    </row>
    <row r="1185" spans="1:8" x14ac:dyDescent="0.35">
      <c r="A1185" s="36" t="s">
        <v>2363</v>
      </c>
      <c r="B1185" s="36" t="s">
        <v>2364</v>
      </c>
      <c r="C1185" s="36" t="s">
        <v>2365</v>
      </c>
      <c r="D1185" s="36" t="s">
        <v>38</v>
      </c>
      <c r="E1185" s="36" t="s">
        <v>39</v>
      </c>
      <c r="F1185" s="41">
        <v>6882928</v>
      </c>
      <c r="G1185" s="41">
        <v>6920250</v>
      </c>
      <c r="H1185" s="36"/>
    </row>
    <row r="1186" spans="1:8" x14ac:dyDescent="0.35">
      <c r="A1186" s="36" t="s">
        <v>2366</v>
      </c>
      <c r="B1186" s="36" t="s">
        <v>1423</v>
      </c>
      <c r="C1186" s="36" t="s">
        <v>2365</v>
      </c>
      <c r="D1186" s="36" t="s">
        <v>25</v>
      </c>
      <c r="E1186" s="36" t="s">
        <v>26</v>
      </c>
      <c r="F1186" s="41">
        <v>786728</v>
      </c>
      <c r="G1186" s="41">
        <v>783022</v>
      </c>
      <c r="H1186" s="36"/>
    </row>
    <row r="1187" spans="1:8" x14ac:dyDescent="0.35">
      <c r="A1187" s="36" t="s">
        <v>2367</v>
      </c>
      <c r="B1187" s="36" t="s">
        <v>2368</v>
      </c>
      <c r="C1187" s="36" t="s">
        <v>2369</v>
      </c>
      <c r="D1187" s="36" t="s">
        <v>38</v>
      </c>
      <c r="E1187" s="36" t="s">
        <v>39</v>
      </c>
      <c r="F1187" s="41">
        <v>12440711</v>
      </c>
      <c r="G1187" s="41">
        <v>12521638</v>
      </c>
      <c r="H1187" s="36"/>
    </row>
    <row r="1188" spans="1:8" x14ac:dyDescent="0.35">
      <c r="A1188" s="36" t="s">
        <v>2370</v>
      </c>
      <c r="B1188" s="36" t="s">
        <v>2371</v>
      </c>
      <c r="C1188" s="36" t="s">
        <v>2369</v>
      </c>
      <c r="D1188" s="36" t="s">
        <v>25</v>
      </c>
      <c r="E1188" s="36" t="s">
        <v>26</v>
      </c>
      <c r="F1188" s="41">
        <v>108659</v>
      </c>
      <c r="G1188" s="41">
        <v>108469</v>
      </c>
      <c r="H1188" s="36"/>
    </row>
    <row r="1189" spans="1:8" x14ac:dyDescent="0.35">
      <c r="A1189" s="36" t="s">
        <v>2372</v>
      </c>
      <c r="B1189" s="36" t="s">
        <v>48</v>
      </c>
      <c r="C1189" s="36" t="s">
        <v>2369</v>
      </c>
      <c r="D1189" s="36" t="s">
        <v>25</v>
      </c>
      <c r="E1189" s="36" t="s">
        <v>26</v>
      </c>
      <c r="F1189" s="41">
        <v>603293</v>
      </c>
      <c r="G1189" s="41">
        <v>595594</v>
      </c>
      <c r="H1189" s="36"/>
    </row>
    <row r="1190" spans="1:8" x14ac:dyDescent="0.35">
      <c r="A1190" s="36" t="s">
        <v>2373</v>
      </c>
      <c r="B1190" s="36" t="s">
        <v>1483</v>
      </c>
      <c r="C1190" s="36" t="s">
        <v>2369</v>
      </c>
      <c r="D1190" s="36" t="s">
        <v>25</v>
      </c>
      <c r="E1190" s="36" t="s">
        <v>26</v>
      </c>
      <c r="F1190" s="41">
        <v>754939</v>
      </c>
      <c r="G1190" s="41">
        <v>764183</v>
      </c>
      <c r="H1190" s="36"/>
    </row>
    <row r="1191" spans="1:8" x14ac:dyDescent="0.35">
      <c r="A1191" s="36" t="s">
        <v>2374</v>
      </c>
      <c r="B1191" s="36" t="s">
        <v>2375</v>
      </c>
      <c r="C1191" s="36" t="s">
        <v>2369</v>
      </c>
      <c r="D1191" s="36" t="s">
        <v>25</v>
      </c>
      <c r="E1191" s="36" t="s">
        <v>26</v>
      </c>
      <c r="F1191" s="41">
        <v>785484</v>
      </c>
      <c r="G1191" s="41">
        <v>805112</v>
      </c>
      <c r="H1191" s="36"/>
    </row>
    <row r="1192" spans="1:8" x14ac:dyDescent="0.35">
      <c r="A1192" s="36" t="s">
        <v>2376</v>
      </c>
      <c r="B1192" s="36" t="s">
        <v>2377</v>
      </c>
      <c r="C1192" s="36" t="s">
        <v>2369</v>
      </c>
      <c r="D1192" s="36" t="s">
        <v>25</v>
      </c>
      <c r="E1192" s="36" t="s">
        <v>26</v>
      </c>
      <c r="F1192" s="41">
        <v>451624</v>
      </c>
      <c r="G1192" s="41">
        <v>429256</v>
      </c>
      <c r="H1192" s="36"/>
    </row>
    <row r="1193" spans="1:8" x14ac:dyDescent="0.35">
      <c r="A1193" s="36" t="s">
        <v>2378</v>
      </c>
      <c r="B1193" s="36" t="s">
        <v>2379</v>
      </c>
      <c r="C1193" s="36" t="s">
        <v>2369</v>
      </c>
      <c r="D1193" s="36" t="s">
        <v>19</v>
      </c>
      <c r="E1193" s="36" t="s">
        <v>20</v>
      </c>
      <c r="F1193" s="41">
        <v>469036</v>
      </c>
      <c r="G1193" s="41">
        <v>478804</v>
      </c>
      <c r="H1193" s="36"/>
    </row>
    <row r="1194" spans="1:8" x14ac:dyDescent="0.35">
      <c r="A1194" s="36" t="s">
        <v>2380</v>
      </c>
      <c r="B1194" s="36" t="s">
        <v>2381</v>
      </c>
      <c r="C1194" s="36" t="s">
        <v>2369</v>
      </c>
      <c r="D1194" s="36" t="s">
        <v>19</v>
      </c>
      <c r="E1194" s="36" t="s">
        <v>20</v>
      </c>
      <c r="F1194" s="41">
        <v>132759</v>
      </c>
      <c r="G1194" s="41">
        <v>135661</v>
      </c>
      <c r="H1194" s="36"/>
    </row>
    <row r="1195" spans="1:8" x14ac:dyDescent="0.35">
      <c r="A1195" s="36" t="s">
        <v>2382</v>
      </c>
      <c r="B1195" s="36" t="s">
        <v>2383</v>
      </c>
      <c r="C1195" s="36" t="s">
        <v>2369</v>
      </c>
      <c r="D1195" s="36" t="s">
        <v>25</v>
      </c>
      <c r="E1195" s="36" t="s">
        <v>26</v>
      </c>
      <c r="F1195" s="41">
        <v>878604</v>
      </c>
      <c r="G1195" s="41">
        <v>919092</v>
      </c>
      <c r="H1195" s="36"/>
    </row>
    <row r="1196" spans="1:8" x14ac:dyDescent="0.35">
      <c r="A1196" s="36" t="s">
        <v>2384</v>
      </c>
      <c r="B1196" s="36" t="s">
        <v>2385</v>
      </c>
      <c r="C1196" s="36" t="s">
        <v>2369</v>
      </c>
      <c r="D1196" s="36" t="s">
        <v>19</v>
      </c>
      <c r="E1196" s="36" t="s">
        <v>20</v>
      </c>
      <c r="F1196" s="41">
        <v>721103</v>
      </c>
      <c r="G1196" s="41">
        <v>690972</v>
      </c>
      <c r="H1196" s="36"/>
    </row>
    <row r="1197" spans="1:8" x14ac:dyDescent="0.35">
      <c r="A1197" s="36" t="s">
        <v>2386</v>
      </c>
      <c r="B1197" s="36" t="s">
        <v>2387</v>
      </c>
      <c r="C1197" s="36" t="s">
        <v>2369</v>
      </c>
      <c r="D1197" s="36" t="s">
        <v>25</v>
      </c>
      <c r="E1197" s="36" t="s">
        <v>26</v>
      </c>
      <c r="F1197" s="41">
        <v>653496</v>
      </c>
      <c r="G1197" s="41">
        <v>663765</v>
      </c>
      <c r="H1197" s="36"/>
    </row>
    <row r="1198" spans="1:8" x14ac:dyDescent="0.35">
      <c r="A1198" s="36" t="s">
        <v>2388</v>
      </c>
      <c r="B1198" s="36" t="s">
        <v>2389</v>
      </c>
      <c r="C1198" s="36" t="s">
        <v>2369</v>
      </c>
      <c r="D1198" s="36" t="s">
        <v>25</v>
      </c>
      <c r="E1198" s="36" t="s">
        <v>26</v>
      </c>
      <c r="F1198" s="41">
        <v>1145097</v>
      </c>
      <c r="G1198" s="41">
        <v>1110746</v>
      </c>
      <c r="H1198" s="36"/>
    </row>
    <row r="1199" spans="1:8" x14ac:dyDescent="0.35">
      <c r="A1199" s="36" t="s">
        <v>2390</v>
      </c>
      <c r="B1199" s="36" t="s">
        <v>2391</v>
      </c>
      <c r="C1199" s="36" t="s">
        <v>2369</v>
      </c>
      <c r="D1199" s="36" t="s">
        <v>19</v>
      </c>
      <c r="E1199" s="36" t="s">
        <v>20</v>
      </c>
      <c r="F1199" s="41">
        <v>336847</v>
      </c>
      <c r="G1199" s="41">
        <v>366547</v>
      </c>
      <c r="H1199" s="36"/>
    </row>
    <row r="1200" spans="1:8" x14ac:dyDescent="0.35">
      <c r="A1200" s="36" t="s">
        <v>2392</v>
      </c>
      <c r="B1200" s="36" t="s">
        <v>284</v>
      </c>
      <c r="C1200" s="36" t="s">
        <v>2369</v>
      </c>
      <c r="D1200" s="36" t="s">
        <v>25</v>
      </c>
      <c r="E1200" s="36" t="s">
        <v>26</v>
      </c>
      <c r="F1200" s="41">
        <v>561187</v>
      </c>
      <c r="G1200" s="41">
        <v>562984</v>
      </c>
      <c r="H1200" s="36"/>
    </row>
    <row r="1201" spans="1:8" x14ac:dyDescent="0.35">
      <c r="A1201" s="36" t="s">
        <v>2393</v>
      </c>
      <c r="B1201" s="36" t="s">
        <v>2184</v>
      </c>
      <c r="C1201" s="36" t="s">
        <v>2369</v>
      </c>
      <c r="D1201" s="36" t="s">
        <v>25</v>
      </c>
      <c r="E1201" s="36" t="s">
        <v>26</v>
      </c>
      <c r="F1201" s="41">
        <v>313329</v>
      </c>
      <c r="G1201" s="41">
        <v>314470</v>
      </c>
      <c r="H1201" s="36"/>
    </row>
    <row r="1202" spans="1:8" x14ac:dyDescent="0.35">
      <c r="A1202" s="36" t="s">
        <v>2394</v>
      </c>
      <c r="B1202" s="36" t="s">
        <v>2395</v>
      </c>
      <c r="C1202" s="36" t="s">
        <v>2369</v>
      </c>
      <c r="D1202" s="36" t="s">
        <v>19</v>
      </c>
      <c r="E1202" s="36" t="s">
        <v>20</v>
      </c>
      <c r="F1202" s="41">
        <v>377301</v>
      </c>
      <c r="G1202" s="41">
        <v>347760</v>
      </c>
      <c r="H1202" s="36"/>
    </row>
    <row r="1203" spans="1:8" x14ac:dyDescent="0.35">
      <c r="A1203" s="36" t="s">
        <v>2396</v>
      </c>
      <c r="B1203" s="36" t="s">
        <v>1686</v>
      </c>
      <c r="C1203" s="36" t="s">
        <v>2369</v>
      </c>
      <c r="D1203" s="36" t="s">
        <v>25</v>
      </c>
      <c r="E1203" s="36" t="s">
        <v>26</v>
      </c>
      <c r="F1203" s="41">
        <v>400457</v>
      </c>
      <c r="G1203" s="41">
        <v>390069</v>
      </c>
      <c r="H1203" s="36"/>
    </row>
    <row r="1204" spans="1:8" x14ac:dyDescent="0.35">
      <c r="A1204" s="36" t="s">
        <v>2397</v>
      </c>
      <c r="B1204" s="36" t="s">
        <v>2398</v>
      </c>
      <c r="C1204" s="36" t="s">
        <v>2369</v>
      </c>
      <c r="D1204" s="36" t="s">
        <v>25</v>
      </c>
      <c r="E1204" s="36" t="s">
        <v>26</v>
      </c>
      <c r="F1204" s="41">
        <v>370708</v>
      </c>
      <c r="G1204" s="41">
        <v>368815</v>
      </c>
      <c r="H1204" s="36"/>
    </row>
    <row r="1205" spans="1:8" x14ac:dyDescent="0.35">
      <c r="A1205" s="36" t="s">
        <v>2399</v>
      </c>
      <c r="B1205" s="36" t="s">
        <v>2400</v>
      </c>
      <c r="C1205" s="36" t="s">
        <v>2369</v>
      </c>
      <c r="D1205" s="36" t="s">
        <v>19</v>
      </c>
      <c r="E1205" s="36" t="s">
        <v>20</v>
      </c>
      <c r="F1205" s="41">
        <v>756171</v>
      </c>
      <c r="G1205" s="41">
        <v>704165</v>
      </c>
      <c r="H1205" s="36"/>
    </row>
    <row r="1206" spans="1:8" x14ac:dyDescent="0.35">
      <c r="A1206" s="36" t="s">
        <v>2401</v>
      </c>
      <c r="B1206" s="36" t="s">
        <v>1863</v>
      </c>
      <c r="C1206" s="36" t="s">
        <v>2369</v>
      </c>
      <c r="D1206" s="36" t="s">
        <v>25</v>
      </c>
      <c r="E1206" s="36" t="s">
        <v>26</v>
      </c>
      <c r="F1206" s="41">
        <v>324471</v>
      </c>
      <c r="G1206" s="41">
        <v>332138</v>
      </c>
      <c r="H1206" s="36"/>
    </row>
    <row r="1207" spans="1:8" x14ac:dyDescent="0.35">
      <c r="A1207" s="36" t="s">
        <v>2402</v>
      </c>
      <c r="B1207" s="36" t="s">
        <v>2403</v>
      </c>
      <c r="C1207" s="36" t="s">
        <v>2369</v>
      </c>
      <c r="D1207" s="36" t="s">
        <v>25</v>
      </c>
      <c r="E1207" s="36" t="s">
        <v>26</v>
      </c>
      <c r="F1207" s="41">
        <v>697834</v>
      </c>
      <c r="G1207" s="41">
        <v>701233</v>
      </c>
      <c r="H1207" s="36"/>
    </row>
    <row r="1208" spans="1:8" x14ac:dyDescent="0.35">
      <c r="A1208" s="36" t="s">
        <v>2404</v>
      </c>
      <c r="B1208" s="36" t="s">
        <v>2405</v>
      </c>
      <c r="C1208" s="36" t="s">
        <v>2369</v>
      </c>
      <c r="D1208" s="36" t="s">
        <v>25</v>
      </c>
      <c r="E1208" s="36" t="s">
        <v>26</v>
      </c>
      <c r="F1208" s="41">
        <v>306942</v>
      </c>
      <c r="G1208" s="41">
        <v>309169</v>
      </c>
      <c r="H1208" s="36"/>
    </row>
    <row r="1209" spans="1:8" x14ac:dyDescent="0.35">
      <c r="A1209" s="36" t="s">
        <v>2406</v>
      </c>
      <c r="B1209" s="36" t="s">
        <v>2407</v>
      </c>
      <c r="C1209" s="36" t="s">
        <v>2369</v>
      </c>
      <c r="D1209" s="36" t="s">
        <v>25</v>
      </c>
      <c r="E1209" s="36" t="s">
        <v>26</v>
      </c>
      <c r="F1209" s="41">
        <v>9487410</v>
      </c>
      <c r="G1209" s="41">
        <v>9337230</v>
      </c>
      <c r="H1209" s="36"/>
    </row>
    <row r="1210" spans="1:8" x14ac:dyDescent="0.35">
      <c r="A1210" s="36" t="s">
        <v>2408</v>
      </c>
      <c r="B1210" s="36" t="s">
        <v>2409</v>
      </c>
      <c r="C1210" s="36" t="s">
        <v>2369</v>
      </c>
      <c r="D1210" s="36" t="s">
        <v>19</v>
      </c>
      <c r="E1210" s="36" t="s">
        <v>20</v>
      </c>
      <c r="F1210" s="41">
        <v>320806</v>
      </c>
      <c r="G1210" s="41">
        <v>322485</v>
      </c>
      <c r="H1210" s="36"/>
    </row>
    <row r="1211" spans="1:8" x14ac:dyDescent="0.35">
      <c r="A1211" s="36" t="s">
        <v>2410</v>
      </c>
      <c r="B1211" s="36" t="s">
        <v>2411</v>
      </c>
      <c r="C1211" s="36" t="s">
        <v>2369</v>
      </c>
      <c r="D1211" s="36" t="s">
        <v>25</v>
      </c>
      <c r="E1211" s="36" t="s">
        <v>26</v>
      </c>
      <c r="F1211" s="41">
        <v>3258879</v>
      </c>
      <c r="G1211" s="41">
        <v>3271087</v>
      </c>
      <c r="H1211" s="36"/>
    </row>
    <row r="1212" spans="1:8" x14ac:dyDescent="0.35">
      <c r="A1212" s="36" t="s">
        <v>2412</v>
      </c>
      <c r="B1212" s="36" t="s">
        <v>2413</v>
      </c>
      <c r="C1212" s="36" t="s">
        <v>2369</v>
      </c>
      <c r="D1212" s="36" t="s">
        <v>25</v>
      </c>
      <c r="E1212" s="36" t="s">
        <v>26</v>
      </c>
      <c r="F1212" s="41">
        <v>2459964</v>
      </c>
      <c r="G1212" s="41">
        <v>2505605</v>
      </c>
      <c r="H1212" s="36"/>
    </row>
    <row r="1213" spans="1:8" x14ac:dyDescent="0.35">
      <c r="A1213" s="36" t="s">
        <v>2414</v>
      </c>
      <c r="B1213" s="36" t="s">
        <v>2415</v>
      </c>
      <c r="C1213" s="36" t="s">
        <v>2369</v>
      </c>
      <c r="D1213" s="36" t="s">
        <v>25</v>
      </c>
      <c r="E1213" s="36" t="s">
        <v>26</v>
      </c>
      <c r="F1213" s="41">
        <v>1288858</v>
      </c>
      <c r="G1213" s="41">
        <v>1240369</v>
      </c>
      <c r="H1213" s="36"/>
    </row>
    <row r="1214" spans="1:8" x14ac:dyDescent="0.35">
      <c r="A1214" s="36" t="s">
        <v>2416</v>
      </c>
      <c r="B1214" s="36" t="s">
        <v>2417</v>
      </c>
      <c r="C1214" s="36" t="s">
        <v>2369</v>
      </c>
      <c r="D1214" s="36" t="s">
        <v>25</v>
      </c>
      <c r="E1214" s="36" t="s">
        <v>26</v>
      </c>
      <c r="F1214" s="41">
        <v>381834</v>
      </c>
      <c r="G1214" s="41">
        <v>394545</v>
      </c>
      <c r="H1214" s="36"/>
    </row>
    <row r="1215" spans="1:8" x14ac:dyDescent="0.35">
      <c r="A1215" s="36" t="s">
        <v>2418</v>
      </c>
      <c r="B1215" s="36" t="s">
        <v>2419</v>
      </c>
      <c r="C1215" s="36" t="s">
        <v>2369</v>
      </c>
      <c r="D1215" s="36" t="s">
        <v>25</v>
      </c>
      <c r="E1215" s="36" t="s">
        <v>26</v>
      </c>
      <c r="F1215" s="41">
        <v>242441</v>
      </c>
      <c r="G1215" s="41">
        <v>238125</v>
      </c>
      <c r="H1215" s="36"/>
    </row>
    <row r="1216" spans="1:8" x14ac:dyDescent="0.35">
      <c r="A1216" s="36" t="s">
        <v>2420</v>
      </c>
      <c r="B1216" s="36" t="s">
        <v>2421</v>
      </c>
      <c r="C1216" s="36" t="s">
        <v>2369</v>
      </c>
      <c r="D1216" s="36" t="s">
        <v>25</v>
      </c>
      <c r="E1216" s="36" t="s">
        <v>26</v>
      </c>
      <c r="F1216" s="41">
        <v>996636</v>
      </c>
      <c r="G1216" s="41">
        <v>1032051</v>
      </c>
      <c r="H1216" s="36"/>
    </row>
    <row r="1217" spans="1:8" x14ac:dyDescent="0.35">
      <c r="A1217" s="36" t="s">
        <v>2422</v>
      </c>
      <c r="B1217" s="36" t="s">
        <v>1640</v>
      </c>
      <c r="C1217" s="36" t="s">
        <v>2369</v>
      </c>
      <c r="D1217" s="36" t="s">
        <v>75</v>
      </c>
      <c r="E1217" s="36" t="s">
        <v>76</v>
      </c>
      <c r="F1217" s="41">
        <v>1511386</v>
      </c>
      <c r="G1217" s="41">
        <v>1458326</v>
      </c>
      <c r="H1217" s="36"/>
    </row>
    <row r="1218" spans="1:8" x14ac:dyDescent="0.35">
      <c r="A1218" s="36" t="s">
        <v>2423</v>
      </c>
      <c r="B1218" s="36" t="s">
        <v>2424</v>
      </c>
      <c r="C1218" s="36" t="s">
        <v>2369</v>
      </c>
      <c r="D1218" s="36" t="s">
        <v>75</v>
      </c>
      <c r="E1218" s="36" t="s">
        <v>76</v>
      </c>
      <c r="F1218" s="41">
        <v>3189445</v>
      </c>
      <c r="G1218" s="41">
        <v>3181027</v>
      </c>
      <c r="H1218" s="36"/>
    </row>
    <row r="1219" spans="1:8" x14ac:dyDescent="0.35">
      <c r="A1219" s="36" t="s">
        <v>2425</v>
      </c>
      <c r="B1219" s="36" t="s">
        <v>2426</v>
      </c>
      <c r="C1219" s="36" t="s">
        <v>2369</v>
      </c>
      <c r="D1219" s="36" t="s">
        <v>75</v>
      </c>
      <c r="E1219" s="36" t="s">
        <v>76</v>
      </c>
      <c r="F1219" s="41">
        <v>1056010</v>
      </c>
      <c r="G1219" s="41">
        <v>1072524</v>
      </c>
      <c r="H1219" s="36"/>
    </row>
    <row r="1220" spans="1:8" x14ac:dyDescent="0.35">
      <c r="A1220" s="36" t="s">
        <v>2427</v>
      </c>
      <c r="B1220" s="36" t="s">
        <v>2428</v>
      </c>
      <c r="C1220" s="36" t="s">
        <v>2369</v>
      </c>
      <c r="D1220" s="36" t="s">
        <v>75</v>
      </c>
      <c r="E1220" s="36" t="s">
        <v>76</v>
      </c>
      <c r="F1220" s="41">
        <v>2974049</v>
      </c>
      <c r="G1220" s="41">
        <v>2997942</v>
      </c>
      <c r="H1220" s="36"/>
    </row>
    <row r="1221" spans="1:8" x14ac:dyDescent="0.35">
      <c r="A1221" s="36" t="s">
        <v>2429</v>
      </c>
      <c r="B1221" s="36" t="s">
        <v>2430</v>
      </c>
      <c r="C1221" s="36" t="s">
        <v>2369</v>
      </c>
      <c r="D1221" s="36" t="s">
        <v>75</v>
      </c>
      <c r="E1221" s="36" t="s">
        <v>76</v>
      </c>
      <c r="F1221" s="41">
        <v>3059977</v>
      </c>
      <c r="G1221" s="41">
        <v>3017187</v>
      </c>
      <c r="H1221" s="36"/>
    </row>
    <row r="1222" spans="1:8" x14ac:dyDescent="0.35">
      <c r="A1222" s="36" t="s">
        <v>2431</v>
      </c>
      <c r="B1222" s="36" t="s">
        <v>2432</v>
      </c>
      <c r="C1222" s="36" t="s">
        <v>2369</v>
      </c>
      <c r="D1222" s="36" t="s">
        <v>75</v>
      </c>
      <c r="E1222" s="36" t="s">
        <v>76</v>
      </c>
      <c r="F1222" s="41">
        <v>1597216</v>
      </c>
      <c r="G1222" s="41">
        <v>1583100</v>
      </c>
      <c r="H1222" s="36"/>
    </row>
    <row r="1223" spans="1:8" x14ac:dyDescent="0.35">
      <c r="A1223" s="36" t="s">
        <v>2433</v>
      </c>
      <c r="B1223" s="36" t="s">
        <v>2434</v>
      </c>
      <c r="C1223" s="36" t="s">
        <v>2369</v>
      </c>
      <c r="D1223" s="36" t="s">
        <v>75</v>
      </c>
      <c r="E1223" s="36" t="s">
        <v>76</v>
      </c>
      <c r="F1223" s="41">
        <v>1218741</v>
      </c>
      <c r="G1223" s="41">
        <v>1205438</v>
      </c>
      <c r="H1223" s="36"/>
    </row>
    <row r="1224" spans="1:8" x14ac:dyDescent="0.35">
      <c r="A1224" s="36" t="s">
        <v>2435</v>
      </c>
      <c r="B1224" s="36" t="s">
        <v>2436</v>
      </c>
      <c r="C1224" s="36" t="s">
        <v>2437</v>
      </c>
      <c r="D1224" s="36" t="s">
        <v>38</v>
      </c>
      <c r="E1224" s="36" t="s">
        <v>39</v>
      </c>
      <c r="F1224" s="41">
        <v>26601468</v>
      </c>
      <c r="G1224" s="41">
        <v>26611562</v>
      </c>
      <c r="H1224" s="36"/>
    </row>
    <row r="1225" spans="1:8" x14ac:dyDescent="0.35">
      <c r="A1225" s="36" t="s">
        <v>2438</v>
      </c>
      <c r="B1225" s="36" t="s">
        <v>2439</v>
      </c>
      <c r="C1225" s="36" t="s">
        <v>2437</v>
      </c>
      <c r="D1225" s="36" t="s">
        <v>25</v>
      </c>
      <c r="E1225" s="36" t="s">
        <v>26</v>
      </c>
      <c r="F1225" s="41">
        <v>593907</v>
      </c>
      <c r="G1225" s="41">
        <v>587506</v>
      </c>
      <c r="H1225" s="36"/>
    </row>
    <row r="1226" spans="1:8" x14ac:dyDescent="0.35">
      <c r="A1226" s="36" t="s">
        <v>2440</v>
      </c>
      <c r="B1226" s="36" t="s">
        <v>2441</v>
      </c>
      <c r="C1226" s="36" t="s">
        <v>2437</v>
      </c>
      <c r="D1226" s="36" t="s">
        <v>25</v>
      </c>
      <c r="E1226" s="36" t="s">
        <v>26</v>
      </c>
      <c r="F1226" s="41">
        <v>630189</v>
      </c>
      <c r="G1226" s="41">
        <v>635561</v>
      </c>
      <c r="H1226" s="36"/>
    </row>
    <row r="1227" spans="1:8" x14ac:dyDescent="0.35">
      <c r="A1227" s="36" t="s">
        <v>2442</v>
      </c>
      <c r="B1227" s="36" t="s">
        <v>2443</v>
      </c>
      <c r="C1227" s="36" t="s">
        <v>2437</v>
      </c>
      <c r="D1227" s="36" t="s">
        <v>25</v>
      </c>
      <c r="E1227" s="36" t="s">
        <v>26</v>
      </c>
      <c r="F1227" s="41">
        <v>552390</v>
      </c>
      <c r="G1227" s="41">
        <v>520531</v>
      </c>
      <c r="H1227" s="36"/>
    </row>
    <row r="1228" spans="1:8" x14ac:dyDescent="0.35">
      <c r="A1228" s="36" t="s">
        <v>2444</v>
      </c>
      <c r="B1228" s="36" t="s">
        <v>2445</v>
      </c>
      <c r="C1228" s="36" t="s">
        <v>2437</v>
      </c>
      <c r="D1228" s="36" t="s">
        <v>25</v>
      </c>
      <c r="E1228" s="36" t="s">
        <v>26</v>
      </c>
      <c r="F1228" s="41">
        <v>536925</v>
      </c>
      <c r="G1228" s="41">
        <v>556993</v>
      </c>
      <c r="H1228" s="36"/>
    </row>
    <row r="1229" spans="1:8" x14ac:dyDescent="0.35">
      <c r="A1229" s="36" t="s">
        <v>2446</v>
      </c>
      <c r="B1229" s="36" t="s">
        <v>2447</v>
      </c>
      <c r="C1229" s="36" t="s">
        <v>2437</v>
      </c>
      <c r="D1229" s="36" t="s">
        <v>25</v>
      </c>
      <c r="E1229" s="36" t="s">
        <v>26</v>
      </c>
      <c r="F1229" s="41">
        <v>996673</v>
      </c>
      <c r="G1229" s="41">
        <v>1012939</v>
      </c>
      <c r="H1229" s="36"/>
    </row>
    <row r="1230" spans="1:8" x14ac:dyDescent="0.35">
      <c r="A1230" s="36" t="s">
        <v>2448</v>
      </c>
      <c r="B1230" s="36" t="s">
        <v>2449</v>
      </c>
      <c r="C1230" s="36" t="s">
        <v>2437</v>
      </c>
      <c r="D1230" s="36" t="s">
        <v>25</v>
      </c>
      <c r="E1230" s="36" t="s">
        <v>26</v>
      </c>
      <c r="F1230" s="41">
        <v>505654</v>
      </c>
      <c r="G1230" s="41">
        <v>499444</v>
      </c>
      <c r="H1230" s="36"/>
    </row>
    <row r="1231" spans="1:8" x14ac:dyDescent="0.35">
      <c r="A1231" s="36" t="s">
        <v>2450</v>
      </c>
      <c r="B1231" s="36" t="s">
        <v>2451</v>
      </c>
      <c r="C1231" s="36" t="s">
        <v>2437</v>
      </c>
      <c r="D1231" s="36" t="s">
        <v>19</v>
      </c>
      <c r="E1231" s="36" t="s">
        <v>20</v>
      </c>
      <c r="F1231" s="41">
        <v>1083149</v>
      </c>
      <c r="G1231" s="41">
        <v>1087233</v>
      </c>
      <c r="H1231" s="36"/>
    </row>
    <row r="1232" spans="1:8" x14ac:dyDescent="0.35">
      <c r="A1232" s="36" t="s">
        <v>2452</v>
      </c>
      <c r="B1232" s="36" t="s">
        <v>2453</v>
      </c>
      <c r="C1232" s="36" t="s">
        <v>2437</v>
      </c>
      <c r="D1232" s="36" t="s">
        <v>25</v>
      </c>
      <c r="E1232" s="36" t="s">
        <v>26</v>
      </c>
      <c r="F1232" s="41">
        <v>844931</v>
      </c>
      <c r="G1232" s="41">
        <v>845952</v>
      </c>
      <c r="H1232" s="36"/>
    </row>
    <row r="1233" spans="1:8" x14ac:dyDescent="0.35">
      <c r="A1233" s="36" t="s">
        <v>2454</v>
      </c>
      <c r="B1233" s="36" t="s">
        <v>2455</v>
      </c>
      <c r="C1233" s="36" t="s">
        <v>2437</v>
      </c>
      <c r="D1233" s="36" t="s">
        <v>25</v>
      </c>
      <c r="E1233" s="36" t="s">
        <v>26</v>
      </c>
      <c r="F1233" s="41">
        <v>1876073</v>
      </c>
      <c r="G1233" s="41">
        <v>1889156</v>
      </c>
      <c r="H1233" s="36"/>
    </row>
    <row r="1234" spans="1:8" x14ac:dyDescent="0.35">
      <c r="A1234" s="36" t="s">
        <v>2456</v>
      </c>
      <c r="B1234" s="36" t="s">
        <v>2457</v>
      </c>
      <c r="C1234" s="36" t="s">
        <v>2437</v>
      </c>
      <c r="D1234" s="36" t="s">
        <v>25</v>
      </c>
      <c r="E1234" s="36" t="s">
        <v>26</v>
      </c>
      <c r="F1234" s="41">
        <v>15833769</v>
      </c>
      <c r="G1234" s="41">
        <v>15790050</v>
      </c>
      <c r="H1234" s="36"/>
    </row>
    <row r="1235" spans="1:8" x14ac:dyDescent="0.35">
      <c r="A1235" s="36" t="s">
        <v>2458</v>
      </c>
      <c r="B1235" s="36" t="s">
        <v>2459</v>
      </c>
      <c r="C1235" s="36" t="s">
        <v>2437</v>
      </c>
      <c r="D1235" s="36" t="s">
        <v>25</v>
      </c>
      <c r="E1235" s="36" t="s">
        <v>26</v>
      </c>
      <c r="F1235" s="41">
        <v>219911</v>
      </c>
      <c r="G1235" s="41">
        <v>216401</v>
      </c>
      <c r="H1235" s="36"/>
    </row>
    <row r="1236" spans="1:8" x14ac:dyDescent="0.35">
      <c r="A1236" s="36" t="s">
        <v>2460</v>
      </c>
      <c r="B1236" s="36" t="s">
        <v>2461</v>
      </c>
      <c r="C1236" s="36" t="s">
        <v>2437</v>
      </c>
      <c r="D1236" s="36" t="s">
        <v>25</v>
      </c>
      <c r="E1236" s="36" t="s">
        <v>26</v>
      </c>
      <c r="F1236" s="41">
        <v>815133</v>
      </c>
      <c r="G1236" s="41">
        <v>834947</v>
      </c>
      <c r="H1236" s="36"/>
    </row>
    <row r="1237" spans="1:8" x14ac:dyDescent="0.35">
      <c r="A1237" s="36" t="s">
        <v>2462</v>
      </c>
      <c r="B1237" s="36" t="s">
        <v>2463</v>
      </c>
      <c r="C1237" s="36" t="s">
        <v>2437</v>
      </c>
      <c r="D1237" s="36" t="s">
        <v>25</v>
      </c>
      <c r="E1237" s="36" t="s">
        <v>26</v>
      </c>
      <c r="F1237" s="41">
        <v>1899839</v>
      </c>
      <c r="G1237" s="41">
        <v>1897026</v>
      </c>
      <c r="H1237" s="36"/>
    </row>
    <row r="1238" spans="1:8" x14ac:dyDescent="0.35">
      <c r="A1238" s="36" t="s">
        <v>2464</v>
      </c>
      <c r="B1238" s="36" t="s">
        <v>2465</v>
      </c>
      <c r="C1238" s="36" t="s">
        <v>2437</v>
      </c>
      <c r="D1238" s="36" t="s">
        <v>25</v>
      </c>
      <c r="E1238" s="36" t="s">
        <v>26</v>
      </c>
      <c r="F1238" s="41">
        <v>867930</v>
      </c>
      <c r="G1238" s="41">
        <v>892193</v>
      </c>
      <c r="H1238" s="36"/>
    </row>
    <row r="1239" spans="1:8" x14ac:dyDescent="0.35">
      <c r="A1239" s="36" t="s">
        <v>2466</v>
      </c>
      <c r="B1239" s="36" t="s">
        <v>2467</v>
      </c>
      <c r="C1239" s="36" t="s">
        <v>2437</v>
      </c>
      <c r="D1239" s="36" t="s">
        <v>19</v>
      </c>
      <c r="E1239" s="36" t="s">
        <v>20</v>
      </c>
      <c r="F1239" s="41">
        <v>696487</v>
      </c>
      <c r="G1239" s="41">
        <v>687598</v>
      </c>
      <c r="H1239" s="36"/>
    </row>
    <row r="1240" spans="1:8" x14ac:dyDescent="0.35">
      <c r="A1240" s="36" t="s">
        <v>2468</v>
      </c>
      <c r="B1240" s="36" t="s">
        <v>2469</v>
      </c>
      <c r="C1240" s="36" t="s">
        <v>2437</v>
      </c>
      <c r="D1240" s="36" t="s">
        <v>25</v>
      </c>
      <c r="E1240" s="36" t="s">
        <v>26</v>
      </c>
      <c r="F1240" s="41">
        <v>422341</v>
      </c>
      <c r="G1240" s="41">
        <v>412301</v>
      </c>
      <c r="H1240" s="36"/>
    </row>
    <row r="1241" spans="1:8" x14ac:dyDescent="0.35">
      <c r="A1241" s="36" t="s">
        <v>2470</v>
      </c>
      <c r="B1241" s="36" t="s">
        <v>2471</v>
      </c>
      <c r="C1241" s="36" t="s">
        <v>2437</v>
      </c>
      <c r="D1241" s="36" t="s">
        <v>25</v>
      </c>
      <c r="E1241" s="36" t="s">
        <v>26</v>
      </c>
      <c r="F1241" s="41">
        <v>583605</v>
      </c>
      <c r="G1241" s="41">
        <v>597642</v>
      </c>
      <c r="H1241" s="36"/>
    </row>
    <row r="1242" spans="1:8" x14ac:dyDescent="0.35">
      <c r="A1242" s="36" t="s">
        <v>2472</v>
      </c>
      <c r="B1242" s="36" t="s">
        <v>2473</v>
      </c>
      <c r="C1242" s="36" t="s">
        <v>2437</v>
      </c>
      <c r="D1242" s="36" t="s">
        <v>19</v>
      </c>
      <c r="E1242" s="36" t="s">
        <v>20</v>
      </c>
      <c r="F1242" s="41">
        <v>976857</v>
      </c>
      <c r="G1242" s="41">
        <v>969646</v>
      </c>
      <c r="H1242" s="36"/>
    </row>
    <row r="1243" spans="1:8" x14ac:dyDescent="0.35">
      <c r="A1243" s="36" t="s">
        <v>2474</v>
      </c>
      <c r="B1243" s="36" t="s">
        <v>2475</v>
      </c>
      <c r="C1243" s="36" t="s">
        <v>2437</v>
      </c>
      <c r="D1243" s="36" t="s">
        <v>25</v>
      </c>
      <c r="E1243" s="36" t="s">
        <v>26</v>
      </c>
      <c r="F1243" s="41">
        <v>1255127</v>
      </c>
      <c r="G1243" s="41">
        <v>1248996</v>
      </c>
      <c r="H1243" s="36"/>
    </row>
    <row r="1244" spans="1:8" x14ac:dyDescent="0.35">
      <c r="A1244" s="36" t="s">
        <v>2476</v>
      </c>
      <c r="B1244" s="36" t="s">
        <v>2477</v>
      </c>
      <c r="C1244" s="36" t="s">
        <v>2437</v>
      </c>
      <c r="D1244" s="36" t="s">
        <v>75</v>
      </c>
      <c r="E1244" s="36" t="s">
        <v>76</v>
      </c>
      <c r="F1244" s="41">
        <v>1142721</v>
      </c>
      <c r="G1244" s="41">
        <v>1168865</v>
      </c>
      <c r="H1244" s="36"/>
    </row>
    <row r="1245" spans="1:8" x14ac:dyDescent="0.35">
      <c r="A1245" s="36" t="s">
        <v>2478</v>
      </c>
      <c r="B1245" s="36" t="s">
        <v>2479</v>
      </c>
      <c r="C1245" s="36" t="s">
        <v>2437</v>
      </c>
      <c r="D1245" s="36" t="s">
        <v>75</v>
      </c>
      <c r="E1245" s="36" t="s">
        <v>76</v>
      </c>
      <c r="F1245" s="41">
        <v>1606462</v>
      </c>
      <c r="G1245" s="41">
        <v>1603015</v>
      </c>
      <c r="H1245" s="36"/>
    </row>
    <row r="1246" spans="1:8" x14ac:dyDescent="0.35">
      <c r="A1246" s="36" t="s">
        <v>2480</v>
      </c>
      <c r="B1246" s="36" t="s">
        <v>2481</v>
      </c>
      <c r="C1246" s="36" t="s">
        <v>2437</v>
      </c>
      <c r="D1246" s="36" t="s">
        <v>75</v>
      </c>
      <c r="E1246" s="36" t="s">
        <v>76</v>
      </c>
      <c r="F1246" s="41">
        <v>1004463</v>
      </c>
      <c r="G1246" s="41">
        <v>992360</v>
      </c>
      <c r="H1246" s="36"/>
    </row>
    <row r="1247" spans="1:8" x14ac:dyDescent="0.35">
      <c r="A1247" s="36" t="s">
        <v>2482</v>
      </c>
      <c r="B1247" s="36" t="s">
        <v>2483</v>
      </c>
      <c r="C1247" s="36" t="s">
        <v>2484</v>
      </c>
      <c r="D1247" s="36" t="s">
        <v>38</v>
      </c>
      <c r="E1247" s="36" t="s">
        <v>39</v>
      </c>
      <c r="F1247" s="41">
        <v>13572210</v>
      </c>
      <c r="G1247" s="41">
        <v>13672767</v>
      </c>
      <c r="H1247" s="36"/>
    </row>
    <row r="1248" spans="1:8" x14ac:dyDescent="0.35">
      <c r="A1248" s="36" t="s">
        <v>2485</v>
      </c>
      <c r="B1248" s="36" t="s">
        <v>2486</v>
      </c>
      <c r="C1248" s="36" t="s">
        <v>2484</v>
      </c>
      <c r="D1248" s="36" t="s">
        <v>25</v>
      </c>
      <c r="E1248" s="36" t="s">
        <v>26</v>
      </c>
      <c r="F1248" s="41">
        <v>303749</v>
      </c>
      <c r="G1248" s="41">
        <v>312922</v>
      </c>
      <c r="H1248" s="36"/>
    </row>
    <row r="1249" spans="1:8" x14ac:dyDescent="0.35">
      <c r="A1249" s="36" t="s">
        <v>2487</v>
      </c>
      <c r="B1249" s="36" t="s">
        <v>2047</v>
      </c>
      <c r="C1249" s="36" t="s">
        <v>2484</v>
      </c>
      <c r="D1249" s="36" t="s">
        <v>25</v>
      </c>
      <c r="E1249" s="36" t="s">
        <v>26</v>
      </c>
      <c r="F1249" s="41">
        <v>1500443</v>
      </c>
      <c r="G1249" s="41">
        <v>1501403</v>
      </c>
      <c r="H1249" s="36"/>
    </row>
    <row r="1250" spans="1:8" x14ac:dyDescent="0.35">
      <c r="A1250" s="36" t="s">
        <v>2488</v>
      </c>
      <c r="B1250" s="36" t="s">
        <v>2489</v>
      </c>
      <c r="C1250" s="36" t="s">
        <v>2484</v>
      </c>
      <c r="D1250" s="36" t="s">
        <v>25</v>
      </c>
      <c r="E1250" s="36" t="s">
        <v>26</v>
      </c>
      <c r="F1250" s="41">
        <v>1757822</v>
      </c>
      <c r="G1250" s="41">
        <v>1776224</v>
      </c>
      <c r="H1250" s="36"/>
    </row>
    <row r="1251" spans="1:8" x14ac:dyDescent="0.35">
      <c r="A1251" s="36" t="s">
        <v>2490</v>
      </c>
      <c r="B1251" s="36" t="s">
        <v>2491</v>
      </c>
      <c r="C1251" s="36" t="s">
        <v>2484</v>
      </c>
      <c r="D1251" s="36" t="s">
        <v>25</v>
      </c>
      <c r="E1251" s="36" t="s">
        <v>26</v>
      </c>
      <c r="F1251" s="41">
        <v>324365</v>
      </c>
      <c r="G1251" s="41">
        <v>341169</v>
      </c>
      <c r="H1251" s="36"/>
    </row>
    <row r="1252" spans="1:8" x14ac:dyDescent="0.35">
      <c r="A1252" s="36" t="s">
        <v>2492</v>
      </c>
      <c r="B1252" s="36" t="s">
        <v>2493</v>
      </c>
      <c r="C1252" s="36" t="s">
        <v>2484</v>
      </c>
      <c r="D1252" s="36" t="s">
        <v>25</v>
      </c>
      <c r="E1252" s="36" t="s">
        <v>26</v>
      </c>
      <c r="F1252" s="41">
        <v>412137</v>
      </c>
      <c r="G1252" s="41">
        <v>405684</v>
      </c>
      <c r="H1252" s="36"/>
    </row>
    <row r="1253" spans="1:8" x14ac:dyDescent="0.35">
      <c r="A1253" s="36" t="s">
        <v>2494</v>
      </c>
      <c r="B1253" s="36" t="s">
        <v>2495</v>
      </c>
      <c r="C1253" s="36" t="s">
        <v>2484</v>
      </c>
      <c r="D1253" s="36" t="s">
        <v>25</v>
      </c>
      <c r="E1253" s="36" t="s">
        <v>26</v>
      </c>
      <c r="F1253" s="41">
        <v>847878</v>
      </c>
      <c r="G1253" s="41">
        <v>864581</v>
      </c>
      <c r="H1253" s="36"/>
    </row>
    <row r="1254" spans="1:8" x14ac:dyDescent="0.35">
      <c r="A1254" s="36" t="s">
        <v>2496</v>
      </c>
      <c r="B1254" s="36" t="s">
        <v>2497</v>
      </c>
      <c r="C1254" s="36" t="s">
        <v>2484</v>
      </c>
      <c r="D1254" s="36" t="s">
        <v>25</v>
      </c>
      <c r="E1254" s="36" t="s">
        <v>26</v>
      </c>
      <c r="F1254" s="41">
        <v>99321</v>
      </c>
      <c r="G1254" s="41">
        <v>102670</v>
      </c>
      <c r="H1254" s="36"/>
    </row>
    <row r="1255" spans="1:8" x14ac:dyDescent="0.35">
      <c r="A1255" s="36" t="s">
        <v>2498</v>
      </c>
      <c r="B1255" s="36" t="s">
        <v>2499</v>
      </c>
      <c r="C1255" s="36" t="s">
        <v>2484</v>
      </c>
      <c r="D1255" s="36" t="s">
        <v>25</v>
      </c>
      <c r="E1255" s="36" t="s">
        <v>26</v>
      </c>
      <c r="F1255" s="41">
        <v>414761</v>
      </c>
      <c r="G1255" s="41">
        <v>412546</v>
      </c>
      <c r="H1255" s="36"/>
    </row>
    <row r="1256" spans="1:8" x14ac:dyDescent="0.35">
      <c r="A1256" s="36" t="s">
        <v>2500</v>
      </c>
      <c r="B1256" s="36" t="s">
        <v>2501</v>
      </c>
      <c r="C1256" s="36" t="s">
        <v>2484</v>
      </c>
      <c r="D1256" s="36" t="s">
        <v>25</v>
      </c>
      <c r="E1256" s="36" t="s">
        <v>26</v>
      </c>
      <c r="F1256" s="41">
        <v>1162850</v>
      </c>
      <c r="G1256" s="41">
        <v>1162943</v>
      </c>
      <c r="H1256" s="36"/>
    </row>
    <row r="1257" spans="1:8" x14ac:dyDescent="0.35">
      <c r="A1257" s="36" t="s">
        <v>2502</v>
      </c>
      <c r="B1257" s="36" t="s">
        <v>1314</v>
      </c>
      <c r="C1257" s="36" t="s">
        <v>29</v>
      </c>
      <c r="D1257" s="36" t="s">
        <v>38</v>
      </c>
      <c r="E1257" s="36" t="s">
        <v>39</v>
      </c>
      <c r="F1257" s="41">
        <v>3012481</v>
      </c>
      <c r="G1257" s="41">
        <v>3358618</v>
      </c>
      <c r="H1257" s="36" t="s">
        <v>10</v>
      </c>
    </row>
    <row r="1258" spans="1:8" x14ac:dyDescent="0.35">
      <c r="A1258" s="36" t="s">
        <v>2503</v>
      </c>
      <c r="B1258" s="36" t="s">
        <v>2504</v>
      </c>
      <c r="C1258" s="36" t="s">
        <v>29</v>
      </c>
      <c r="D1258" s="36" t="s">
        <v>25</v>
      </c>
      <c r="E1258" s="36" t="s">
        <v>26</v>
      </c>
      <c r="F1258" s="41">
        <v>433913</v>
      </c>
      <c r="G1258" s="41">
        <v>447604</v>
      </c>
      <c r="H1258" s="36"/>
    </row>
    <row r="1259" spans="1:8" x14ac:dyDescent="0.35">
      <c r="A1259" s="36" t="s">
        <v>2505</v>
      </c>
      <c r="B1259" s="36" t="s">
        <v>2506</v>
      </c>
      <c r="C1259" s="36" t="s">
        <v>11</v>
      </c>
      <c r="D1259" s="36" t="s">
        <v>12</v>
      </c>
      <c r="E1259" s="36" t="s">
        <v>13</v>
      </c>
      <c r="F1259" s="41">
        <v>2690519</v>
      </c>
      <c r="G1259" s="41">
        <v>2646713</v>
      </c>
      <c r="H1259" s="36"/>
    </row>
    <row r="1260" spans="1:8" x14ac:dyDescent="0.35">
      <c r="A1260" s="36" t="s">
        <v>2507</v>
      </c>
      <c r="B1260" s="36" t="s">
        <v>2508</v>
      </c>
      <c r="C1260" s="36" t="s">
        <v>11</v>
      </c>
      <c r="D1260" s="36" t="s">
        <v>12</v>
      </c>
      <c r="E1260" s="36" t="s">
        <v>13</v>
      </c>
      <c r="F1260" s="41">
        <v>707942</v>
      </c>
      <c r="G1260" s="41">
        <v>695071</v>
      </c>
      <c r="H1260" s="36"/>
    </row>
    <row r="1261" spans="1:8" x14ac:dyDescent="0.35">
      <c r="A1261" s="36" t="s">
        <v>2509</v>
      </c>
      <c r="B1261" s="36" t="s">
        <v>2510</v>
      </c>
      <c r="C1261" s="36" t="s">
        <v>11</v>
      </c>
      <c r="D1261" s="36" t="s">
        <v>12</v>
      </c>
      <c r="E1261" s="36" t="s">
        <v>13</v>
      </c>
      <c r="F1261" s="41">
        <v>1897930</v>
      </c>
      <c r="G1261" s="41">
        <v>1830988</v>
      </c>
      <c r="H1261" s="36"/>
    </row>
    <row r="1262" spans="1:8" x14ac:dyDescent="0.35">
      <c r="A1262" s="36" t="s">
        <v>2511</v>
      </c>
      <c r="B1262" s="36" t="s">
        <v>2512</v>
      </c>
      <c r="C1262" s="36" t="s">
        <v>2513</v>
      </c>
      <c r="D1262" s="36" t="s">
        <v>14</v>
      </c>
      <c r="E1262" s="36" t="s">
        <v>15</v>
      </c>
      <c r="F1262" s="41">
        <v>952787</v>
      </c>
      <c r="G1262" s="41">
        <v>942297</v>
      </c>
      <c r="H1262" s="36"/>
    </row>
    <row r="1263" spans="1:8" x14ac:dyDescent="0.35">
      <c r="A1263" s="36" t="s">
        <v>2514</v>
      </c>
      <c r="B1263" s="36" t="s">
        <v>2515</v>
      </c>
      <c r="C1263" s="36" t="s">
        <v>2516</v>
      </c>
      <c r="D1263" s="36" t="s">
        <v>14</v>
      </c>
      <c r="E1263" s="36" t="s">
        <v>15</v>
      </c>
      <c r="F1263" s="41">
        <v>3096003</v>
      </c>
      <c r="G1263" s="41">
        <v>3110435</v>
      </c>
      <c r="H1263" s="36"/>
    </row>
    <row r="1264" spans="1:8" x14ac:dyDescent="0.35">
      <c r="A1264" s="36" t="s">
        <v>2517</v>
      </c>
      <c r="B1264" s="36" t="s">
        <v>2518</v>
      </c>
      <c r="C1264" s="36" t="s">
        <v>2519</v>
      </c>
      <c r="D1264" s="36" t="s">
        <v>14</v>
      </c>
      <c r="E1264" s="36" t="s">
        <v>15</v>
      </c>
      <c r="F1264" s="41">
        <v>966828</v>
      </c>
      <c r="G1264" s="41">
        <v>963951</v>
      </c>
      <c r="H1264" s="36"/>
    </row>
    <row r="1265" spans="1:8" x14ac:dyDescent="0.35">
      <c r="A1265" s="36" t="s">
        <v>2520</v>
      </c>
      <c r="B1265" s="36" t="s">
        <v>2521</v>
      </c>
      <c r="C1265" s="36" t="s">
        <v>2522</v>
      </c>
      <c r="D1265" s="36" t="s">
        <v>14</v>
      </c>
      <c r="E1265" s="36" t="s">
        <v>15</v>
      </c>
      <c r="F1265" s="41">
        <v>1984382</v>
      </c>
      <c r="G1265" s="41">
        <v>1983317</v>
      </c>
      <c r="H1265" s="36"/>
    </row>
    <row r="1266" spans="1:8" x14ac:dyDescent="0.35">
      <c r="A1266" s="36" t="s">
        <v>16</v>
      </c>
      <c r="B1266" s="36" t="s">
        <v>17</v>
      </c>
      <c r="C1266" s="36" t="s">
        <v>18</v>
      </c>
      <c r="D1266" s="36" t="s">
        <v>19</v>
      </c>
      <c r="E1266" s="36" t="s">
        <v>20</v>
      </c>
      <c r="F1266" s="41">
        <v>868286</v>
      </c>
      <c r="G1266" s="41">
        <v>0</v>
      </c>
      <c r="H1266" s="36" t="s">
        <v>21</v>
      </c>
    </row>
    <row r="1267" spans="1:8" x14ac:dyDescent="0.35">
      <c r="A1267" s="36" t="s">
        <v>22</v>
      </c>
      <c r="B1267" s="36" t="s">
        <v>23</v>
      </c>
      <c r="C1267" s="36" t="s">
        <v>24</v>
      </c>
      <c r="D1267" s="36" t="s">
        <v>25</v>
      </c>
      <c r="E1267" s="36" t="s">
        <v>26</v>
      </c>
      <c r="F1267" s="41">
        <v>331846</v>
      </c>
      <c r="G1267" s="41">
        <v>0</v>
      </c>
      <c r="H1267" s="36" t="s">
        <v>21</v>
      </c>
    </row>
    <row r="1268" spans="1:8" x14ac:dyDescent="0.35">
      <c r="A1268" s="36" t="s">
        <v>27</v>
      </c>
      <c r="B1268" s="36" t="s">
        <v>28</v>
      </c>
      <c r="C1268" s="36" t="s">
        <v>29</v>
      </c>
      <c r="D1268" s="36" t="s">
        <v>25</v>
      </c>
      <c r="E1268" s="36" t="s">
        <v>26</v>
      </c>
      <c r="F1268" s="41">
        <v>368780</v>
      </c>
      <c r="G1268" s="41">
        <v>0</v>
      </c>
      <c r="H1268" s="36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32330-2BB0-4BF6-8C12-A5ADA5C0274E}">
  <sheetPr>
    <tabColor theme="2" tint="-0.249977111117893"/>
  </sheetPr>
  <dimension ref="A1:G368"/>
  <sheetViews>
    <sheetView workbookViewId="0"/>
  </sheetViews>
  <sheetFormatPr defaultRowHeight="14.5" x14ac:dyDescent="0.35"/>
  <cols>
    <col min="1" max="1" width="8.26953125" bestFit="1" customWidth="1"/>
    <col min="2" max="2" width="24.81640625" bestFit="1" customWidth="1"/>
    <col min="3" max="3" width="4.26953125" bestFit="1" customWidth="1"/>
    <col min="4" max="4" width="3.1796875" bestFit="1" customWidth="1"/>
    <col min="5" max="7" width="13.7265625" style="38" bestFit="1" customWidth="1"/>
  </cols>
  <sheetData>
    <row r="1" spans="1:7" x14ac:dyDescent="0.35">
      <c r="A1" s="52" t="s">
        <v>2549</v>
      </c>
      <c r="B1" s="52" t="s">
        <v>31</v>
      </c>
      <c r="C1" s="52" t="s">
        <v>32</v>
      </c>
      <c r="D1" s="52" t="s">
        <v>33</v>
      </c>
      <c r="E1" s="53" t="s">
        <v>1</v>
      </c>
      <c r="F1" s="53" t="s">
        <v>2550</v>
      </c>
      <c r="G1" s="53" t="s">
        <v>2551</v>
      </c>
    </row>
    <row r="2" spans="1:7" x14ac:dyDescent="0.35">
      <c r="A2" s="36" t="s">
        <v>35</v>
      </c>
      <c r="B2" s="36" t="s">
        <v>36</v>
      </c>
      <c r="C2" s="36" t="s">
        <v>37</v>
      </c>
      <c r="D2" s="36" t="s">
        <v>38</v>
      </c>
      <c r="E2" s="37">
        <v>2954458</v>
      </c>
      <c r="F2" s="37">
        <v>235176</v>
      </c>
      <c r="G2" s="37">
        <v>250712</v>
      </c>
    </row>
    <row r="3" spans="1:7" x14ac:dyDescent="0.35">
      <c r="A3" s="36" t="s">
        <v>42</v>
      </c>
      <c r="B3" s="36" t="s">
        <v>43</v>
      </c>
      <c r="C3" s="36" t="s">
        <v>44</v>
      </c>
      <c r="D3" s="36" t="s">
        <v>38</v>
      </c>
      <c r="E3" s="37">
        <v>23125128</v>
      </c>
      <c r="F3" s="37">
        <v>2572695</v>
      </c>
      <c r="G3" s="37">
        <v>2639097</v>
      </c>
    </row>
    <row r="4" spans="1:7" x14ac:dyDescent="0.35">
      <c r="A4" s="36" t="s">
        <v>79</v>
      </c>
      <c r="B4" s="36" t="s">
        <v>80</v>
      </c>
      <c r="C4" s="36" t="s">
        <v>81</v>
      </c>
      <c r="D4" s="36" t="s">
        <v>38</v>
      </c>
      <c r="E4" s="37">
        <v>17689082</v>
      </c>
      <c r="F4" s="37">
        <v>2071846</v>
      </c>
      <c r="G4" s="37">
        <v>2162085</v>
      </c>
    </row>
    <row r="5" spans="1:7" x14ac:dyDescent="0.35">
      <c r="A5" s="36" t="s">
        <v>108</v>
      </c>
      <c r="B5" s="36" t="s">
        <v>109</v>
      </c>
      <c r="C5" s="36" t="s">
        <v>110</v>
      </c>
      <c r="D5" s="36" t="s">
        <v>38</v>
      </c>
      <c r="E5" s="37">
        <v>11726563</v>
      </c>
      <c r="F5" s="37">
        <v>1747908</v>
      </c>
      <c r="G5" s="37">
        <v>1835776</v>
      </c>
    </row>
    <row r="6" spans="1:7" x14ac:dyDescent="0.35">
      <c r="A6" s="36" t="s">
        <v>151</v>
      </c>
      <c r="B6" s="36" t="s">
        <v>152</v>
      </c>
      <c r="C6" s="36" t="s">
        <v>153</v>
      </c>
      <c r="D6" s="36" t="s">
        <v>38</v>
      </c>
      <c r="E6" s="37">
        <v>31989829</v>
      </c>
      <c r="F6" s="37">
        <v>11776926</v>
      </c>
      <c r="G6" s="37">
        <v>12222551</v>
      </c>
    </row>
    <row r="7" spans="1:7" x14ac:dyDescent="0.35">
      <c r="A7" s="36" t="s">
        <v>529</v>
      </c>
      <c r="B7" s="36" t="s">
        <v>530</v>
      </c>
      <c r="C7" s="36" t="s">
        <v>531</v>
      </c>
      <c r="D7" s="36" t="s">
        <v>38</v>
      </c>
      <c r="E7" s="37">
        <v>10040804</v>
      </c>
      <c r="F7" s="37">
        <v>1965723</v>
      </c>
      <c r="G7" s="37">
        <v>2039357</v>
      </c>
    </row>
    <row r="8" spans="1:7" x14ac:dyDescent="0.35">
      <c r="A8" s="36" t="s">
        <v>571</v>
      </c>
      <c r="B8" s="36" t="s">
        <v>572</v>
      </c>
      <c r="C8" s="36" t="s">
        <v>573</v>
      </c>
      <c r="D8" s="36" t="s">
        <v>38</v>
      </c>
      <c r="E8" s="37">
        <v>13228307</v>
      </c>
      <c r="F8" s="37">
        <v>2180513</v>
      </c>
      <c r="G8" s="37">
        <v>2269089</v>
      </c>
    </row>
    <row r="9" spans="1:7" x14ac:dyDescent="0.35">
      <c r="A9" s="36" t="s">
        <v>619</v>
      </c>
      <c r="B9" s="36" t="s">
        <v>620</v>
      </c>
      <c r="C9" s="36" t="s">
        <v>621</v>
      </c>
      <c r="D9" s="36" t="s">
        <v>38</v>
      </c>
      <c r="E9" s="37">
        <v>2251687</v>
      </c>
      <c r="F9" s="37">
        <v>201681</v>
      </c>
      <c r="G9" s="37">
        <v>214062</v>
      </c>
    </row>
    <row r="10" spans="1:7" x14ac:dyDescent="0.35">
      <c r="A10" s="36" t="s">
        <v>628</v>
      </c>
      <c r="B10" s="36" t="s">
        <v>629</v>
      </c>
      <c r="C10" s="36" t="s">
        <v>630</v>
      </c>
      <c r="D10" s="36" t="s">
        <v>38</v>
      </c>
      <c r="E10" s="37">
        <v>27045041</v>
      </c>
      <c r="F10" s="37">
        <v>5380797</v>
      </c>
      <c r="G10" s="37">
        <v>5500348</v>
      </c>
    </row>
    <row r="11" spans="1:7" x14ac:dyDescent="0.35">
      <c r="A11" s="36" t="s">
        <v>794</v>
      </c>
      <c r="B11" s="36" t="s">
        <v>795</v>
      </c>
      <c r="C11" s="36" t="s">
        <v>796</v>
      </c>
      <c r="D11" s="36" t="s">
        <v>38</v>
      </c>
      <c r="E11" s="37">
        <v>40878574</v>
      </c>
      <c r="F11" s="37">
        <v>4239224</v>
      </c>
      <c r="G11" s="37">
        <v>4433278</v>
      </c>
    </row>
    <row r="12" spans="1:7" x14ac:dyDescent="0.35">
      <c r="A12" s="36" t="s">
        <v>848</v>
      </c>
      <c r="B12" s="36" t="s">
        <v>849</v>
      </c>
      <c r="C12" s="36" t="s">
        <v>850</v>
      </c>
      <c r="D12" s="36" t="s">
        <v>38</v>
      </c>
      <c r="E12" s="37">
        <v>23758027</v>
      </c>
      <c r="F12" s="37">
        <v>2677053</v>
      </c>
      <c r="G12" s="37">
        <v>2655662</v>
      </c>
    </row>
    <row r="13" spans="1:7" x14ac:dyDescent="0.35">
      <c r="A13" s="36" t="s">
        <v>873</v>
      </c>
      <c r="B13" s="36" t="s">
        <v>874</v>
      </c>
      <c r="C13" s="36" t="s">
        <v>875</v>
      </c>
      <c r="D13" s="36" t="s">
        <v>38</v>
      </c>
      <c r="E13" s="37">
        <v>8201725</v>
      </c>
      <c r="F13" s="37">
        <v>1031627</v>
      </c>
      <c r="G13" s="37">
        <v>1074750</v>
      </c>
    </row>
    <row r="14" spans="1:7" x14ac:dyDescent="0.35">
      <c r="A14" s="36" t="s">
        <v>892</v>
      </c>
      <c r="B14" s="36" t="s">
        <v>893</v>
      </c>
      <c r="C14" s="36" t="s">
        <v>894</v>
      </c>
      <c r="D14" s="36" t="s">
        <v>38</v>
      </c>
      <c r="E14" s="37">
        <v>28902994</v>
      </c>
      <c r="F14" s="37">
        <v>4612743</v>
      </c>
      <c r="G14" s="37">
        <v>4935064</v>
      </c>
    </row>
    <row r="15" spans="1:7" x14ac:dyDescent="0.35">
      <c r="A15" s="36" t="s">
        <v>992</v>
      </c>
      <c r="B15" s="36" t="s">
        <v>993</v>
      </c>
      <c r="C15" s="36" t="s">
        <v>994</v>
      </c>
      <c r="D15" s="36" t="s">
        <v>38</v>
      </c>
      <c r="E15" s="37">
        <v>30569732</v>
      </c>
      <c r="F15" s="37">
        <v>3634870</v>
      </c>
      <c r="G15" s="37">
        <v>3767263</v>
      </c>
    </row>
    <row r="16" spans="1:7" x14ac:dyDescent="0.35">
      <c r="A16" s="36" t="s">
        <v>1043</v>
      </c>
      <c r="B16" s="36" t="s">
        <v>1044</v>
      </c>
      <c r="C16" s="36" t="s">
        <v>1045</v>
      </c>
      <c r="D16" s="36" t="s">
        <v>38</v>
      </c>
      <c r="E16" s="37">
        <v>14925073</v>
      </c>
      <c r="F16" s="37">
        <v>1557055</v>
      </c>
      <c r="G16" s="37">
        <v>1607182</v>
      </c>
    </row>
    <row r="17" spans="1:7" x14ac:dyDescent="0.35">
      <c r="A17" s="36" t="s">
        <v>1066</v>
      </c>
      <c r="B17" s="36" t="s">
        <v>1067</v>
      </c>
      <c r="C17" s="36" t="s">
        <v>1068</v>
      </c>
      <c r="D17" s="36" t="s">
        <v>38</v>
      </c>
      <c r="E17" s="37">
        <v>25100879</v>
      </c>
      <c r="F17" s="37">
        <v>2365442</v>
      </c>
      <c r="G17" s="37">
        <v>2454966</v>
      </c>
    </row>
    <row r="18" spans="1:7" x14ac:dyDescent="0.35">
      <c r="A18" s="36" t="s">
        <v>1087</v>
      </c>
      <c r="B18" s="36" t="s">
        <v>1088</v>
      </c>
      <c r="C18" s="36" t="s">
        <v>1089</v>
      </c>
      <c r="D18" s="36" t="s">
        <v>38</v>
      </c>
      <c r="E18" s="37">
        <v>21607307</v>
      </c>
      <c r="F18" s="37">
        <v>2300920</v>
      </c>
      <c r="G18" s="37">
        <v>2387677</v>
      </c>
    </row>
    <row r="19" spans="1:7" x14ac:dyDescent="0.35">
      <c r="A19" s="36" t="s">
        <v>1117</v>
      </c>
      <c r="B19" s="36" t="s">
        <v>1118</v>
      </c>
      <c r="C19" s="36" t="s">
        <v>1119</v>
      </c>
      <c r="D19" s="36" t="s">
        <v>38</v>
      </c>
      <c r="E19" s="37">
        <v>33008220</v>
      </c>
      <c r="F19" s="37">
        <v>4414916</v>
      </c>
      <c r="G19" s="37">
        <v>4602834</v>
      </c>
    </row>
    <row r="20" spans="1:7" x14ac:dyDescent="0.35">
      <c r="A20" s="36" t="s">
        <v>1192</v>
      </c>
      <c r="B20" s="36" t="s">
        <v>1193</v>
      </c>
      <c r="C20" s="36" t="s">
        <v>1194</v>
      </c>
      <c r="D20" s="36" t="s">
        <v>38</v>
      </c>
      <c r="E20" s="37">
        <v>7767307</v>
      </c>
      <c r="F20" s="37">
        <v>1071832</v>
      </c>
      <c r="G20" s="37">
        <v>1121541</v>
      </c>
    </row>
    <row r="21" spans="1:7" x14ac:dyDescent="0.35">
      <c r="A21" s="36" t="s">
        <v>1223</v>
      </c>
      <c r="B21" s="36" t="s">
        <v>1224</v>
      </c>
      <c r="C21" s="36" t="s">
        <v>1225</v>
      </c>
      <c r="D21" s="36" t="s">
        <v>38</v>
      </c>
      <c r="E21" s="37">
        <v>11628471</v>
      </c>
      <c r="F21" s="37">
        <v>1303506</v>
      </c>
      <c r="G21" s="37">
        <v>1352454</v>
      </c>
    </row>
    <row r="22" spans="1:7" x14ac:dyDescent="0.35">
      <c r="A22" s="36" t="s">
        <v>1236</v>
      </c>
      <c r="B22" s="36" t="s">
        <v>1237</v>
      </c>
      <c r="C22" s="36" t="s">
        <v>1238</v>
      </c>
      <c r="D22" s="36" t="s">
        <v>38</v>
      </c>
      <c r="E22" s="37">
        <v>33859991</v>
      </c>
      <c r="F22" s="37">
        <v>4677190</v>
      </c>
      <c r="G22" s="37">
        <v>4844782</v>
      </c>
    </row>
    <row r="23" spans="1:7" x14ac:dyDescent="0.35">
      <c r="A23" s="36" t="s">
        <v>1327</v>
      </c>
      <c r="B23" s="36" t="s">
        <v>1328</v>
      </c>
      <c r="C23" s="36" t="s">
        <v>1329</v>
      </c>
      <c r="D23" s="36" t="s">
        <v>38</v>
      </c>
      <c r="E23" s="37">
        <v>18486197</v>
      </c>
      <c r="F23" s="37">
        <v>2055825</v>
      </c>
      <c r="G23" s="37">
        <v>2127508</v>
      </c>
    </row>
    <row r="24" spans="1:7" x14ac:dyDescent="0.35">
      <c r="A24" s="36" t="s">
        <v>1365</v>
      </c>
      <c r="B24" s="36" t="s">
        <v>1366</v>
      </c>
      <c r="C24" s="36" t="s">
        <v>1367</v>
      </c>
      <c r="D24" s="36" t="s">
        <v>38</v>
      </c>
      <c r="E24" s="37">
        <v>22505370</v>
      </c>
      <c r="F24" s="37">
        <v>2554390</v>
      </c>
      <c r="G24" s="37">
        <v>2671207</v>
      </c>
    </row>
    <row r="25" spans="1:7" x14ac:dyDescent="0.35">
      <c r="A25" s="36" t="s">
        <v>1394</v>
      </c>
      <c r="B25" s="36" t="s">
        <v>1395</v>
      </c>
      <c r="C25" s="36" t="s">
        <v>1396</v>
      </c>
      <c r="D25" s="36" t="s">
        <v>38</v>
      </c>
      <c r="E25" s="37">
        <v>24855799</v>
      </c>
      <c r="F25" s="37">
        <v>2214775</v>
      </c>
      <c r="G25" s="37">
        <v>2280468</v>
      </c>
    </row>
    <row r="26" spans="1:7" x14ac:dyDescent="0.35">
      <c r="A26" s="36" t="s">
        <v>1408</v>
      </c>
      <c r="B26" s="36" t="s">
        <v>1409</v>
      </c>
      <c r="C26" s="36" t="s">
        <v>1410</v>
      </c>
      <c r="D26" s="36" t="s">
        <v>38</v>
      </c>
      <c r="E26" s="37">
        <v>6267476</v>
      </c>
      <c r="F26" s="37">
        <v>677704</v>
      </c>
      <c r="G26" s="37">
        <v>700400</v>
      </c>
    </row>
    <row r="27" spans="1:7" x14ac:dyDescent="0.35">
      <c r="A27" s="36" t="s">
        <v>1417</v>
      </c>
      <c r="B27" s="36" t="s">
        <v>1418</v>
      </c>
      <c r="C27" s="36" t="s">
        <v>1419</v>
      </c>
      <c r="D27" s="36" t="s">
        <v>38</v>
      </c>
      <c r="E27" s="37">
        <v>47867034</v>
      </c>
      <c r="F27" s="37">
        <v>4993667</v>
      </c>
      <c r="G27" s="37">
        <v>5201091</v>
      </c>
    </row>
    <row r="28" spans="1:7" x14ac:dyDescent="0.35">
      <c r="A28" s="36" t="s">
        <v>1470</v>
      </c>
      <c r="B28" s="36" t="s">
        <v>1471</v>
      </c>
      <c r="C28" s="36" t="s">
        <v>1472</v>
      </c>
      <c r="D28" s="36" t="s">
        <v>38</v>
      </c>
      <c r="E28" s="37">
        <v>3956258</v>
      </c>
      <c r="F28" s="37">
        <v>446900</v>
      </c>
      <c r="G28" s="37">
        <v>465045</v>
      </c>
    </row>
    <row r="29" spans="1:7" x14ac:dyDescent="0.35">
      <c r="A29" s="36" t="s">
        <v>1479</v>
      </c>
      <c r="B29" s="36" t="s">
        <v>1480</v>
      </c>
      <c r="C29" s="36" t="s">
        <v>1481</v>
      </c>
      <c r="D29" s="36" t="s">
        <v>38</v>
      </c>
      <c r="E29" s="37">
        <v>10738823</v>
      </c>
      <c r="F29" s="37">
        <v>942140</v>
      </c>
      <c r="G29" s="37">
        <v>976692</v>
      </c>
    </row>
    <row r="30" spans="1:7" x14ac:dyDescent="0.35">
      <c r="A30" s="36" t="s">
        <v>1490</v>
      </c>
      <c r="B30" s="36" t="s">
        <v>1491</v>
      </c>
      <c r="C30" s="36" t="s">
        <v>1492</v>
      </c>
      <c r="D30" s="36" t="s">
        <v>38</v>
      </c>
      <c r="E30" s="37">
        <v>8837080</v>
      </c>
      <c r="F30" s="37">
        <v>870215</v>
      </c>
      <c r="G30" s="37">
        <v>901293</v>
      </c>
    </row>
    <row r="31" spans="1:7" x14ac:dyDescent="0.35">
      <c r="A31" s="36" t="s">
        <v>1500</v>
      </c>
      <c r="B31" s="36" t="s">
        <v>1501</v>
      </c>
      <c r="C31" s="36" t="s">
        <v>1502</v>
      </c>
      <c r="D31" s="36" t="s">
        <v>38</v>
      </c>
      <c r="E31" s="37">
        <v>6706519</v>
      </c>
      <c r="F31" s="37">
        <v>2933940</v>
      </c>
      <c r="G31" s="37">
        <v>3052410</v>
      </c>
    </row>
    <row r="32" spans="1:7" x14ac:dyDescent="0.35">
      <c r="A32" s="36" t="s">
        <v>1614</v>
      </c>
      <c r="B32" s="36" t="s">
        <v>1615</v>
      </c>
      <c r="C32" s="36" t="s">
        <v>1616</v>
      </c>
      <c r="D32" s="36" t="s">
        <v>38</v>
      </c>
      <c r="E32" s="37">
        <v>11070631</v>
      </c>
      <c r="F32" s="37">
        <v>1122034</v>
      </c>
      <c r="G32" s="37">
        <v>1149002</v>
      </c>
    </row>
    <row r="33" spans="1:7" x14ac:dyDescent="0.35">
      <c r="A33" s="36" t="s">
        <v>1627</v>
      </c>
      <c r="B33" s="36" t="s">
        <v>1628</v>
      </c>
      <c r="C33" s="36" t="s">
        <v>1629</v>
      </c>
      <c r="D33" s="36" t="s">
        <v>38</v>
      </c>
      <c r="E33" s="37">
        <v>3278320</v>
      </c>
      <c r="F33" s="37">
        <v>437849</v>
      </c>
      <c r="G33" s="37">
        <v>457812</v>
      </c>
    </row>
    <row r="34" spans="1:7" x14ac:dyDescent="0.35">
      <c r="A34" s="36" t="s">
        <v>1641</v>
      </c>
      <c r="B34" s="36" t="s">
        <v>1642</v>
      </c>
      <c r="C34" s="36" t="s">
        <v>1643</v>
      </c>
      <c r="D34" s="36" t="s">
        <v>38</v>
      </c>
      <c r="E34" s="37">
        <v>50796604</v>
      </c>
      <c r="F34" s="37">
        <v>5956365</v>
      </c>
      <c r="G34" s="37">
        <v>6483936</v>
      </c>
    </row>
    <row r="35" spans="1:7" x14ac:dyDescent="0.35">
      <c r="A35" s="36" t="s">
        <v>1737</v>
      </c>
      <c r="B35" s="36" t="s">
        <v>1738</v>
      </c>
      <c r="C35" s="36" t="s">
        <v>1739</v>
      </c>
      <c r="D35" s="36" t="s">
        <v>38</v>
      </c>
      <c r="E35" s="37">
        <v>44816068</v>
      </c>
      <c r="F35" s="37">
        <v>5744253</v>
      </c>
      <c r="G35" s="37">
        <v>5954891</v>
      </c>
    </row>
    <row r="36" spans="1:7" x14ac:dyDescent="0.35">
      <c r="A36" s="36" t="s">
        <v>1818</v>
      </c>
      <c r="B36" s="36" t="s">
        <v>1819</v>
      </c>
      <c r="C36" s="36" t="s">
        <v>1820</v>
      </c>
      <c r="D36" s="36" t="s">
        <v>38</v>
      </c>
      <c r="E36" s="37">
        <v>13902926</v>
      </c>
      <c r="F36" s="37">
        <v>1525140</v>
      </c>
      <c r="G36" s="37">
        <v>1584755</v>
      </c>
    </row>
    <row r="37" spans="1:7" x14ac:dyDescent="0.35">
      <c r="A37" s="36" t="s">
        <v>1840</v>
      </c>
      <c r="B37" s="36" t="s">
        <v>1841</v>
      </c>
      <c r="C37" s="36" t="s">
        <v>1842</v>
      </c>
      <c r="D37" s="36" t="s">
        <v>38</v>
      </c>
      <c r="E37" s="37">
        <v>13143364</v>
      </c>
      <c r="F37" s="37">
        <v>1812161</v>
      </c>
      <c r="G37" s="37">
        <v>1881446</v>
      </c>
    </row>
    <row r="38" spans="1:7" x14ac:dyDescent="0.35">
      <c r="A38" s="36" t="s">
        <v>1871</v>
      </c>
      <c r="B38" s="36" t="s">
        <v>1872</v>
      </c>
      <c r="C38" s="36" t="s">
        <v>18</v>
      </c>
      <c r="D38" s="36" t="s">
        <v>38</v>
      </c>
      <c r="E38" s="37">
        <v>40603033</v>
      </c>
      <c r="F38" s="37">
        <v>5564720</v>
      </c>
      <c r="G38" s="37">
        <v>5769743</v>
      </c>
    </row>
    <row r="39" spans="1:7" x14ac:dyDescent="0.35">
      <c r="A39" s="36" t="s">
        <v>1968</v>
      </c>
      <c r="B39" s="36" t="s">
        <v>1969</v>
      </c>
      <c r="C39" s="36" t="s">
        <v>1970</v>
      </c>
      <c r="D39" s="36" t="s">
        <v>38</v>
      </c>
      <c r="E39" s="37">
        <v>24328674</v>
      </c>
      <c r="F39" s="37">
        <v>3572861</v>
      </c>
      <c r="G39" s="37">
        <v>3576230</v>
      </c>
    </row>
    <row r="40" spans="1:7" x14ac:dyDescent="0.35">
      <c r="A40" s="36" t="s">
        <v>2025</v>
      </c>
      <c r="B40" s="36" t="s">
        <v>2026</v>
      </c>
      <c r="C40" s="36" t="s">
        <v>2027</v>
      </c>
      <c r="D40" s="36" t="s">
        <v>38</v>
      </c>
      <c r="E40" s="37">
        <v>5429296</v>
      </c>
      <c r="F40" s="37">
        <v>680116</v>
      </c>
      <c r="G40" s="37">
        <v>699115</v>
      </c>
    </row>
    <row r="41" spans="1:7" x14ac:dyDescent="0.35">
      <c r="A41" s="36" t="s">
        <v>2040</v>
      </c>
      <c r="B41" s="36" t="s">
        <v>2041</v>
      </c>
      <c r="C41" s="36" t="s">
        <v>2042</v>
      </c>
      <c r="D41" s="36" t="s">
        <v>38</v>
      </c>
      <c r="E41" s="37">
        <v>20205355</v>
      </c>
      <c r="F41" s="37">
        <v>2391780</v>
      </c>
      <c r="G41" s="37">
        <v>2455323</v>
      </c>
    </row>
    <row r="42" spans="1:7" x14ac:dyDescent="0.35">
      <c r="A42" s="36" t="s">
        <v>2073</v>
      </c>
      <c r="B42" s="36" t="s">
        <v>2074</v>
      </c>
      <c r="C42" s="36" t="s">
        <v>2075</v>
      </c>
      <c r="D42" s="36" t="s">
        <v>38</v>
      </c>
      <c r="E42" s="37">
        <v>5692650</v>
      </c>
      <c r="F42" s="37">
        <v>582097</v>
      </c>
      <c r="G42" s="37">
        <v>607391</v>
      </c>
    </row>
    <row r="43" spans="1:7" x14ac:dyDescent="0.35">
      <c r="A43" s="36" t="s">
        <v>2080</v>
      </c>
      <c r="B43" s="36" t="s">
        <v>2081</v>
      </c>
      <c r="C43" s="36" t="s">
        <v>2082</v>
      </c>
      <c r="D43" s="36" t="s">
        <v>38</v>
      </c>
      <c r="E43" s="37">
        <v>27398290</v>
      </c>
      <c r="F43" s="37">
        <v>2977606</v>
      </c>
      <c r="G43" s="37">
        <v>3085852</v>
      </c>
    </row>
    <row r="44" spans="1:7" x14ac:dyDescent="0.35">
      <c r="A44" s="36" t="s">
        <v>2114</v>
      </c>
      <c r="B44" s="36" t="s">
        <v>2115</v>
      </c>
      <c r="C44" s="36" t="s">
        <v>24</v>
      </c>
      <c r="D44" s="36" t="s">
        <v>38</v>
      </c>
      <c r="E44" s="37">
        <v>65419590</v>
      </c>
      <c r="F44" s="37">
        <v>8801531</v>
      </c>
      <c r="G44" s="37">
        <v>9127824</v>
      </c>
    </row>
    <row r="45" spans="1:7" x14ac:dyDescent="0.35">
      <c r="A45" s="36" t="s">
        <v>2265</v>
      </c>
      <c r="B45" s="36" t="s">
        <v>2266</v>
      </c>
      <c r="C45" s="36" t="s">
        <v>2267</v>
      </c>
      <c r="D45" s="36" t="s">
        <v>38</v>
      </c>
      <c r="E45" s="37">
        <v>5266358</v>
      </c>
      <c r="F45" s="37">
        <v>1259495</v>
      </c>
      <c r="G45" s="37">
        <v>1300873</v>
      </c>
    </row>
    <row r="46" spans="1:7" x14ac:dyDescent="0.35">
      <c r="A46" s="36" t="s">
        <v>2302</v>
      </c>
      <c r="B46" s="36" t="s">
        <v>2303</v>
      </c>
      <c r="C46" s="36" t="s">
        <v>2304</v>
      </c>
      <c r="D46" s="36" t="s">
        <v>38</v>
      </c>
      <c r="E46" s="37">
        <v>18262897</v>
      </c>
      <c r="F46" s="37">
        <v>2771457</v>
      </c>
      <c r="G46" s="37">
        <v>2885391</v>
      </c>
    </row>
    <row r="47" spans="1:7" x14ac:dyDescent="0.35">
      <c r="A47" s="36" t="s">
        <v>2363</v>
      </c>
      <c r="B47" s="36" t="s">
        <v>2364</v>
      </c>
      <c r="C47" s="36" t="s">
        <v>2365</v>
      </c>
      <c r="D47" s="36" t="s">
        <v>38</v>
      </c>
      <c r="E47" s="37">
        <v>6882928</v>
      </c>
      <c r="F47" s="37">
        <v>628663</v>
      </c>
      <c r="G47" s="37">
        <v>650838</v>
      </c>
    </row>
    <row r="48" spans="1:7" x14ac:dyDescent="0.35">
      <c r="A48" s="36" t="s">
        <v>2367</v>
      </c>
      <c r="B48" s="36" t="s">
        <v>2368</v>
      </c>
      <c r="C48" s="36" t="s">
        <v>2369</v>
      </c>
      <c r="D48" s="36" t="s">
        <v>38</v>
      </c>
      <c r="E48" s="37">
        <v>12440711</v>
      </c>
      <c r="F48" s="37">
        <v>2579924</v>
      </c>
      <c r="G48" s="37">
        <v>2732791</v>
      </c>
    </row>
    <row r="49" spans="1:7" x14ac:dyDescent="0.35">
      <c r="A49" s="36" t="s">
        <v>2435</v>
      </c>
      <c r="B49" s="36" t="s">
        <v>2436</v>
      </c>
      <c r="C49" s="36" t="s">
        <v>2437</v>
      </c>
      <c r="D49" s="36" t="s">
        <v>38</v>
      </c>
      <c r="E49" s="37">
        <v>26601468</v>
      </c>
      <c r="F49" s="37">
        <v>3459721</v>
      </c>
      <c r="G49" s="37">
        <v>3558666</v>
      </c>
    </row>
    <row r="50" spans="1:7" x14ac:dyDescent="0.35">
      <c r="A50" s="36" t="s">
        <v>2482</v>
      </c>
      <c r="B50" s="36" t="s">
        <v>2483</v>
      </c>
      <c r="C50" s="36" t="s">
        <v>2484</v>
      </c>
      <c r="D50" s="36" t="s">
        <v>38</v>
      </c>
      <c r="E50" s="37">
        <v>13572210</v>
      </c>
      <c r="F50" s="37">
        <v>1518431</v>
      </c>
      <c r="G50" s="37">
        <v>1581574</v>
      </c>
    </row>
    <row r="51" spans="1:7" x14ac:dyDescent="0.35">
      <c r="A51" s="36" t="s">
        <v>2502</v>
      </c>
      <c r="B51" s="36" t="s">
        <v>1314</v>
      </c>
      <c r="C51" s="36" t="s">
        <v>29</v>
      </c>
      <c r="D51" s="36" t="s">
        <v>38</v>
      </c>
      <c r="E51" s="37">
        <v>3012481</v>
      </c>
      <c r="F51" s="37">
        <v>313532</v>
      </c>
      <c r="G51" s="37">
        <v>323751</v>
      </c>
    </row>
    <row r="52" spans="1:7" x14ac:dyDescent="0.35">
      <c r="A52" s="36" t="s">
        <v>2552</v>
      </c>
      <c r="B52" s="36" t="s">
        <v>2553</v>
      </c>
      <c r="C52" s="36" t="s">
        <v>11</v>
      </c>
      <c r="D52" s="36" t="s">
        <v>38</v>
      </c>
      <c r="E52" s="37">
        <v>5296391</v>
      </c>
      <c r="F52" s="37">
        <v>437933</v>
      </c>
      <c r="G52" s="37">
        <v>449445</v>
      </c>
    </row>
    <row r="53" spans="1:7" x14ac:dyDescent="0.35">
      <c r="A53" s="36" t="s">
        <v>40</v>
      </c>
      <c r="B53" s="36" t="s">
        <v>41</v>
      </c>
      <c r="C53" s="36" t="s">
        <v>37</v>
      </c>
      <c r="D53" s="36" t="s">
        <v>25</v>
      </c>
      <c r="E53" s="37">
        <v>1725940</v>
      </c>
      <c r="F53" s="37">
        <v>145198</v>
      </c>
      <c r="G53" s="37">
        <v>146461</v>
      </c>
    </row>
    <row r="54" spans="1:7" x14ac:dyDescent="0.35">
      <c r="A54" s="36" t="s">
        <v>51</v>
      </c>
      <c r="B54" s="36" t="s">
        <v>52</v>
      </c>
      <c r="C54" s="36" t="s">
        <v>44</v>
      </c>
      <c r="D54" s="36" t="s">
        <v>25</v>
      </c>
      <c r="E54" s="37">
        <v>5880843</v>
      </c>
      <c r="F54" s="37">
        <v>481528</v>
      </c>
      <c r="G54" s="37">
        <v>499041</v>
      </c>
    </row>
    <row r="55" spans="1:7" x14ac:dyDescent="0.35">
      <c r="A55" s="36" t="s">
        <v>65</v>
      </c>
      <c r="B55" s="36" t="s">
        <v>66</v>
      </c>
      <c r="C55" s="36" t="s">
        <v>44</v>
      </c>
      <c r="D55" s="36" t="s">
        <v>25</v>
      </c>
      <c r="E55" s="37">
        <v>2346828</v>
      </c>
      <c r="F55" s="37">
        <v>193122</v>
      </c>
      <c r="G55" s="37">
        <v>199149</v>
      </c>
    </row>
    <row r="56" spans="1:7" x14ac:dyDescent="0.35">
      <c r="A56" s="36" t="s">
        <v>67</v>
      </c>
      <c r="B56" s="36" t="s">
        <v>68</v>
      </c>
      <c r="C56" s="36" t="s">
        <v>44</v>
      </c>
      <c r="D56" s="36" t="s">
        <v>25</v>
      </c>
      <c r="E56" s="37">
        <v>1756139</v>
      </c>
      <c r="F56" s="37">
        <v>139508</v>
      </c>
      <c r="G56" s="37">
        <v>149024</v>
      </c>
    </row>
    <row r="57" spans="1:7" x14ac:dyDescent="0.35">
      <c r="A57" s="36" t="s">
        <v>73</v>
      </c>
      <c r="B57" s="36" t="s">
        <v>74</v>
      </c>
      <c r="C57" s="36" t="s">
        <v>44</v>
      </c>
      <c r="D57" s="36" t="s">
        <v>75</v>
      </c>
      <c r="E57" s="37">
        <v>2355318</v>
      </c>
      <c r="F57" s="37">
        <v>188997</v>
      </c>
      <c r="G57" s="37">
        <v>199869</v>
      </c>
    </row>
    <row r="58" spans="1:7" x14ac:dyDescent="0.35">
      <c r="A58" s="36" t="s">
        <v>123</v>
      </c>
      <c r="B58" s="36" t="s">
        <v>124</v>
      </c>
      <c r="C58" s="36" t="s">
        <v>110</v>
      </c>
      <c r="D58" s="36" t="s">
        <v>25</v>
      </c>
      <c r="E58" s="37">
        <v>2474982</v>
      </c>
      <c r="F58" s="37">
        <v>204382</v>
      </c>
      <c r="G58" s="37">
        <v>210024</v>
      </c>
    </row>
    <row r="59" spans="1:7" x14ac:dyDescent="0.35">
      <c r="A59" s="36" t="s">
        <v>125</v>
      </c>
      <c r="B59" s="36" t="s">
        <v>126</v>
      </c>
      <c r="C59" s="36" t="s">
        <v>110</v>
      </c>
      <c r="D59" s="36" t="s">
        <v>25</v>
      </c>
      <c r="E59" s="37">
        <v>3634538</v>
      </c>
      <c r="F59" s="37">
        <v>288990</v>
      </c>
      <c r="G59" s="37">
        <v>308423</v>
      </c>
    </row>
    <row r="60" spans="1:7" x14ac:dyDescent="0.35">
      <c r="A60" s="36" t="s">
        <v>129</v>
      </c>
      <c r="B60" s="36" t="s">
        <v>130</v>
      </c>
      <c r="C60" s="36" t="s">
        <v>110</v>
      </c>
      <c r="D60" s="36" t="s">
        <v>25</v>
      </c>
      <c r="E60" s="37">
        <v>16401544</v>
      </c>
      <c r="F60" s="37">
        <v>1323382</v>
      </c>
      <c r="G60" s="37">
        <v>1391815</v>
      </c>
    </row>
    <row r="61" spans="1:7" x14ac:dyDescent="0.35">
      <c r="A61" s="36" t="s">
        <v>141</v>
      </c>
      <c r="B61" s="36" t="s">
        <v>142</v>
      </c>
      <c r="C61" s="36" t="s">
        <v>110</v>
      </c>
      <c r="D61" s="36" t="s">
        <v>25</v>
      </c>
      <c r="E61" s="37">
        <v>5518436</v>
      </c>
      <c r="F61" s="37">
        <v>448878</v>
      </c>
      <c r="G61" s="37">
        <v>468288</v>
      </c>
    </row>
    <row r="62" spans="1:7" x14ac:dyDescent="0.35">
      <c r="A62" s="36" t="s">
        <v>145</v>
      </c>
      <c r="B62" s="36" t="s">
        <v>146</v>
      </c>
      <c r="C62" s="36" t="s">
        <v>110</v>
      </c>
      <c r="D62" s="36" t="s">
        <v>75</v>
      </c>
      <c r="E62" s="37">
        <v>2967706</v>
      </c>
      <c r="F62" s="37">
        <v>249545</v>
      </c>
      <c r="G62" s="37">
        <v>251836</v>
      </c>
    </row>
    <row r="63" spans="1:7" x14ac:dyDescent="0.35">
      <c r="A63" s="36" t="s">
        <v>147</v>
      </c>
      <c r="B63" s="36" t="s">
        <v>148</v>
      </c>
      <c r="C63" s="36" t="s">
        <v>110</v>
      </c>
      <c r="D63" s="36" t="s">
        <v>75</v>
      </c>
      <c r="E63" s="37">
        <v>2903607</v>
      </c>
      <c r="F63" s="37">
        <v>233076</v>
      </c>
      <c r="G63" s="37">
        <v>246397</v>
      </c>
    </row>
    <row r="64" spans="1:7" x14ac:dyDescent="0.35">
      <c r="A64" s="36" t="s">
        <v>160</v>
      </c>
      <c r="B64" s="36" t="s">
        <v>161</v>
      </c>
      <c r="C64" s="36" t="s">
        <v>153</v>
      </c>
      <c r="D64" s="36" t="s">
        <v>25</v>
      </c>
      <c r="E64" s="37">
        <v>4258353</v>
      </c>
      <c r="F64" s="37">
        <v>365684</v>
      </c>
      <c r="G64" s="37">
        <v>361359</v>
      </c>
    </row>
    <row r="65" spans="1:7" x14ac:dyDescent="0.35">
      <c r="A65" s="36" t="s">
        <v>166</v>
      </c>
      <c r="B65" s="36" t="s">
        <v>167</v>
      </c>
      <c r="C65" s="36" t="s">
        <v>153</v>
      </c>
      <c r="D65" s="36" t="s">
        <v>25</v>
      </c>
      <c r="E65" s="37">
        <v>3637950</v>
      </c>
      <c r="F65" s="37">
        <v>293680</v>
      </c>
      <c r="G65" s="37">
        <v>308712</v>
      </c>
    </row>
    <row r="66" spans="1:7" x14ac:dyDescent="0.35">
      <c r="A66" s="36" t="s">
        <v>172</v>
      </c>
      <c r="B66" s="36" t="s">
        <v>173</v>
      </c>
      <c r="C66" s="36" t="s">
        <v>153</v>
      </c>
      <c r="D66" s="36" t="s">
        <v>25</v>
      </c>
      <c r="E66" s="37">
        <v>2679719</v>
      </c>
      <c r="F66" s="37">
        <v>219480</v>
      </c>
      <c r="G66" s="37">
        <v>227398</v>
      </c>
    </row>
    <row r="67" spans="1:7" x14ac:dyDescent="0.35">
      <c r="A67" s="36" t="s">
        <v>194</v>
      </c>
      <c r="B67" s="36" t="s">
        <v>195</v>
      </c>
      <c r="C67" s="36" t="s">
        <v>153</v>
      </c>
      <c r="D67" s="36" t="s">
        <v>19</v>
      </c>
      <c r="E67" s="37">
        <v>2288957</v>
      </c>
      <c r="F67" s="37">
        <v>179761</v>
      </c>
      <c r="G67" s="37">
        <v>194238</v>
      </c>
    </row>
    <row r="68" spans="1:7" x14ac:dyDescent="0.35">
      <c r="A68" s="36" t="s">
        <v>224</v>
      </c>
      <c r="B68" s="36" t="s">
        <v>225</v>
      </c>
      <c r="C68" s="36" t="s">
        <v>153</v>
      </c>
      <c r="D68" s="36" t="s">
        <v>19</v>
      </c>
      <c r="E68" s="37">
        <v>1729428</v>
      </c>
      <c r="F68" s="37">
        <v>143759</v>
      </c>
      <c r="G68" s="37">
        <v>146757</v>
      </c>
    </row>
    <row r="69" spans="1:7" x14ac:dyDescent="0.35">
      <c r="A69" s="36" t="s">
        <v>228</v>
      </c>
      <c r="B69" s="36" t="s">
        <v>229</v>
      </c>
      <c r="C69" s="36" t="s">
        <v>153</v>
      </c>
      <c r="D69" s="36" t="s">
        <v>19</v>
      </c>
      <c r="E69" s="37">
        <v>1791326</v>
      </c>
      <c r="F69" s="37">
        <v>143015</v>
      </c>
      <c r="G69" s="37">
        <v>152010</v>
      </c>
    </row>
    <row r="70" spans="1:7" x14ac:dyDescent="0.35">
      <c r="A70" s="36" t="s">
        <v>232</v>
      </c>
      <c r="B70" s="36" t="s">
        <v>233</v>
      </c>
      <c r="C70" s="36" t="s">
        <v>153</v>
      </c>
      <c r="D70" s="36" t="s">
        <v>19</v>
      </c>
      <c r="E70" s="37">
        <v>2089140</v>
      </c>
      <c r="F70" s="37">
        <v>166466</v>
      </c>
      <c r="G70" s="37">
        <v>177282</v>
      </c>
    </row>
    <row r="71" spans="1:7" x14ac:dyDescent="0.35">
      <c r="A71" s="36" t="s">
        <v>238</v>
      </c>
      <c r="B71" s="36" t="s">
        <v>239</v>
      </c>
      <c r="C71" s="36" t="s">
        <v>153</v>
      </c>
      <c r="D71" s="36" t="s">
        <v>25</v>
      </c>
      <c r="E71" s="37">
        <v>6903972</v>
      </c>
      <c r="F71" s="37">
        <v>578163</v>
      </c>
      <c r="G71" s="37">
        <v>585863</v>
      </c>
    </row>
    <row r="72" spans="1:7" x14ac:dyDescent="0.35">
      <c r="A72" s="36" t="s">
        <v>244</v>
      </c>
      <c r="B72" s="36" t="s">
        <v>245</v>
      </c>
      <c r="C72" s="36" t="s">
        <v>153</v>
      </c>
      <c r="D72" s="36" t="s">
        <v>19</v>
      </c>
      <c r="E72" s="37">
        <v>2094452</v>
      </c>
      <c r="F72" s="37">
        <v>168709</v>
      </c>
      <c r="G72" s="37">
        <v>177733</v>
      </c>
    </row>
    <row r="73" spans="1:7" x14ac:dyDescent="0.35">
      <c r="A73" s="36" t="s">
        <v>248</v>
      </c>
      <c r="B73" s="36" t="s">
        <v>124</v>
      </c>
      <c r="C73" s="36" t="s">
        <v>153</v>
      </c>
      <c r="D73" s="36" t="s">
        <v>25</v>
      </c>
      <c r="E73" s="37">
        <v>1852393</v>
      </c>
      <c r="F73" s="37">
        <v>147107</v>
      </c>
      <c r="G73" s="37">
        <v>157192</v>
      </c>
    </row>
    <row r="74" spans="1:7" x14ac:dyDescent="0.35">
      <c r="A74" s="36" t="s">
        <v>271</v>
      </c>
      <c r="B74" s="36" t="s">
        <v>272</v>
      </c>
      <c r="C74" s="36" t="s">
        <v>153</v>
      </c>
      <c r="D74" s="36" t="s">
        <v>25</v>
      </c>
      <c r="E74" s="37">
        <v>1698295</v>
      </c>
      <c r="F74" s="37">
        <v>0</v>
      </c>
      <c r="G74" s="37">
        <v>144115</v>
      </c>
    </row>
    <row r="75" spans="1:7" x14ac:dyDescent="0.35">
      <c r="A75" s="36" t="s">
        <v>295</v>
      </c>
      <c r="B75" s="36" t="s">
        <v>296</v>
      </c>
      <c r="C75" s="36" t="s">
        <v>153</v>
      </c>
      <c r="D75" s="36" t="s">
        <v>25</v>
      </c>
      <c r="E75" s="37">
        <v>6099102</v>
      </c>
      <c r="F75" s="37">
        <v>496583</v>
      </c>
      <c r="G75" s="37">
        <v>517562</v>
      </c>
    </row>
    <row r="76" spans="1:7" x14ac:dyDescent="0.35">
      <c r="A76" s="36" t="s">
        <v>297</v>
      </c>
      <c r="B76" s="36" t="s">
        <v>298</v>
      </c>
      <c r="C76" s="36" t="s">
        <v>153</v>
      </c>
      <c r="D76" s="36" t="s">
        <v>25</v>
      </c>
      <c r="E76" s="37">
        <v>53647756</v>
      </c>
      <c r="F76" s="37">
        <v>4448633</v>
      </c>
      <c r="G76" s="37">
        <v>4552484</v>
      </c>
    </row>
    <row r="77" spans="1:7" x14ac:dyDescent="0.35">
      <c r="A77" s="36" t="s">
        <v>311</v>
      </c>
      <c r="B77" s="36" t="s">
        <v>312</v>
      </c>
      <c r="C77" s="36" t="s">
        <v>153</v>
      </c>
      <c r="D77" s="36" t="s">
        <v>25</v>
      </c>
      <c r="E77" s="37">
        <v>2003596</v>
      </c>
      <c r="F77" s="37">
        <v>164535</v>
      </c>
      <c r="G77" s="37">
        <v>170023</v>
      </c>
    </row>
    <row r="78" spans="1:7" x14ac:dyDescent="0.35">
      <c r="A78" s="36" t="s">
        <v>319</v>
      </c>
      <c r="B78" s="36" t="s">
        <v>320</v>
      </c>
      <c r="C78" s="36" t="s">
        <v>153</v>
      </c>
      <c r="D78" s="36" t="s">
        <v>19</v>
      </c>
      <c r="E78" s="37">
        <v>2100129</v>
      </c>
      <c r="F78" s="37">
        <v>174726</v>
      </c>
      <c r="G78" s="37">
        <v>178214</v>
      </c>
    </row>
    <row r="79" spans="1:7" x14ac:dyDescent="0.35">
      <c r="A79" s="36" t="s">
        <v>331</v>
      </c>
      <c r="B79" s="36" t="s">
        <v>332</v>
      </c>
      <c r="C79" s="36" t="s">
        <v>153</v>
      </c>
      <c r="D79" s="36" t="s">
        <v>25</v>
      </c>
      <c r="E79" s="37">
        <v>7583672</v>
      </c>
      <c r="F79" s="37">
        <v>628532</v>
      </c>
      <c r="G79" s="37">
        <v>643541</v>
      </c>
    </row>
    <row r="80" spans="1:7" x14ac:dyDescent="0.35">
      <c r="A80" s="36" t="s">
        <v>335</v>
      </c>
      <c r="B80" s="36" t="s">
        <v>336</v>
      </c>
      <c r="C80" s="36" t="s">
        <v>153</v>
      </c>
      <c r="D80" s="36" t="s">
        <v>25</v>
      </c>
      <c r="E80" s="37">
        <v>1849162</v>
      </c>
      <c r="F80" s="37">
        <v>156098</v>
      </c>
      <c r="G80" s="37">
        <v>156918</v>
      </c>
    </row>
    <row r="81" spans="1:7" x14ac:dyDescent="0.35">
      <c r="A81" s="36" t="s">
        <v>339</v>
      </c>
      <c r="B81" s="36" t="s">
        <v>340</v>
      </c>
      <c r="C81" s="36" t="s">
        <v>153</v>
      </c>
      <c r="D81" s="36" t="s">
        <v>25</v>
      </c>
      <c r="E81" s="37">
        <v>2502524</v>
      </c>
      <c r="F81" s="37">
        <v>196549</v>
      </c>
      <c r="G81" s="37">
        <v>212361</v>
      </c>
    </row>
    <row r="82" spans="1:7" x14ac:dyDescent="0.35">
      <c r="A82" s="36" t="s">
        <v>353</v>
      </c>
      <c r="B82" s="36" t="s">
        <v>354</v>
      </c>
      <c r="C82" s="36" t="s">
        <v>153</v>
      </c>
      <c r="D82" s="36" t="s">
        <v>25</v>
      </c>
      <c r="E82" s="37">
        <v>1984837</v>
      </c>
      <c r="F82" s="37">
        <v>158823</v>
      </c>
      <c r="G82" s="37">
        <v>168431</v>
      </c>
    </row>
    <row r="83" spans="1:7" x14ac:dyDescent="0.35">
      <c r="A83" s="36" t="s">
        <v>367</v>
      </c>
      <c r="B83" s="36" t="s">
        <v>368</v>
      </c>
      <c r="C83" s="36" t="s">
        <v>153</v>
      </c>
      <c r="D83" s="36" t="s">
        <v>19</v>
      </c>
      <c r="E83" s="37">
        <v>2167057</v>
      </c>
      <c r="F83" s="37">
        <v>181281</v>
      </c>
      <c r="G83" s="37">
        <v>183894</v>
      </c>
    </row>
    <row r="84" spans="1:7" x14ac:dyDescent="0.35">
      <c r="A84" s="36" t="s">
        <v>385</v>
      </c>
      <c r="B84" s="36" t="s">
        <v>386</v>
      </c>
      <c r="C84" s="36" t="s">
        <v>153</v>
      </c>
      <c r="D84" s="36" t="s">
        <v>25</v>
      </c>
      <c r="E84" s="37">
        <v>3281436</v>
      </c>
      <c r="F84" s="37">
        <v>275223</v>
      </c>
      <c r="G84" s="37">
        <v>278459</v>
      </c>
    </row>
    <row r="85" spans="1:7" x14ac:dyDescent="0.35">
      <c r="A85" s="36" t="s">
        <v>393</v>
      </c>
      <c r="B85" s="36" t="s">
        <v>394</v>
      </c>
      <c r="C85" s="36" t="s">
        <v>153</v>
      </c>
      <c r="D85" s="36" t="s">
        <v>25</v>
      </c>
      <c r="E85" s="37">
        <v>4863868</v>
      </c>
      <c r="F85" s="37">
        <v>399920</v>
      </c>
      <c r="G85" s="37">
        <v>412742</v>
      </c>
    </row>
    <row r="86" spans="1:7" x14ac:dyDescent="0.35">
      <c r="A86" s="36" t="s">
        <v>395</v>
      </c>
      <c r="B86" s="36" t="s">
        <v>396</v>
      </c>
      <c r="C86" s="36" t="s">
        <v>153</v>
      </c>
      <c r="D86" s="36" t="s">
        <v>25</v>
      </c>
      <c r="E86" s="37">
        <v>2093571</v>
      </c>
      <c r="F86" s="37">
        <v>170830</v>
      </c>
      <c r="G86" s="37">
        <v>177658</v>
      </c>
    </row>
    <row r="87" spans="1:7" x14ac:dyDescent="0.35">
      <c r="A87" s="36" t="s">
        <v>397</v>
      </c>
      <c r="B87" s="36" t="s">
        <v>398</v>
      </c>
      <c r="C87" s="36" t="s">
        <v>153</v>
      </c>
      <c r="D87" s="36" t="s">
        <v>25</v>
      </c>
      <c r="E87" s="37">
        <v>3376598</v>
      </c>
      <c r="F87" s="37">
        <v>275207</v>
      </c>
      <c r="G87" s="37">
        <v>286534</v>
      </c>
    </row>
    <row r="88" spans="1:7" x14ac:dyDescent="0.35">
      <c r="A88" s="36" t="s">
        <v>401</v>
      </c>
      <c r="B88" s="36" t="s">
        <v>402</v>
      </c>
      <c r="C88" s="36" t="s">
        <v>153</v>
      </c>
      <c r="D88" s="36" t="s">
        <v>25</v>
      </c>
      <c r="E88" s="37">
        <v>11852669</v>
      </c>
      <c r="F88" s="37">
        <v>982411</v>
      </c>
      <c r="G88" s="37">
        <v>1005803</v>
      </c>
    </row>
    <row r="89" spans="1:7" x14ac:dyDescent="0.35">
      <c r="A89" s="36" t="s">
        <v>403</v>
      </c>
      <c r="B89" s="36" t="s">
        <v>404</v>
      </c>
      <c r="C89" s="36" t="s">
        <v>153</v>
      </c>
      <c r="D89" s="36" t="s">
        <v>25</v>
      </c>
      <c r="E89" s="37">
        <v>18137803</v>
      </c>
      <c r="F89" s="37">
        <v>1479175</v>
      </c>
      <c r="G89" s="37">
        <v>1539152</v>
      </c>
    </row>
    <row r="90" spans="1:7" x14ac:dyDescent="0.35">
      <c r="A90" s="36" t="s">
        <v>405</v>
      </c>
      <c r="B90" s="36" t="s">
        <v>406</v>
      </c>
      <c r="C90" s="36" t="s">
        <v>153</v>
      </c>
      <c r="D90" s="36" t="s">
        <v>25</v>
      </c>
      <c r="E90" s="37">
        <v>8926615</v>
      </c>
      <c r="F90" s="37">
        <v>737828</v>
      </c>
      <c r="G90" s="37">
        <v>757502</v>
      </c>
    </row>
    <row r="91" spans="1:7" x14ac:dyDescent="0.35">
      <c r="A91" s="36" t="s">
        <v>413</v>
      </c>
      <c r="B91" s="36" t="s">
        <v>414</v>
      </c>
      <c r="C91" s="36" t="s">
        <v>153</v>
      </c>
      <c r="D91" s="36" t="s">
        <v>25</v>
      </c>
      <c r="E91" s="37">
        <v>5816506</v>
      </c>
      <c r="F91" s="37">
        <v>475700</v>
      </c>
      <c r="G91" s="37">
        <v>493582</v>
      </c>
    </row>
    <row r="92" spans="1:7" x14ac:dyDescent="0.35">
      <c r="A92" s="36" t="s">
        <v>439</v>
      </c>
      <c r="B92" s="36" t="s">
        <v>440</v>
      </c>
      <c r="C92" s="36" t="s">
        <v>153</v>
      </c>
      <c r="D92" s="36" t="s">
        <v>25</v>
      </c>
      <c r="E92" s="37">
        <v>3451491</v>
      </c>
      <c r="F92" s="37">
        <v>290376</v>
      </c>
      <c r="G92" s="37">
        <v>292889</v>
      </c>
    </row>
    <row r="93" spans="1:7" x14ac:dyDescent="0.35">
      <c r="A93" s="36" t="s">
        <v>489</v>
      </c>
      <c r="B93" s="36" t="s">
        <v>490</v>
      </c>
      <c r="C93" s="36" t="s">
        <v>153</v>
      </c>
      <c r="D93" s="36" t="s">
        <v>75</v>
      </c>
      <c r="E93" s="37">
        <v>2002063</v>
      </c>
      <c r="F93" s="37">
        <v>158448</v>
      </c>
      <c r="G93" s="37">
        <v>169893</v>
      </c>
    </row>
    <row r="94" spans="1:7" x14ac:dyDescent="0.35">
      <c r="A94" s="36" t="s">
        <v>491</v>
      </c>
      <c r="B94" s="36" t="s">
        <v>492</v>
      </c>
      <c r="C94" s="36" t="s">
        <v>153</v>
      </c>
      <c r="D94" s="36" t="s">
        <v>75</v>
      </c>
      <c r="E94" s="37">
        <v>4650826</v>
      </c>
      <c r="F94" s="37">
        <v>368211</v>
      </c>
      <c r="G94" s="37">
        <v>394663</v>
      </c>
    </row>
    <row r="95" spans="1:7" x14ac:dyDescent="0.35">
      <c r="A95" s="36" t="s">
        <v>493</v>
      </c>
      <c r="B95" s="36" t="s">
        <v>494</v>
      </c>
      <c r="C95" s="36" t="s">
        <v>153</v>
      </c>
      <c r="D95" s="36" t="s">
        <v>75</v>
      </c>
      <c r="E95" s="37">
        <v>2821933</v>
      </c>
      <c r="F95" s="37">
        <v>278824</v>
      </c>
      <c r="G95" s="37">
        <v>239466</v>
      </c>
    </row>
    <row r="96" spans="1:7" x14ac:dyDescent="0.35">
      <c r="A96" s="36" t="s">
        <v>495</v>
      </c>
      <c r="B96" s="36" t="s">
        <v>496</v>
      </c>
      <c r="C96" s="36" t="s">
        <v>153</v>
      </c>
      <c r="D96" s="36" t="s">
        <v>75</v>
      </c>
      <c r="E96" s="37">
        <v>4823827</v>
      </c>
      <c r="F96" s="37">
        <v>366542</v>
      </c>
      <c r="G96" s="37">
        <v>409344</v>
      </c>
    </row>
    <row r="97" spans="1:7" x14ac:dyDescent="0.35">
      <c r="A97" s="36" t="s">
        <v>497</v>
      </c>
      <c r="B97" s="36" t="s">
        <v>498</v>
      </c>
      <c r="C97" s="36" t="s">
        <v>153</v>
      </c>
      <c r="D97" s="36" t="s">
        <v>75</v>
      </c>
      <c r="E97" s="37">
        <v>22238434</v>
      </c>
      <c r="F97" s="37">
        <v>1870616</v>
      </c>
      <c r="G97" s="37">
        <v>1887127</v>
      </c>
    </row>
    <row r="98" spans="1:7" x14ac:dyDescent="0.35">
      <c r="A98" s="36" t="s">
        <v>503</v>
      </c>
      <c r="B98" s="36" t="s">
        <v>504</v>
      </c>
      <c r="C98" s="36" t="s">
        <v>153</v>
      </c>
      <c r="D98" s="36" t="s">
        <v>75</v>
      </c>
      <c r="E98" s="37">
        <v>2602247</v>
      </c>
      <c r="F98" s="37">
        <v>215846</v>
      </c>
      <c r="G98" s="37">
        <v>220824</v>
      </c>
    </row>
    <row r="99" spans="1:7" x14ac:dyDescent="0.35">
      <c r="A99" s="36" t="s">
        <v>505</v>
      </c>
      <c r="B99" s="36" t="s">
        <v>506</v>
      </c>
      <c r="C99" s="36" t="s">
        <v>153</v>
      </c>
      <c r="D99" s="36" t="s">
        <v>75</v>
      </c>
      <c r="E99" s="37">
        <v>7227799</v>
      </c>
      <c r="F99" s="37">
        <v>678024</v>
      </c>
      <c r="G99" s="37">
        <v>613342</v>
      </c>
    </row>
    <row r="100" spans="1:7" x14ac:dyDescent="0.35">
      <c r="A100" s="36" t="s">
        <v>507</v>
      </c>
      <c r="B100" s="36" t="s">
        <v>508</v>
      </c>
      <c r="C100" s="36" t="s">
        <v>153</v>
      </c>
      <c r="D100" s="36" t="s">
        <v>75</v>
      </c>
      <c r="E100" s="37">
        <v>5713542</v>
      </c>
      <c r="F100" s="37">
        <v>461638</v>
      </c>
      <c r="G100" s="37">
        <v>484844</v>
      </c>
    </row>
    <row r="101" spans="1:7" x14ac:dyDescent="0.35">
      <c r="A101" s="36" t="s">
        <v>509</v>
      </c>
      <c r="B101" s="36" t="s">
        <v>510</v>
      </c>
      <c r="C101" s="36" t="s">
        <v>153</v>
      </c>
      <c r="D101" s="36" t="s">
        <v>75</v>
      </c>
      <c r="E101" s="37">
        <v>7198846</v>
      </c>
      <c r="F101" s="37">
        <v>586907</v>
      </c>
      <c r="G101" s="37">
        <v>610885</v>
      </c>
    </row>
    <row r="102" spans="1:7" x14ac:dyDescent="0.35">
      <c r="A102" s="36" t="s">
        <v>511</v>
      </c>
      <c r="B102" s="36" t="s">
        <v>512</v>
      </c>
      <c r="C102" s="36" t="s">
        <v>153</v>
      </c>
      <c r="D102" s="36" t="s">
        <v>75</v>
      </c>
      <c r="E102" s="37">
        <v>4143962</v>
      </c>
      <c r="F102" s="37">
        <v>335938</v>
      </c>
      <c r="G102" s="37">
        <v>351652</v>
      </c>
    </row>
    <row r="103" spans="1:7" x14ac:dyDescent="0.35">
      <c r="A103" s="36" t="s">
        <v>513</v>
      </c>
      <c r="B103" s="36" t="s">
        <v>514</v>
      </c>
      <c r="C103" s="36" t="s">
        <v>153</v>
      </c>
      <c r="D103" s="36" t="s">
        <v>75</v>
      </c>
      <c r="E103" s="37">
        <v>2684555</v>
      </c>
      <c r="F103" s="37">
        <v>222298</v>
      </c>
      <c r="G103" s="37">
        <v>227808</v>
      </c>
    </row>
    <row r="104" spans="1:7" x14ac:dyDescent="0.35">
      <c r="A104" s="36" t="s">
        <v>515</v>
      </c>
      <c r="B104" s="36" t="s">
        <v>516</v>
      </c>
      <c r="C104" s="36" t="s">
        <v>153</v>
      </c>
      <c r="D104" s="36" t="s">
        <v>75</v>
      </c>
      <c r="E104" s="37">
        <v>1912831</v>
      </c>
      <c r="F104" s="37">
        <v>148036</v>
      </c>
      <c r="G104" s="37">
        <v>162321</v>
      </c>
    </row>
    <row r="105" spans="1:7" x14ac:dyDescent="0.35">
      <c r="A105" s="36" t="s">
        <v>517</v>
      </c>
      <c r="B105" s="36" t="s">
        <v>518</v>
      </c>
      <c r="C105" s="36" t="s">
        <v>153</v>
      </c>
      <c r="D105" s="36" t="s">
        <v>75</v>
      </c>
      <c r="E105" s="37">
        <v>2606395</v>
      </c>
      <c r="F105" s="37">
        <v>205222</v>
      </c>
      <c r="G105" s="37">
        <v>221176</v>
      </c>
    </row>
    <row r="106" spans="1:7" x14ac:dyDescent="0.35">
      <c r="A106" s="36" t="s">
        <v>523</v>
      </c>
      <c r="B106" s="36" t="s">
        <v>524</v>
      </c>
      <c r="C106" s="36" t="s">
        <v>153</v>
      </c>
      <c r="D106" s="36" t="s">
        <v>75</v>
      </c>
      <c r="E106" s="37">
        <v>1859073</v>
      </c>
      <c r="F106" s="37">
        <v>152599</v>
      </c>
      <c r="G106" s="37">
        <v>157759</v>
      </c>
    </row>
    <row r="107" spans="1:7" x14ac:dyDescent="0.35">
      <c r="A107" s="36" t="s">
        <v>525</v>
      </c>
      <c r="B107" s="36" t="s">
        <v>526</v>
      </c>
      <c r="C107" s="36" t="s">
        <v>153</v>
      </c>
      <c r="D107" s="36" t="s">
        <v>75</v>
      </c>
      <c r="E107" s="37">
        <v>2390348</v>
      </c>
      <c r="F107" s="37">
        <v>195964</v>
      </c>
      <c r="G107" s="37">
        <v>202842</v>
      </c>
    </row>
    <row r="108" spans="1:7" x14ac:dyDescent="0.35">
      <c r="A108" s="36" t="s">
        <v>527</v>
      </c>
      <c r="B108" s="36" t="s">
        <v>528</v>
      </c>
      <c r="C108" s="36" t="s">
        <v>153</v>
      </c>
      <c r="D108" s="36" t="s">
        <v>75</v>
      </c>
      <c r="E108" s="37">
        <v>1738913</v>
      </c>
      <c r="F108" s="37">
        <v>145872</v>
      </c>
      <c r="G108" s="37">
        <v>147562</v>
      </c>
    </row>
    <row r="109" spans="1:7" x14ac:dyDescent="0.35">
      <c r="A109" s="36" t="s">
        <v>534</v>
      </c>
      <c r="B109" s="36" t="s">
        <v>535</v>
      </c>
      <c r="C109" s="36" t="s">
        <v>531</v>
      </c>
      <c r="D109" s="36" t="s">
        <v>25</v>
      </c>
      <c r="E109" s="37">
        <v>2904013</v>
      </c>
      <c r="F109" s="37">
        <v>241052</v>
      </c>
      <c r="G109" s="37">
        <v>246431</v>
      </c>
    </row>
    <row r="110" spans="1:7" x14ac:dyDescent="0.35">
      <c r="A110" s="36" t="s">
        <v>542</v>
      </c>
      <c r="B110" s="36" t="s">
        <v>543</v>
      </c>
      <c r="C110" s="36" t="s">
        <v>531</v>
      </c>
      <c r="D110" s="36" t="s">
        <v>25</v>
      </c>
      <c r="E110" s="37">
        <v>2997147</v>
      </c>
      <c r="F110" s="37">
        <v>243746</v>
      </c>
      <c r="G110" s="37">
        <v>254334</v>
      </c>
    </row>
    <row r="111" spans="1:7" x14ac:dyDescent="0.35">
      <c r="A111" s="36" t="s">
        <v>546</v>
      </c>
      <c r="B111" s="36" t="s">
        <v>547</v>
      </c>
      <c r="C111" s="36" t="s">
        <v>531</v>
      </c>
      <c r="D111" s="36" t="s">
        <v>25</v>
      </c>
      <c r="E111" s="37">
        <v>6858834</v>
      </c>
      <c r="F111" s="37">
        <v>569662</v>
      </c>
      <c r="G111" s="37">
        <v>582032</v>
      </c>
    </row>
    <row r="112" spans="1:7" x14ac:dyDescent="0.35">
      <c r="A112" s="36" t="s">
        <v>574</v>
      </c>
      <c r="B112" s="36" t="s">
        <v>575</v>
      </c>
      <c r="C112" s="36" t="s">
        <v>573</v>
      </c>
      <c r="D112" s="36" t="s">
        <v>25</v>
      </c>
      <c r="E112" s="37">
        <v>3208653</v>
      </c>
      <c r="F112" s="37">
        <v>258173</v>
      </c>
      <c r="G112" s="37">
        <v>272282</v>
      </c>
    </row>
    <row r="113" spans="1:7" x14ac:dyDescent="0.35">
      <c r="A113" s="36" t="s">
        <v>587</v>
      </c>
      <c r="B113" s="36" t="s">
        <v>588</v>
      </c>
      <c r="C113" s="36" t="s">
        <v>573</v>
      </c>
      <c r="D113" s="36" t="s">
        <v>25</v>
      </c>
      <c r="E113" s="37">
        <v>3351291</v>
      </c>
      <c r="F113" s="37">
        <v>279651</v>
      </c>
      <c r="G113" s="37">
        <v>284387</v>
      </c>
    </row>
    <row r="114" spans="1:7" x14ac:dyDescent="0.35">
      <c r="A114" s="36" t="s">
        <v>599</v>
      </c>
      <c r="B114" s="36" t="s">
        <v>600</v>
      </c>
      <c r="C114" s="36" t="s">
        <v>573</v>
      </c>
      <c r="D114" s="36" t="s">
        <v>25</v>
      </c>
      <c r="E114" s="37">
        <v>3761407</v>
      </c>
      <c r="F114" s="37">
        <v>307289</v>
      </c>
      <c r="G114" s="37">
        <v>319188</v>
      </c>
    </row>
    <row r="115" spans="1:7" x14ac:dyDescent="0.35">
      <c r="A115" s="36" t="s">
        <v>610</v>
      </c>
      <c r="B115" s="36" t="s">
        <v>611</v>
      </c>
      <c r="C115" s="36" t="s">
        <v>573</v>
      </c>
      <c r="D115" s="36" t="s">
        <v>19</v>
      </c>
      <c r="E115" s="37">
        <v>2146051</v>
      </c>
      <c r="F115" s="37">
        <v>175851</v>
      </c>
      <c r="G115" s="37">
        <v>182111</v>
      </c>
    </row>
    <row r="116" spans="1:7" x14ac:dyDescent="0.35">
      <c r="A116" s="36" t="s">
        <v>616</v>
      </c>
      <c r="B116" s="36" t="s">
        <v>617</v>
      </c>
      <c r="C116" s="36" t="s">
        <v>618</v>
      </c>
      <c r="D116" s="36" t="s">
        <v>25</v>
      </c>
      <c r="E116" s="37">
        <v>15221820</v>
      </c>
      <c r="F116" s="37">
        <v>1241749</v>
      </c>
      <c r="G116" s="37">
        <v>1291705</v>
      </c>
    </row>
    <row r="117" spans="1:7" x14ac:dyDescent="0.35">
      <c r="A117" s="36" t="s">
        <v>624</v>
      </c>
      <c r="B117" s="36" t="s">
        <v>625</v>
      </c>
      <c r="C117" s="36" t="s">
        <v>621</v>
      </c>
      <c r="D117" s="36" t="s">
        <v>25</v>
      </c>
      <c r="E117" s="37">
        <v>2182841</v>
      </c>
      <c r="F117" s="37">
        <v>182956</v>
      </c>
      <c r="G117" s="37">
        <v>185233</v>
      </c>
    </row>
    <row r="118" spans="1:7" x14ac:dyDescent="0.35">
      <c r="A118" s="36" t="s">
        <v>626</v>
      </c>
      <c r="B118" s="36" t="s">
        <v>627</v>
      </c>
      <c r="C118" s="36" t="s">
        <v>621</v>
      </c>
      <c r="D118" s="36" t="s">
        <v>75</v>
      </c>
      <c r="E118" s="37">
        <v>2317976</v>
      </c>
      <c r="F118" s="37">
        <v>187215</v>
      </c>
      <c r="G118" s="37">
        <v>196701</v>
      </c>
    </row>
    <row r="119" spans="1:7" x14ac:dyDescent="0.35">
      <c r="A119" s="36" t="s">
        <v>667</v>
      </c>
      <c r="B119" s="36" t="s">
        <v>668</v>
      </c>
      <c r="C119" s="36" t="s">
        <v>630</v>
      </c>
      <c r="D119" s="36" t="s">
        <v>19</v>
      </c>
      <c r="E119" s="37">
        <v>2709294</v>
      </c>
      <c r="F119" s="37">
        <v>207078</v>
      </c>
      <c r="G119" s="37">
        <v>229907</v>
      </c>
    </row>
    <row r="120" spans="1:7" x14ac:dyDescent="0.35">
      <c r="A120" s="36" t="s">
        <v>689</v>
      </c>
      <c r="B120" s="36" t="s">
        <v>690</v>
      </c>
      <c r="C120" s="36" t="s">
        <v>630</v>
      </c>
      <c r="D120" s="36" t="s">
        <v>25</v>
      </c>
      <c r="E120" s="37">
        <v>5258634</v>
      </c>
      <c r="F120" s="37">
        <v>427775</v>
      </c>
      <c r="G120" s="37">
        <v>446241</v>
      </c>
    </row>
    <row r="121" spans="1:7" x14ac:dyDescent="0.35">
      <c r="A121" s="36" t="s">
        <v>703</v>
      </c>
      <c r="B121" s="36" t="s">
        <v>704</v>
      </c>
      <c r="C121" s="36" t="s">
        <v>630</v>
      </c>
      <c r="D121" s="36" t="s">
        <v>25</v>
      </c>
      <c r="E121" s="37">
        <v>2122647</v>
      </c>
      <c r="F121" s="37">
        <v>167990</v>
      </c>
      <c r="G121" s="37">
        <v>180125</v>
      </c>
    </row>
    <row r="122" spans="1:7" x14ac:dyDescent="0.35">
      <c r="A122" s="36" t="s">
        <v>729</v>
      </c>
      <c r="B122" s="36" t="s">
        <v>730</v>
      </c>
      <c r="C122" s="36" t="s">
        <v>630</v>
      </c>
      <c r="D122" s="36" t="s">
        <v>25</v>
      </c>
      <c r="E122" s="37">
        <v>1774042</v>
      </c>
      <c r="F122" s="37">
        <v>146784</v>
      </c>
      <c r="G122" s="37">
        <v>150543</v>
      </c>
    </row>
    <row r="123" spans="1:7" x14ac:dyDescent="0.35">
      <c r="A123" s="36" t="s">
        <v>739</v>
      </c>
      <c r="B123" s="36" t="s">
        <v>740</v>
      </c>
      <c r="C123" s="36" t="s">
        <v>630</v>
      </c>
      <c r="D123" s="36" t="s">
        <v>25</v>
      </c>
      <c r="E123" s="37">
        <v>1887745</v>
      </c>
      <c r="F123" s="37">
        <v>160982</v>
      </c>
      <c r="G123" s="37">
        <v>160192</v>
      </c>
    </row>
    <row r="124" spans="1:7" x14ac:dyDescent="0.35">
      <c r="A124" s="36" t="s">
        <v>743</v>
      </c>
      <c r="B124" s="36" t="s">
        <v>744</v>
      </c>
      <c r="C124" s="36" t="s">
        <v>630</v>
      </c>
      <c r="D124" s="36" t="s">
        <v>25</v>
      </c>
      <c r="E124" s="37">
        <v>3159213</v>
      </c>
      <c r="F124" s="37">
        <v>251923</v>
      </c>
      <c r="G124" s="37">
        <v>268087</v>
      </c>
    </row>
    <row r="125" spans="1:7" x14ac:dyDescent="0.35">
      <c r="A125" s="36" t="s">
        <v>755</v>
      </c>
      <c r="B125" s="36" t="s">
        <v>756</v>
      </c>
      <c r="C125" s="36" t="s">
        <v>630</v>
      </c>
      <c r="D125" s="36" t="s">
        <v>75</v>
      </c>
      <c r="E125" s="37">
        <v>2728645</v>
      </c>
      <c r="F125" s="37">
        <v>217454</v>
      </c>
      <c r="G125" s="37">
        <v>231550</v>
      </c>
    </row>
    <row r="126" spans="1:7" x14ac:dyDescent="0.35">
      <c r="A126" s="36" t="s">
        <v>757</v>
      </c>
      <c r="B126" s="36" t="s">
        <v>758</v>
      </c>
      <c r="C126" s="36" t="s">
        <v>630</v>
      </c>
      <c r="D126" s="36" t="s">
        <v>75</v>
      </c>
      <c r="E126" s="37">
        <v>2360999</v>
      </c>
      <c r="F126" s="37">
        <v>191703</v>
      </c>
      <c r="G126" s="37">
        <v>200352</v>
      </c>
    </row>
    <row r="127" spans="1:7" x14ac:dyDescent="0.35">
      <c r="A127" s="36" t="s">
        <v>759</v>
      </c>
      <c r="B127" s="36" t="s">
        <v>760</v>
      </c>
      <c r="C127" s="36" t="s">
        <v>630</v>
      </c>
      <c r="D127" s="36" t="s">
        <v>75</v>
      </c>
      <c r="E127" s="37">
        <v>6322978</v>
      </c>
      <c r="F127" s="37">
        <v>509671</v>
      </c>
      <c r="G127" s="37">
        <v>536560</v>
      </c>
    </row>
    <row r="128" spans="1:7" x14ac:dyDescent="0.35">
      <c r="A128" s="36" t="s">
        <v>763</v>
      </c>
      <c r="B128" s="36" t="s">
        <v>764</v>
      </c>
      <c r="C128" s="36" t="s">
        <v>630</v>
      </c>
      <c r="D128" s="36" t="s">
        <v>75</v>
      </c>
      <c r="E128" s="37">
        <v>6962215</v>
      </c>
      <c r="F128" s="37">
        <v>546769</v>
      </c>
      <c r="G128" s="37">
        <v>590805</v>
      </c>
    </row>
    <row r="129" spans="1:7" x14ac:dyDescent="0.35">
      <c r="A129" s="36" t="s">
        <v>767</v>
      </c>
      <c r="B129" s="36" t="s">
        <v>768</v>
      </c>
      <c r="C129" s="36" t="s">
        <v>630</v>
      </c>
      <c r="D129" s="36" t="s">
        <v>75</v>
      </c>
      <c r="E129" s="37">
        <v>3008490</v>
      </c>
      <c r="F129" s="37">
        <v>238555</v>
      </c>
      <c r="G129" s="37">
        <v>255297</v>
      </c>
    </row>
    <row r="130" spans="1:7" x14ac:dyDescent="0.35">
      <c r="A130" s="36" t="s">
        <v>769</v>
      </c>
      <c r="B130" s="36" t="s">
        <v>770</v>
      </c>
      <c r="C130" s="36" t="s">
        <v>630</v>
      </c>
      <c r="D130" s="36" t="s">
        <v>75</v>
      </c>
      <c r="E130" s="37">
        <v>1890894</v>
      </c>
      <c r="F130" s="37">
        <v>148976</v>
      </c>
      <c r="G130" s="37">
        <v>160459</v>
      </c>
    </row>
    <row r="131" spans="1:7" x14ac:dyDescent="0.35">
      <c r="A131" s="36" t="s">
        <v>771</v>
      </c>
      <c r="B131" s="36" t="s">
        <v>772</v>
      </c>
      <c r="C131" s="36" t="s">
        <v>630</v>
      </c>
      <c r="D131" s="36" t="s">
        <v>75</v>
      </c>
      <c r="E131" s="37">
        <v>1878421</v>
      </c>
      <c r="F131" s="37">
        <v>159716</v>
      </c>
      <c r="G131" s="37">
        <v>159401</v>
      </c>
    </row>
    <row r="132" spans="1:7" x14ac:dyDescent="0.35">
      <c r="A132" s="36" t="s">
        <v>773</v>
      </c>
      <c r="B132" s="36" t="s">
        <v>774</v>
      </c>
      <c r="C132" s="36" t="s">
        <v>630</v>
      </c>
      <c r="D132" s="36" t="s">
        <v>75</v>
      </c>
      <c r="E132" s="37">
        <v>12756981</v>
      </c>
      <c r="F132" s="37">
        <v>1040107</v>
      </c>
      <c r="G132" s="37">
        <v>1082542</v>
      </c>
    </row>
    <row r="133" spans="1:7" x14ac:dyDescent="0.35">
      <c r="A133" s="36" t="s">
        <v>775</v>
      </c>
      <c r="B133" s="36" t="s">
        <v>504</v>
      </c>
      <c r="C133" s="36" t="s">
        <v>630</v>
      </c>
      <c r="D133" s="36" t="s">
        <v>75</v>
      </c>
      <c r="E133" s="37">
        <v>6507751</v>
      </c>
      <c r="F133" s="37">
        <v>518950</v>
      </c>
      <c r="G133" s="37">
        <v>552240</v>
      </c>
    </row>
    <row r="134" spans="1:7" x14ac:dyDescent="0.35">
      <c r="A134" s="36" t="s">
        <v>776</v>
      </c>
      <c r="B134" s="36" t="s">
        <v>777</v>
      </c>
      <c r="C134" s="36" t="s">
        <v>630</v>
      </c>
      <c r="D134" s="36" t="s">
        <v>75</v>
      </c>
      <c r="E134" s="37">
        <v>1804420</v>
      </c>
      <c r="F134" s="37">
        <v>0</v>
      </c>
      <c r="G134" s="37">
        <v>153121</v>
      </c>
    </row>
    <row r="135" spans="1:7" x14ac:dyDescent="0.35">
      <c r="A135" s="36" t="s">
        <v>778</v>
      </c>
      <c r="B135" s="36" t="s">
        <v>779</v>
      </c>
      <c r="C135" s="36" t="s">
        <v>630</v>
      </c>
      <c r="D135" s="36" t="s">
        <v>75</v>
      </c>
      <c r="E135" s="37">
        <v>6441863</v>
      </c>
      <c r="F135" s="37">
        <v>524079</v>
      </c>
      <c r="G135" s="37">
        <v>546649</v>
      </c>
    </row>
    <row r="136" spans="1:7" x14ac:dyDescent="0.35">
      <c r="A136" s="36" t="s">
        <v>780</v>
      </c>
      <c r="B136" s="36" t="s">
        <v>781</v>
      </c>
      <c r="C136" s="36" t="s">
        <v>630</v>
      </c>
      <c r="D136" s="36" t="s">
        <v>75</v>
      </c>
      <c r="E136" s="37">
        <v>2905114</v>
      </c>
      <c r="F136" s="37">
        <v>233424</v>
      </c>
      <c r="G136" s="37">
        <v>246524</v>
      </c>
    </row>
    <row r="137" spans="1:7" x14ac:dyDescent="0.35">
      <c r="A137" s="36" t="s">
        <v>782</v>
      </c>
      <c r="B137" s="36" t="s">
        <v>783</v>
      </c>
      <c r="C137" s="36" t="s">
        <v>630</v>
      </c>
      <c r="D137" s="36" t="s">
        <v>75</v>
      </c>
      <c r="E137" s="37">
        <v>2430907</v>
      </c>
      <c r="F137" s="37">
        <v>224144</v>
      </c>
      <c r="G137" s="37">
        <v>206284</v>
      </c>
    </row>
    <row r="138" spans="1:7" x14ac:dyDescent="0.35">
      <c r="A138" s="36" t="s">
        <v>784</v>
      </c>
      <c r="B138" s="36" t="s">
        <v>785</v>
      </c>
      <c r="C138" s="36" t="s">
        <v>630</v>
      </c>
      <c r="D138" s="36" t="s">
        <v>75</v>
      </c>
      <c r="E138" s="37">
        <v>3495945</v>
      </c>
      <c r="F138" s="37">
        <v>265524</v>
      </c>
      <c r="G138" s="37">
        <v>296662</v>
      </c>
    </row>
    <row r="139" spans="1:7" x14ac:dyDescent="0.35">
      <c r="A139" s="36" t="s">
        <v>788</v>
      </c>
      <c r="B139" s="36" t="s">
        <v>789</v>
      </c>
      <c r="C139" s="36" t="s">
        <v>630</v>
      </c>
      <c r="D139" s="36" t="s">
        <v>75</v>
      </c>
      <c r="E139" s="37">
        <v>1655504</v>
      </c>
      <c r="F139" s="37">
        <v>137472</v>
      </c>
      <c r="G139" s="37">
        <v>140484</v>
      </c>
    </row>
    <row r="140" spans="1:7" x14ac:dyDescent="0.35">
      <c r="A140" s="36" t="s">
        <v>790</v>
      </c>
      <c r="B140" s="36" t="s">
        <v>791</v>
      </c>
      <c r="C140" s="36" t="s">
        <v>630</v>
      </c>
      <c r="D140" s="36" t="s">
        <v>75</v>
      </c>
      <c r="E140" s="37">
        <v>1906363</v>
      </c>
      <c r="F140" s="37">
        <v>149759</v>
      </c>
      <c r="G140" s="37">
        <v>161772</v>
      </c>
    </row>
    <row r="141" spans="1:7" x14ac:dyDescent="0.35">
      <c r="A141" s="36" t="s">
        <v>792</v>
      </c>
      <c r="B141" s="36" t="s">
        <v>793</v>
      </c>
      <c r="C141" s="36" t="s">
        <v>630</v>
      </c>
      <c r="D141" s="36" t="s">
        <v>75</v>
      </c>
      <c r="E141" s="37">
        <v>1856222</v>
      </c>
      <c r="F141" s="37">
        <v>155890</v>
      </c>
      <c r="G141" s="37">
        <v>157517</v>
      </c>
    </row>
    <row r="142" spans="1:7" x14ac:dyDescent="0.35">
      <c r="A142" s="36" t="s">
        <v>801</v>
      </c>
      <c r="B142" s="36" t="s">
        <v>802</v>
      </c>
      <c r="C142" s="36" t="s">
        <v>796</v>
      </c>
      <c r="D142" s="36" t="s">
        <v>25</v>
      </c>
      <c r="E142" s="37">
        <v>7184527</v>
      </c>
      <c r="F142" s="37">
        <v>595393</v>
      </c>
      <c r="G142" s="37">
        <v>609670</v>
      </c>
    </row>
    <row r="143" spans="1:7" x14ac:dyDescent="0.35">
      <c r="A143" s="36" t="s">
        <v>803</v>
      </c>
      <c r="B143" s="36" t="s">
        <v>804</v>
      </c>
      <c r="C143" s="36" t="s">
        <v>796</v>
      </c>
      <c r="D143" s="36" t="s">
        <v>25</v>
      </c>
      <c r="E143" s="37">
        <v>1772905</v>
      </c>
      <c r="F143" s="37">
        <v>148479</v>
      </c>
      <c r="G143" s="37">
        <v>150447</v>
      </c>
    </row>
    <row r="144" spans="1:7" x14ac:dyDescent="0.35">
      <c r="A144" s="36" t="s">
        <v>814</v>
      </c>
      <c r="B144" s="36" t="s">
        <v>2554</v>
      </c>
      <c r="C144" s="36" t="s">
        <v>796</v>
      </c>
      <c r="D144" s="36" t="s">
        <v>25</v>
      </c>
      <c r="E144" s="37">
        <v>1835126</v>
      </c>
      <c r="F144" s="37">
        <v>143001</v>
      </c>
      <c r="G144" s="37">
        <v>155727</v>
      </c>
    </row>
    <row r="145" spans="1:7" x14ac:dyDescent="0.35">
      <c r="A145" s="36" t="s">
        <v>824</v>
      </c>
      <c r="B145" s="36" t="s">
        <v>825</v>
      </c>
      <c r="C145" s="36" t="s">
        <v>796</v>
      </c>
      <c r="D145" s="36" t="s">
        <v>25</v>
      </c>
      <c r="E145" s="37">
        <v>2265805</v>
      </c>
      <c r="F145" s="37">
        <v>183495</v>
      </c>
      <c r="G145" s="37">
        <v>192273</v>
      </c>
    </row>
    <row r="146" spans="1:7" x14ac:dyDescent="0.35">
      <c r="A146" s="36" t="s">
        <v>834</v>
      </c>
      <c r="B146" s="36" t="s">
        <v>835</v>
      </c>
      <c r="C146" s="36" t="s">
        <v>796</v>
      </c>
      <c r="D146" s="36" t="s">
        <v>75</v>
      </c>
      <c r="E146" s="37">
        <v>2632253</v>
      </c>
      <c r="F146" s="37">
        <v>211985</v>
      </c>
      <c r="G146" s="37">
        <v>223370</v>
      </c>
    </row>
    <row r="147" spans="1:7" x14ac:dyDescent="0.35">
      <c r="A147" s="36" t="s">
        <v>836</v>
      </c>
      <c r="B147" s="36" t="s">
        <v>837</v>
      </c>
      <c r="C147" s="36" t="s">
        <v>796</v>
      </c>
      <c r="D147" s="36" t="s">
        <v>75</v>
      </c>
      <c r="E147" s="37">
        <v>3373310</v>
      </c>
      <c r="F147" s="37">
        <v>284440</v>
      </c>
      <c r="G147" s="37">
        <v>286255</v>
      </c>
    </row>
    <row r="148" spans="1:7" x14ac:dyDescent="0.35">
      <c r="A148" s="36" t="s">
        <v>838</v>
      </c>
      <c r="B148" s="36" t="s">
        <v>839</v>
      </c>
      <c r="C148" s="36" t="s">
        <v>796</v>
      </c>
      <c r="D148" s="36" t="s">
        <v>75</v>
      </c>
      <c r="E148" s="37">
        <v>5249097</v>
      </c>
      <c r="F148" s="37">
        <v>427296</v>
      </c>
      <c r="G148" s="37">
        <v>445432</v>
      </c>
    </row>
    <row r="149" spans="1:7" x14ac:dyDescent="0.35">
      <c r="A149" s="36" t="s">
        <v>840</v>
      </c>
      <c r="B149" s="36" t="s">
        <v>841</v>
      </c>
      <c r="C149" s="36" t="s">
        <v>796</v>
      </c>
      <c r="D149" s="36" t="s">
        <v>75</v>
      </c>
      <c r="E149" s="37">
        <v>1916081</v>
      </c>
      <c r="F149" s="37">
        <v>182909</v>
      </c>
      <c r="G149" s="37">
        <v>162596</v>
      </c>
    </row>
    <row r="150" spans="1:7" x14ac:dyDescent="0.35">
      <c r="A150" s="36" t="s">
        <v>842</v>
      </c>
      <c r="B150" s="36" t="s">
        <v>843</v>
      </c>
      <c r="C150" s="36" t="s">
        <v>796</v>
      </c>
      <c r="D150" s="36" t="s">
        <v>75</v>
      </c>
      <c r="E150" s="37">
        <v>5689650</v>
      </c>
      <c r="F150" s="37">
        <v>457865</v>
      </c>
      <c r="G150" s="37">
        <v>482817</v>
      </c>
    </row>
    <row r="151" spans="1:7" x14ac:dyDescent="0.35">
      <c r="A151" s="36" t="s">
        <v>846</v>
      </c>
      <c r="B151" s="36" t="s">
        <v>847</v>
      </c>
      <c r="C151" s="36" t="s">
        <v>11</v>
      </c>
      <c r="D151" s="36" t="s">
        <v>25</v>
      </c>
      <c r="E151" s="37">
        <v>8034622</v>
      </c>
      <c r="F151" s="37">
        <v>648992</v>
      </c>
      <c r="G151" s="37">
        <v>681808</v>
      </c>
    </row>
    <row r="152" spans="1:7" x14ac:dyDescent="0.35">
      <c r="A152" s="36" t="s">
        <v>861</v>
      </c>
      <c r="B152" s="36" t="s">
        <v>862</v>
      </c>
      <c r="C152" s="36" t="s">
        <v>850</v>
      </c>
      <c r="D152" s="36" t="s">
        <v>25</v>
      </c>
      <c r="E152" s="37">
        <v>3691874</v>
      </c>
      <c r="F152" s="37">
        <v>306430</v>
      </c>
      <c r="G152" s="37">
        <v>313288</v>
      </c>
    </row>
    <row r="153" spans="1:7" x14ac:dyDescent="0.35">
      <c r="A153" s="36" t="s">
        <v>867</v>
      </c>
      <c r="B153" s="36" t="s">
        <v>868</v>
      </c>
      <c r="C153" s="36" t="s">
        <v>850</v>
      </c>
      <c r="D153" s="36" t="s">
        <v>25</v>
      </c>
      <c r="E153" s="37">
        <v>1660037</v>
      </c>
      <c r="F153" s="37">
        <v>0</v>
      </c>
      <c r="G153" s="37">
        <v>140869</v>
      </c>
    </row>
    <row r="154" spans="1:7" x14ac:dyDescent="0.35">
      <c r="A154" s="36" t="s">
        <v>910</v>
      </c>
      <c r="B154" s="36" t="s">
        <v>911</v>
      </c>
      <c r="C154" s="36" t="s">
        <v>894</v>
      </c>
      <c r="D154" s="36" t="s">
        <v>25</v>
      </c>
      <c r="E154" s="37">
        <v>78897883</v>
      </c>
      <c r="F154" s="37">
        <v>6490003</v>
      </c>
      <c r="G154" s="37">
        <v>6695179</v>
      </c>
    </row>
    <row r="155" spans="1:7" x14ac:dyDescent="0.35">
      <c r="A155" s="36" t="s">
        <v>914</v>
      </c>
      <c r="B155" s="36" t="s">
        <v>915</v>
      </c>
      <c r="C155" s="36" t="s">
        <v>894</v>
      </c>
      <c r="D155" s="36" t="s">
        <v>19</v>
      </c>
      <c r="E155" s="37">
        <v>1706114</v>
      </c>
      <c r="F155" s="37">
        <v>141357</v>
      </c>
      <c r="G155" s="37">
        <v>144779</v>
      </c>
    </row>
    <row r="156" spans="1:7" x14ac:dyDescent="0.35">
      <c r="A156" s="36" t="s">
        <v>929</v>
      </c>
      <c r="B156" s="36" t="s">
        <v>930</v>
      </c>
      <c r="C156" s="36" t="s">
        <v>894</v>
      </c>
      <c r="D156" s="36" t="s">
        <v>25</v>
      </c>
      <c r="E156" s="37">
        <v>1788039</v>
      </c>
      <c r="F156" s="37">
        <v>146023</v>
      </c>
      <c r="G156" s="37">
        <v>151731</v>
      </c>
    </row>
    <row r="157" spans="1:7" x14ac:dyDescent="0.35">
      <c r="A157" s="36" t="s">
        <v>951</v>
      </c>
      <c r="B157" s="36" t="s">
        <v>952</v>
      </c>
      <c r="C157" s="36" t="s">
        <v>894</v>
      </c>
      <c r="D157" s="36" t="s">
        <v>19</v>
      </c>
      <c r="E157" s="37">
        <v>1685873</v>
      </c>
      <c r="F157" s="37">
        <v>137063</v>
      </c>
      <c r="G157" s="37">
        <v>143061</v>
      </c>
    </row>
    <row r="158" spans="1:7" x14ac:dyDescent="0.35">
      <c r="A158" s="36" t="s">
        <v>957</v>
      </c>
      <c r="B158" s="36" t="s">
        <v>958</v>
      </c>
      <c r="C158" s="36" t="s">
        <v>894</v>
      </c>
      <c r="D158" s="36" t="s">
        <v>25</v>
      </c>
      <c r="E158" s="37">
        <v>1714953</v>
      </c>
      <c r="F158" s="37">
        <v>139601</v>
      </c>
      <c r="G158" s="37">
        <v>145529</v>
      </c>
    </row>
    <row r="159" spans="1:7" x14ac:dyDescent="0.35">
      <c r="A159" s="36" t="s">
        <v>961</v>
      </c>
      <c r="B159" s="36" t="s">
        <v>962</v>
      </c>
      <c r="C159" s="36" t="s">
        <v>894</v>
      </c>
      <c r="D159" s="36" t="s">
        <v>25</v>
      </c>
      <c r="E159" s="37">
        <v>2130373</v>
      </c>
      <c r="F159" s="37">
        <v>178770</v>
      </c>
      <c r="G159" s="37">
        <v>180781</v>
      </c>
    </row>
    <row r="160" spans="1:7" x14ac:dyDescent="0.35">
      <c r="A160" s="36" t="s">
        <v>977</v>
      </c>
      <c r="B160" s="36" t="s">
        <v>978</v>
      </c>
      <c r="C160" s="36" t="s">
        <v>894</v>
      </c>
      <c r="D160" s="36" t="s">
        <v>75</v>
      </c>
      <c r="E160" s="37">
        <v>10248589</v>
      </c>
      <c r="F160" s="37">
        <v>834885</v>
      </c>
      <c r="G160" s="37">
        <v>869683</v>
      </c>
    </row>
    <row r="161" spans="1:7" x14ac:dyDescent="0.35">
      <c r="A161" s="36" t="s">
        <v>979</v>
      </c>
      <c r="B161" s="36" t="s">
        <v>980</v>
      </c>
      <c r="C161" s="36" t="s">
        <v>894</v>
      </c>
      <c r="D161" s="36" t="s">
        <v>75</v>
      </c>
      <c r="E161" s="37">
        <v>3540080</v>
      </c>
      <c r="F161" s="37">
        <v>290385</v>
      </c>
      <c r="G161" s="37">
        <v>300407</v>
      </c>
    </row>
    <row r="162" spans="1:7" x14ac:dyDescent="0.35">
      <c r="A162" s="36" t="s">
        <v>983</v>
      </c>
      <c r="B162" s="36" t="s">
        <v>766</v>
      </c>
      <c r="C162" s="36" t="s">
        <v>894</v>
      </c>
      <c r="D162" s="36" t="s">
        <v>75</v>
      </c>
      <c r="E162" s="37">
        <v>2641290</v>
      </c>
      <c r="F162" s="37">
        <v>216362</v>
      </c>
      <c r="G162" s="37">
        <v>224137</v>
      </c>
    </row>
    <row r="163" spans="1:7" x14ac:dyDescent="0.35">
      <c r="A163" s="36" t="s">
        <v>990</v>
      </c>
      <c r="B163" s="36" t="s">
        <v>991</v>
      </c>
      <c r="C163" s="36" t="s">
        <v>894</v>
      </c>
      <c r="D163" s="36" t="s">
        <v>75</v>
      </c>
      <c r="E163" s="37">
        <v>1677378</v>
      </c>
      <c r="F163" s="37">
        <v>141915</v>
      </c>
      <c r="G163" s="37">
        <v>142340</v>
      </c>
    </row>
    <row r="164" spans="1:7" x14ac:dyDescent="0.35">
      <c r="A164" s="36" t="s">
        <v>1006</v>
      </c>
      <c r="B164" s="36" t="s">
        <v>1007</v>
      </c>
      <c r="C164" s="36" t="s">
        <v>994</v>
      </c>
      <c r="D164" s="36" t="s">
        <v>25</v>
      </c>
      <c r="E164" s="37">
        <v>2625612</v>
      </c>
      <c r="F164" s="37">
        <v>217217</v>
      </c>
      <c r="G164" s="37">
        <v>222806</v>
      </c>
    </row>
    <row r="165" spans="1:7" x14ac:dyDescent="0.35">
      <c r="A165" s="36" t="s">
        <v>1008</v>
      </c>
      <c r="B165" s="36" t="s">
        <v>1009</v>
      </c>
      <c r="C165" s="36" t="s">
        <v>994</v>
      </c>
      <c r="D165" s="36" t="s">
        <v>25</v>
      </c>
      <c r="E165" s="37">
        <v>1958287</v>
      </c>
      <c r="F165" s="37">
        <v>166262</v>
      </c>
      <c r="G165" s="37">
        <v>166178</v>
      </c>
    </row>
    <row r="166" spans="1:7" x14ac:dyDescent="0.35">
      <c r="A166" s="36" t="s">
        <v>1010</v>
      </c>
      <c r="B166" s="36" t="s">
        <v>1011</v>
      </c>
      <c r="C166" s="36" t="s">
        <v>994</v>
      </c>
      <c r="D166" s="36" t="s">
        <v>25</v>
      </c>
      <c r="E166" s="37">
        <v>3287958</v>
      </c>
      <c r="F166" s="37">
        <v>272407</v>
      </c>
      <c r="G166" s="37">
        <v>279012</v>
      </c>
    </row>
    <row r="167" spans="1:7" x14ac:dyDescent="0.35">
      <c r="A167" s="36" t="s">
        <v>1016</v>
      </c>
      <c r="B167" s="36" t="s">
        <v>1017</v>
      </c>
      <c r="C167" s="36" t="s">
        <v>994</v>
      </c>
      <c r="D167" s="36" t="s">
        <v>19</v>
      </c>
      <c r="E167" s="37">
        <v>2135580</v>
      </c>
      <c r="F167" s="37">
        <v>176413</v>
      </c>
      <c r="G167" s="37">
        <v>181223</v>
      </c>
    </row>
    <row r="168" spans="1:7" x14ac:dyDescent="0.35">
      <c r="A168" s="36" t="s">
        <v>1018</v>
      </c>
      <c r="B168" s="36" t="s">
        <v>1019</v>
      </c>
      <c r="C168" s="36" t="s">
        <v>994</v>
      </c>
      <c r="D168" s="36" t="s">
        <v>25</v>
      </c>
      <c r="E168" s="37">
        <v>9192873</v>
      </c>
      <c r="F168" s="37">
        <v>743746</v>
      </c>
      <c r="G168" s="37">
        <v>780096</v>
      </c>
    </row>
    <row r="169" spans="1:7" x14ac:dyDescent="0.35">
      <c r="A169" s="36" t="s">
        <v>1034</v>
      </c>
      <c r="B169" s="36" t="s">
        <v>1035</v>
      </c>
      <c r="C169" s="36" t="s">
        <v>994</v>
      </c>
      <c r="D169" s="36" t="s">
        <v>25</v>
      </c>
      <c r="E169" s="37">
        <v>2571955</v>
      </c>
      <c r="F169" s="37">
        <v>212959</v>
      </c>
      <c r="G169" s="37">
        <v>218253</v>
      </c>
    </row>
    <row r="170" spans="1:7" x14ac:dyDescent="0.35">
      <c r="A170" s="36" t="s">
        <v>1046</v>
      </c>
      <c r="B170" s="36" t="s">
        <v>1047</v>
      </c>
      <c r="C170" s="36" t="s">
        <v>1045</v>
      </c>
      <c r="D170" s="36" t="s">
        <v>25</v>
      </c>
      <c r="E170" s="37">
        <v>2236916</v>
      </c>
      <c r="F170" s="37">
        <v>181922</v>
      </c>
      <c r="G170" s="37">
        <v>189822</v>
      </c>
    </row>
    <row r="171" spans="1:7" x14ac:dyDescent="0.35">
      <c r="A171" s="36" t="s">
        <v>1060</v>
      </c>
      <c r="B171" s="36" t="s">
        <v>1061</v>
      </c>
      <c r="C171" s="36" t="s">
        <v>1045</v>
      </c>
      <c r="D171" s="36" t="s">
        <v>25</v>
      </c>
      <c r="E171" s="37">
        <v>1828292</v>
      </c>
      <c r="F171" s="37">
        <v>147220</v>
      </c>
      <c r="G171" s="37">
        <v>155147</v>
      </c>
    </row>
    <row r="172" spans="1:7" x14ac:dyDescent="0.35">
      <c r="A172" s="36" t="s">
        <v>1062</v>
      </c>
      <c r="B172" s="36" t="s">
        <v>1063</v>
      </c>
      <c r="C172" s="36" t="s">
        <v>1045</v>
      </c>
      <c r="D172" s="36" t="s">
        <v>25</v>
      </c>
      <c r="E172" s="37">
        <v>2806170</v>
      </c>
      <c r="F172" s="37">
        <v>230074</v>
      </c>
      <c r="G172" s="37">
        <v>238128</v>
      </c>
    </row>
    <row r="173" spans="1:7" x14ac:dyDescent="0.35">
      <c r="A173" s="36" t="s">
        <v>1081</v>
      </c>
      <c r="B173" s="36" t="s">
        <v>1082</v>
      </c>
      <c r="C173" s="36" t="s">
        <v>1068</v>
      </c>
      <c r="D173" s="36" t="s">
        <v>25</v>
      </c>
      <c r="E173" s="37">
        <v>2303402</v>
      </c>
      <c r="F173" s="37">
        <v>187372</v>
      </c>
      <c r="G173" s="37">
        <v>195464</v>
      </c>
    </row>
    <row r="174" spans="1:7" x14ac:dyDescent="0.35">
      <c r="A174" s="36" t="s">
        <v>1083</v>
      </c>
      <c r="B174" s="36" t="s">
        <v>1084</v>
      </c>
      <c r="C174" s="36" t="s">
        <v>1068</v>
      </c>
      <c r="D174" s="36" t="s">
        <v>25</v>
      </c>
      <c r="E174" s="37">
        <v>11204745</v>
      </c>
      <c r="F174" s="37">
        <v>922491</v>
      </c>
      <c r="G174" s="37">
        <v>950821</v>
      </c>
    </row>
    <row r="175" spans="1:7" x14ac:dyDescent="0.35">
      <c r="A175" s="36" t="s">
        <v>1092</v>
      </c>
      <c r="B175" s="36" t="s">
        <v>1093</v>
      </c>
      <c r="C175" s="36" t="s">
        <v>1089</v>
      </c>
      <c r="D175" s="36" t="s">
        <v>25</v>
      </c>
      <c r="E175" s="37">
        <v>3145180</v>
      </c>
      <c r="F175" s="37">
        <v>256333</v>
      </c>
      <c r="G175" s="37">
        <v>266896</v>
      </c>
    </row>
    <row r="176" spans="1:7" x14ac:dyDescent="0.35">
      <c r="A176" s="36" t="s">
        <v>1105</v>
      </c>
      <c r="B176" s="36" t="s">
        <v>1106</v>
      </c>
      <c r="C176" s="36" t="s">
        <v>1089</v>
      </c>
      <c r="D176" s="36" t="s">
        <v>25</v>
      </c>
      <c r="E176" s="37">
        <v>12433583</v>
      </c>
      <c r="F176" s="37">
        <v>1012117</v>
      </c>
      <c r="G176" s="37">
        <v>1055099</v>
      </c>
    </row>
    <row r="177" spans="1:7" x14ac:dyDescent="0.35">
      <c r="A177" s="36" t="s">
        <v>1107</v>
      </c>
      <c r="B177" s="36" t="s">
        <v>1108</v>
      </c>
      <c r="C177" s="36" t="s">
        <v>1089</v>
      </c>
      <c r="D177" s="36" t="s">
        <v>25</v>
      </c>
      <c r="E177" s="37">
        <v>1808506</v>
      </c>
      <c r="F177" s="37">
        <v>148890</v>
      </c>
      <c r="G177" s="37">
        <v>153468</v>
      </c>
    </row>
    <row r="178" spans="1:7" x14ac:dyDescent="0.35">
      <c r="A178" s="36" t="s">
        <v>1113</v>
      </c>
      <c r="B178" s="36" t="s">
        <v>1114</v>
      </c>
      <c r="C178" s="36" t="s">
        <v>1089</v>
      </c>
      <c r="D178" s="36" t="s">
        <v>75</v>
      </c>
      <c r="E178" s="37">
        <v>2578805</v>
      </c>
      <c r="F178" s="37">
        <v>217656</v>
      </c>
      <c r="G178" s="37">
        <v>218834</v>
      </c>
    </row>
    <row r="179" spans="1:7" x14ac:dyDescent="0.35">
      <c r="A179" s="36" t="s">
        <v>1126</v>
      </c>
      <c r="B179" s="36" t="s">
        <v>1127</v>
      </c>
      <c r="C179" s="36" t="s">
        <v>1119</v>
      </c>
      <c r="D179" s="36" t="s">
        <v>25</v>
      </c>
      <c r="E179" s="37">
        <v>17228155</v>
      </c>
      <c r="F179" s="37">
        <v>1418872</v>
      </c>
      <c r="G179" s="37">
        <v>1461960</v>
      </c>
    </row>
    <row r="180" spans="1:7" x14ac:dyDescent="0.35">
      <c r="A180" s="36" t="s">
        <v>1132</v>
      </c>
      <c r="B180" s="36" t="s">
        <v>1133</v>
      </c>
      <c r="C180" s="36" t="s">
        <v>1119</v>
      </c>
      <c r="D180" s="36" t="s">
        <v>25</v>
      </c>
      <c r="E180" s="37">
        <v>2671171</v>
      </c>
      <c r="F180" s="37">
        <v>220976</v>
      </c>
      <c r="G180" s="37">
        <v>226672</v>
      </c>
    </row>
    <row r="181" spans="1:7" x14ac:dyDescent="0.35">
      <c r="A181" s="36" t="s">
        <v>1136</v>
      </c>
      <c r="B181" s="36" t="s">
        <v>1137</v>
      </c>
      <c r="C181" s="36" t="s">
        <v>1119</v>
      </c>
      <c r="D181" s="36" t="s">
        <v>19</v>
      </c>
      <c r="E181" s="37">
        <v>2885837</v>
      </c>
      <c r="F181" s="37">
        <v>237218</v>
      </c>
      <c r="G181" s="37">
        <v>244889</v>
      </c>
    </row>
    <row r="182" spans="1:7" x14ac:dyDescent="0.35">
      <c r="A182" s="36" t="s">
        <v>1148</v>
      </c>
      <c r="B182" s="36" t="s">
        <v>1049</v>
      </c>
      <c r="C182" s="36" t="s">
        <v>1119</v>
      </c>
      <c r="D182" s="36" t="s">
        <v>19</v>
      </c>
      <c r="E182" s="37">
        <v>1742694</v>
      </c>
      <c r="F182" s="37">
        <v>137175</v>
      </c>
      <c r="G182" s="37">
        <v>147883</v>
      </c>
    </row>
    <row r="183" spans="1:7" x14ac:dyDescent="0.35">
      <c r="A183" s="36" t="s">
        <v>1151</v>
      </c>
      <c r="B183" s="36" t="s">
        <v>1152</v>
      </c>
      <c r="C183" s="36" t="s">
        <v>1119</v>
      </c>
      <c r="D183" s="36" t="s">
        <v>19</v>
      </c>
      <c r="E183" s="37">
        <v>2063031</v>
      </c>
      <c r="F183" s="37">
        <v>164810</v>
      </c>
      <c r="G183" s="37">
        <v>175066</v>
      </c>
    </row>
    <row r="184" spans="1:7" x14ac:dyDescent="0.35">
      <c r="A184" s="36" t="s">
        <v>1153</v>
      </c>
      <c r="B184" s="36" t="s">
        <v>1154</v>
      </c>
      <c r="C184" s="36" t="s">
        <v>1119</v>
      </c>
      <c r="D184" s="36" t="s">
        <v>19</v>
      </c>
      <c r="E184" s="37">
        <v>2494495</v>
      </c>
      <c r="F184" s="37">
        <v>207328</v>
      </c>
      <c r="G184" s="37">
        <v>211680</v>
      </c>
    </row>
    <row r="185" spans="1:7" x14ac:dyDescent="0.35">
      <c r="A185" s="36" t="s">
        <v>1159</v>
      </c>
      <c r="B185" s="36" t="s">
        <v>1160</v>
      </c>
      <c r="C185" s="36" t="s">
        <v>1119</v>
      </c>
      <c r="D185" s="36" t="s">
        <v>19</v>
      </c>
      <c r="E185" s="37">
        <v>2630397</v>
      </c>
      <c r="F185" s="37">
        <v>218352</v>
      </c>
      <c r="G185" s="37">
        <v>223212</v>
      </c>
    </row>
    <row r="186" spans="1:7" x14ac:dyDescent="0.35">
      <c r="A186" s="36" t="s">
        <v>1161</v>
      </c>
      <c r="B186" s="36" t="s">
        <v>1162</v>
      </c>
      <c r="C186" s="36" t="s">
        <v>1119</v>
      </c>
      <c r="D186" s="36" t="s">
        <v>25</v>
      </c>
      <c r="E186" s="37">
        <v>1918063</v>
      </c>
      <c r="F186" s="37">
        <v>156262</v>
      </c>
      <c r="G186" s="37">
        <v>162765</v>
      </c>
    </row>
    <row r="187" spans="1:7" x14ac:dyDescent="0.35">
      <c r="A187" s="36" t="s">
        <v>1171</v>
      </c>
      <c r="B187" s="36" t="s">
        <v>1172</v>
      </c>
      <c r="C187" s="36" t="s">
        <v>1119</v>
      </c>
      <c r="D187" s="36" t="s">
        <v>19</v>
      </c>
      <c r="E187" s="37">
        <v>1798381</v>
      </c>
      <c r="F187" s="37">
        <v>150286</v>
      </c>
      <c r="G187" s="37">
        <v>152608</v>
      </c>
    </row>
    <row r="188" spans="1:7" x14ac:dyDescent="0.35">
      <c r="A188" s="36" t="s">
        <v>1177</v>
      </c>
      <c r="B188" s="36" t="s">
        <v>1178</v>
      </c>
      <c r="C188" s="36" t="s">
        <v>1119</v>
      </c>
      <c r="D188" s="36" t="s">
        <v>19</v>
      </c>
      <c r="E188" s="37">
        <v>2472334</v>
      </c>
      <c r="F188" s="37">
        <v>202461</v>
      </c>
      <c r="G188" s="37">
        <v>209799</v>
      </c>
    </row>
    <row r="189" spans="1:7" x14ac:dyDescent="0.35">
      <c r="A189" s="36" t="s">
        <v>1179</v>
      </c>
      <c r="B189" s="36" t="s">
        <v>970</v>
      </c>
      <c r="C189" s="36" t="s">
        <v>1119</v>
      </c>
      <c r="D189" s="36" t="s">
        <v>25</v>
      </c>
      <c r="E189" s="37">
        <v>3809294</v>
      </c>
      <c r="F189" s="37">
        <v>309679</v>
      </c>
      <c r="G189" s="37">
        <v>323252</v>
      </c>
    </row>
    <row r="190" spans="1:7" x14ac:dyDescent="0.35">
      <c r="A190" s="36" t="s">
        <v>1188</v>
      </c>
      <c r="B190" s="36" t="s">
        <v>1189</v>
      </c>
      <c r="C190" s="36" t="s">
        <v>1119</v>
      </c>
      <c r="D190" s="36" t="s">
        <v>25</v>
      </c>
      <c r="E190" s="37">
        <v>4367948</v>
      </c>
      <c r="F190" s="37">
        <v>355942</v>
      </c>
      <c r="G190" s="37">
        <v>370659</v>
      </c>
    </row>
    <row r="191" spans="1:7" x14ac:dyDescent="0.35">
      <c r="A191" s="36" t="s">
        <v>1197</v>
      </c>
      <c r="B191" s="36" t="s">
        <v>1198</v>
      </c>
      <c r="C191" s="36" t="s">
        <v>1194</v>
      </c>
      <c r="D191" s="36" t="s">
        <v>25</v>
      </c>
      <c r="E191" s="37">
        <v>21413923</v>
      </c>
      <c r="F191" s="37">
        <v>1745185</v>
      </c>
      <c r="G191" s="37">
        <v>1817160</v>
      </c>
    </row>
    <row r="192" spans="1:7" x14ac:dyDescent="0.35">
      <c r="A192" s="36" t="s">
        <v>1211</v>
      </c>
      <c r="B192" s="36" t="s">
        <v>1212</v>
      </c>
      <c r="C192" s="36" t="s">
        <v>1194</v>
      </c>
      <c r="D192" s="36" t="s">
        <v>75</v>
      </c>
      <c r="E192" s="37">
        <v>1964014</v>
      </c>
      <c r="F192" s="37">
        <v>158508</v>
      </c>
      <c r="G192" s="37">
        <v>166664</v>
      </c>
    </row>
    <row r="193" spans="1:7" x14ac:dyDescent="0.35">
      <c r="A193" s="36" t="s">
        <v>1213</v>
      </c>
      <c r="B193" s="36" t="s">
        <v>1214</v>
      </c>
      <c r="C193" s="36" t="s">
        <v>1194</v>
      </c>
      <c r="D193" s="36" t="s">
        <v>75</v>
      </c>
      <c r="E193" s="37">
        <v>4059746</v>
      </c>
      <c r="F193" s="37">
        <v>322916</v>
      </c>
      <c r="G193" s="37">
        <v>344505</v>
      </c>
    </row>
    <row r="194" spans="1:7" x14ac:dyDescent="0.35">
      <c r="A194" s="36" t="s">
        <v>1219</v>
      </c>
      <c r="B194" s="36" t="s">
        <v>1220</v>
      </c>
      <c r="C194" s="36" t="s">
        <v>1194</v>
      </c>
      <c r="D194" s="36" t="s">
        <v>75</v>
      </c>
      <c r="E194" s="37">
        <v>4636928</v>
      </c>
      <c r="F194" s="37">
        <v>374421</v>
      </c>
      <c r="G194" s="37">
        <v>393484</v>
      </c>
    </row>
    <row r="195" spans="1:7" x14ac:dyDescent="0.35">
      <c r="A195" s="36" t="s">
        <v>1221</v>
      </c>
      <c r="B195" s="36" t="s">
        <v>1222</v>
      </c>
      <c r="C195" s="36" t="s">
        <v>1194</v>
      </c>
      <c r="D195" s="36" t="s">
        <v>75</v>
      </c>
      <c r="E195" s="37">
        <v>4987038</v>
      </c>
      <c r="F195" s="37">
        <v>409657</v>
      </c>
      <c r="G195" s="37">
        <v>423194</v>
      </c>
    </row>
    <row r="196" spans="1:7" x14ac:dyDescent="0.35">
      <c r="A196" s="36" t="s">
        <v>1232</v>
      </c>
      <c r="B196" s="36" t="s">
        <v>1233</v>
      </c>
      <c r="C196" s="36" t="s">
        <v>1225</v>
      </c>
      <c r="D196" s="36" t="s">
        <v>25</v>
      </c>
      <c r="E196" s="37">
        <v>1895774</v>
      </c>
      <c r="F196" s="37">
        <v>157131</v>
      </c>
      <c r="G196" s="37">
        <v>160873</v>
      </c>
    </row>
    <row r="197" spans="1:7" x14ac:dyDescent="0.35">
      <c r="A197" s="36" t="s">
        <v>1249</v>
      </c>
      <c r="B197" s="36" t="s">
        <v>1250</v>
      </c>
      <c r="C197" s="36" t="s">
        <v>1238</v>
      </c>
      <c r="D197" s="36" t="s">
        <v>25</v>
      </c>
      <c r="E197" s="37">
        <v>1918099</v>
      </c>
      <c r="F197" s="37">
        <v>156961</v>
      </c>
      <c r="G197" s="37">
        <v>162768</v>
      </c>
    </row>
    <row r="198" spans="1:7" x14ac:dyDescent="0.35">
      <c r="A198" s="36" t="s">
        <v>1253</v>
      </c>
      <c r="B198" s="36" t="s">
        <v>1254</v>
      </c>
      <c r="C198" s="36" t="s">
        <v>1238</v>
      </c>
      <c r="D198" s="36" t="s">
        <v>25</v>
      </c>
      <c r="E198" s="37">
        <v>34376733</v>
      </c>
      <c r="F198" s="37">
        <v>2816974</v>
      </c>
      <c r="G198" s="37">
        <v>2917168</v>
      </c>
    </row>
    <row r="199" spans="1:7" x14ac:dyDescent="0.35">
      <c r="A199" s="36" t="s">
        <v>1259</v>
      </c>
      <c r="B199" s="36" t="s">
        <v>1260</v>
      </c>
      <c r="C199" s="36" t="s">
        <v>1238</v>
      </c>
      <c r="D199" s="36" t="s">
        <v>25</v>
      </c>
      <c r="E199" s="37">
        <v>3872505</v>
      </c>
      <c r="F199" s="37">
        <v>320815</v>
      </c>
      <c r="G199" s="37">
        <v>328616</v>
      </c>
    </row>
    <row r="200" spans="1:7" x14ac:dyDescent="0.35">
      <c r="A200" s="36" t="s">
        <v>1261</v>
      </c>
      <c r="B200" s="36" t="s">
        <v>1262</v>
      </c>
      <c r="C200" s="36" t="s">
        <v>1238</v>
      </c>
      <c r="D200" s="36" t="s">
        <v>25</v>
      </c>
      <c r="E200" s="37">
        <v>3758289</v>
      </c>
      <c r="F200" s="37">
        <v>309795</v>
      </c>
      <c r="G200" s="37">
        <v>318924</v>
      </c>
    </row>
    <row r="201" spans="1:7" x14ac:dyDescent="0.35">
      <c r="A201" s="36" t="s">
        <v>1269</v>
      </c>
      <c r="B201" s="36" t="s">
        <v>1270</v>
      </c>
      <c r="C201" s="36" t="s">
        <v>1238</v>
      </c>
      <c r="D201" s="36" t="s">
        <v>25</v>
      </c>
      <c r="E201" s="37">
        <v>2006380</v>
      </c>
      <c r="F201" s="37">
        <v>167605</v>
      </c>
      <c r="G201" s="37">
        <v>170259</v>
      </c>
    </row>
    <row r="202" spans="1:7" x14ac:dyDescent="0.35">
      <c r="A202" s="36" t="s">
        <v>1297</v>
      </c>
      <c r="B202" s="36" t="s">
        <v>1298</v>
      </c>
      <c r="C202" s="36" t="s">
        <v>1238</v>
      </c>
      <c r="D202" s="36" t="s">
        <v>25</v>
      </c>
      <c r="E202" s="37">
        <v>2142484</v>
      </c>
      <c r="F202" s="37">
        <v>174251</v>
      </c>
      <c r="G202" s="37">
        <v>181809</v>
      </c>
    </row>
    <row r="203" spans="1:7" x14ac:dyDescent="0.35">
      <c r="A203" s="36" t="s">
        <v>1315</v>
      </c>
      <c r="B203" s="36" t="s">
        <v>1316</v>
      </c>
      <c r="C203" s="36" t="s">
        <v>1238</v>
      </c>
      <c r="D203" s="36" t="s">
        <v>75</v>
      </c>
      <c r="E203" s="37">
        <v>1828841</v>
      </c>
      <c r="F203" s="37">
        <v>151935</v>
      </c>
      <c r="G203" s="37">
        <v>155193</v>
      </c>
    </row>
    <row r="204" spans="1:7" x14ac:dyDescent="0.35">
      <c r="A204" s="36" t="s">
        <v>1317</v>
      </c>
      <c r="B204" s="36" t="s">
        <v>1318</v>
      </c>
      <c r="C204" s="36" t="s">
        <v>1238</v>
      </c>
      <c r="D204" s="36" t="s">
        <v>75</v>
      </c>
      <c r="E204" s="37">
        <v>1759360</v>
      </c>
      <c r="F204" s="37">
        <v>136428</v>
      </c>
      <c r="G204" s="37">
        <v>149297</v>
      </c>
    </row>
    <row r="205" spans="1:7" x14ac:dyDescent="0.35">
      <c r="A205" s="36" t="s">
        <v>1319</v>
      </c>
      <c r="B205" s="36" t="s">
        <v>1320</v>
      </c>
      <c r="C205" s="36" t="s">
        <v>1238</v>
      </c>
      <c r="D205" s="36" t="s">
        <v>75</v>
      </c>
      <c r="E205" s="37">
        <v>1862862</v>
      </c>
      <c r="F205" s="37">
        <v>154440</v>
      </c>
      <c r="G205" s="37">
        <v>158080</v>
      </c>
    </row>
    <row r="206" spans="1:7" x14ac:dyDescent="0.35">
      <c r="A206" s="36" t="s">
        <v>1321</v>
      </c>
      <c r="B206" s="36" t="s">
        <v>1322</v>
      </c>
      <c r="C206" s="36" t="s">
        <v>1238</v>
      </c>
      <c r="D206" s="36" t="s">
        <v>75</v>
      </c>
      <c r="E206" s="37">
        <v>3934698</v>
      </c>
      <c r="F206" s="37">
        <v>327422</v>
      </c>
      <c r="G206" s="37">
        <v>333894</v>
      </c>
    </row>
    <row r="207" spans="1:7" x14ac:dyDescent="0.35">
      <c r="A207" s="36" t="s">
        <v>1323</v>
      </c>
      <c r="B207" s="36" t="s">
        <v>1324</v>
      </c>
      <c r="C207" s="36" t="s">
        <v>1238</v>
      </c>
      <c r="D207" s="36" t="s">
        <v>75</v>
      </c>
      <c r="E207" s="37">
        <v>2109071</v>
      </c>
      <c r="F207" s="37">
        <v>166259</v>
      </c>
      <c r="G207" s="37">
        <v>178973</v>
      </c>
    </row>
    <row r="208" spans="1:7" x14ac:dyDescent="0.35">
      <c r="A208" s="36" t="s">
        <v>1325</v>
      </c>
      <c r="B208" s="36" t="s">
        <v>1326</v>
      </c>
      <c r="C208" s="36" t="s">
        <v>1238</v>
      </c>
      <c r="D208" s="36" t="s">
        <v>75</v>
      </c>
      <c r="E208" s="37">
        <v>5439389</v>
      </c>
      <c r="F208" s="37">
        <v>443932</v>
      </c>
      <c r="G208" s="37">
        <v>461580</v>
      </c>
    </row>
    <row r="209" spans="1:7" x14ac:dyDescent="0.35">
      <c r="A209" s="36" t="s">
        <v>1333</v>
      </c>
      <c r="B209" s="36" t="s">
        <v>1334</v>
      </c>
      <c r="C209" s="36" t="s">
        <v>1329</v>
      </c>
      <c r="D209" s="36" t="s">
        <v>25</v>
      </c>
      <c r="E209" s="37">
        <v>2364444</v>
      </c>
      <c r="F209" s="37">
        <v>197842</v>
      </c>
      <c r="G209" s="37">
        <v>200644</v>
      </c>
    </row>
    <row r="210" spans="1:7" x14ac:dyDescent="0.35">
      <c r="A210" s="36" t="s">
        <v>1339</v>
      </c>
      <c r="B210" s="36" t="s">
        <v>1340</v>
      </c>
      <c r="C210" s="36" t="s">
        <v>1329</v>
      </c>
      <c r="D210" s="36" t="s">
        <v>25</v>
      </c>
      <c r="E210" s="37">
        <v>11165787</v>
      </c>
      <c r="F210" s="37">
        <v>922113</v>
      </c>
      <c r="G210" s="37">
        <v>947515</v>
      </c>
    </row>
    <row r="211" spans="1:7" x14ac:dyDescent="0.35">
      <c r="A211" s="36" t="s">
        <v>1349</v>
      </c>
      <c r="B211" s="36" t="s">
        <v>1350</v>
      </c>
      <c r="C211" s="36" t="s">
        <v>1329</v>
      </c>
      <c r="D211" s="36" t="s">
        <v>25</v>
      </c>
      <c r="E211" s="37">
        <v>6821802</v>
      </c>
      <c r="F211" s="37">
        <v>566521</v>
      </c>
      <c r="G211" s="37">
        <v>578890</v>
      </c>
    </row>
    <row r="212" spans="1:7" x14ac:dyDescent="0.35">
      <c r="A212" s="36" t="s">
        <v>1355</v>
      </c>
      <c r="B212" s="36" t="s">
        <v>1356</v>
      </c>
      <c r="C212" s="36" t="s">
        <v>1329</v>
      </c>
      <c r="D212" s="36" t="s">
        <v>75</v>
      </c>
      <c r="E212" s="37">
        <v>1941370</v>
      </c>
      <c r="F212" s="37">
        <v>160273</v>
      </c>
      <c r="G212" s="37">
        <v>164742</v>
      </c>
    </row>
    <row r="213" spans="1:7" x14ac:dyDescent="0.35">
      <c r="A213" s="36" t="s">
        <v>1357</v>
      </c>
      <c r="B213" s="36" t="s">
        <v>1358</v>
      </c>
      <c r="C213" s="36" t="s">
        <v>1329</v>
      </c>
      <c r="D213" s="36" t="s">
        <v>75</v>
      </c>
      <c r="E213" s="37">
        <v>2971179</v>
      </c>
      <c r="F213" s="37">
        <v>229809</v>
      </c>
      <c r="G213" s="37">
        <v>252131</v>
      </c>
    </row>
    <row r="214" spans="1:7" x14ac:dyDescent="0.35">
      <c r="A214" s="36" t="s">
        <v>1361</v>
      </c>
      <c r="B214" s="36" t="s">
        <v>1362</v>
      </c>
      <c r="C214" s="36" t="s">
        <v>1329</v>
      </c>
      <c r="D214" s="36" t="s">
        <v>75</v>
      </c>
      <c r="E214" s="37">
        <v>1928875</v>
      </c>
      <c r="F214" s="37">
        <v>162426</v>
      </c>
      <c r="G214" s="37">
        <v>163682</v>
      </c>
    </row>
    <row r="215" spans="1:7" x14ac:dyDescent="0.35">
      <c r="A215" s="36" t="s">
        <v>1380</v>
      </c>
      <c r="B215" s="36" t="s">
        <v>1047</v>
      </c>
      <c r="C215" s="36" t="s">
        <v>1367</v>
      </c>
      <c r="D215" s="36" t="s">
        <v>25</v>
      </c>
      <c r="E215" s="37">
        <v>7751674</v>
      </c>
      <c r="F215" s="37">
        <v>639957</v>
      </c>
      <c r="G215" s="37">
        <v>657798</v>
      </c>
    </row>
    <row r="216" spans="1:7" x14ac:dyDescent="0.35">
      <c r="A216" s="36" t="s">
        <v>1387</v>
      </c>
      <c r="B216" s="36" t="s">
        <v>1388</v>
      </c>
      <c r="C216" s="36" t="s">
        <v>1367</v>
      </c>
      <c r="D216" s="36" t="s">
        <v>25</v>
      </c>
      <c r="E216" s="37">
        <v>17797038</v>
      </c>
      <c r="F216" s="37">
        <v>1461624</v>
      </c>
      <c r="G216" s="37">
        <v>1510235</v>
      </c>
    </row>
    <row r="217" spans="1:7" x14ac:dyDescent="0.35">
      <c r="A217" s="36" t="s">
        <v>1393</v>
      </c>
      <c r="B217" s="36" t="s">
        <v>1362</v>
      </c>
      <c r="C217" s="36" t="s">
        <v>1367</v>
      </c>
      <c r="D217" s="36" t="s">
        <v>75</v>
      </c>
      <c r="E217" s="37">
        <v>5605439</v>
      </c>
      <c r="F217" s="37">
        <v>449066</v>
      </c>
      <c r="G217" s="37">
        <v>475671</v>
      </c>
    </row>
    <row r="218" spans="1:7" x14ac:dyDescent="0.35">
      <c r="A218" s="36" t="s">
        <v>1403</v>
      </c>
      <c r="B218" s="36" t="s">
        <v>1266</v>
      </c>
      <c r="C218" s="36" t="s">
        <v>1396</v>
      </c>
      <c r="D218" s="36" t="s">
        <v>25</v>
      </c>
      <c r="E218" s="37">
        <v>1886121</v>
      </c>
      <c r="F218" s="37">
        <v>148069</v>
      </c>
      <c r="G218" s="37">
        <v>160054</v>
      </c>
    </row>
    <row r="219" spans="1:7" x14ac:dyDescent="0.35">
      <c r="A219" s="36" t="s">
        <v>1428</v>
      </c>
      <c r="B219" s="36" t="s">
        <v>1429</v>
      </c>
      <c r="C219" s="36" t="s">
        <v>1419</v>
      </c>
      <c r="D219" s="36" t="s">
        <v>25</v>
      </c>
      <c r="E219" s="37">
        <v>5977427</v>
      </c>
      <c r="F219" s="37">
        <v>482968</v>
      </c>
      <c r="G219" s="37">
        <v>507237</v>
      </c>
    </row>
    <row r="220" spans="1:7" x14ac:dyDescent="0.35">
      <c r="A220" s="36" t="s">
        <v>1431</v>
      </c>
      <c r="B220" s="36" t="s">
        <v>1432</v>
      </c>
      <c r="C220" s="36" t="s">
        <v>1419</v>
      </c>
      <c r="D220" s="36" t="s">
        <v>25</v>
      </c>
      <c r="E220" s="37">
        <v>1993898</v>
      </c>
      <c r="F220" s="37">
        <v>161862</v>
      </c>
      <c r="G220" s="37">
        <v>169200</v>
      </c>
    </row>
    <row r="221" spans="1:7" x14ac:dyDescent="0.35">
      <c r="A221" s="36" t="s">
        <v>1438</v>
      </c>
      <c r="B221" s="36" t="s">
        <v>1439</v>
      </c>
      <c r="C221" s="36" t="s">
        <v>1419</v>
      </c>
      <c r="D221" s="36" t="s">
        <v>25</v>
      </c>
      <c r="E221" s="37">
        <v>2160893</v>
      </c>
      <c r="F221" s="37">
        <v>177564</v>
      </c>
      <c r="G221" s="37">
        <v>183371</v>
      </c>
    </row>
    <row r="222" spans="1:7" x14ac:dyDescent="0.35">
      <c r="A222" s="36" t="s">
        <v>1455</v>
      </c>
      <c r="B222" s="36" t="s">
        <v>1456</v>
      </c>
      <c r="C222" s="36" t="s">
        <v>1419</v>
      </c>
      <c r="D222" s="36" t="s">
        <v>25</v>
      </c>
      <c r="E222" s="37">
        <v>3205638</v>
      </c>
      <c r="F222" s="37">
        <v>258582</v>
      </c>
      <c r="G222" s="37">
        <v>272027</v>
      </c>
    </row>
    <row r="223" spans="1:7" x14ac:dyDescent="0.35">
      <c r="A223" s="36" t="s">
        <v>1461</v>
      </c>
      <c r="B223" s="36" t="s">
        <v>1462</v>
      </c>
      <c r="C223" s="36" t="s">
        <v>1419</v>
      </c>
      <c r="D223" s="36" t="s">
        <v>25</v>
      </c>
      <c r="E223" s="37">
        <v>2214220</v>
      </c>
      <c r="F223" s="37">
        <v>177701</v>
      </c>
      <c r="G223" s="37">
        <v>187896</v>
      </c>
    </row>
    <row r="224" spans="1:7" x14ac:dyDescent="0.35">
      <c r="A224" s="36" t="s">
        <v>1468</v>
      </c>
      <c r="B224" s="36" t="s">
        <v>1469</v>
      </c>
      <c r="C224" s="36" t="s">
        <v>1419</v>
      </c>
      <c r="D224" s="36" t="s">
        <v>75</v>
      </c>
      <c r="E224" s="37">
        <v>1902906</v>
      </c>
      <c r="F224" s="37">
        <v>149012</v>
      </c>
      <c r="G224" s="37">
        <v>161478</v>
      </c>
    </row>
    <row r="225" spans="1:7" x14ac:dyDescent="0.35">
      <c r="A225" s="36" t="s">
        <v>1486</v>
      </c>
      <c r="B225" s="36" t="s">
        <v>1487</v>
      </c>
      <c r="C225" s="36" t="s">
        <v>1481</v>
      </c>
      <c r="D225" s="36" t="s">
        <v>25</v>
      </c>
      <c r="E225" s="37">
        <v>1831049</v>
      </c>
      <c r="F225" s="37">
        <v>150536</v>
      </c>
      <c r="G225" s="37">
        <v>155381</v>
      </c>
    </row>
    <row r="226" spans="1:7" x14ac:dyDescent="0.35">
      <c r="A226" s="36" t="s">
        <v>1488</v>
      </c>
      <c r="B226" s="36" t="s">
        <v>1489</v>
      </c>
      <c r="C226" s="36" t="s">
        <v>1481</v>
      </c>
      <c r="D226" s="36" t="s">
        <v>25</v>
      </c>
      <c r="E226" s="37">
        <v>4770723</v>
      </c>
      <c r="F226" s="37">
        <v>390026</v>
      </c>
      <c r="G226" s="37">
        <v>404838</v>
      </c>
    </row>
    <row r="227" spans="1:7" x14ac:dyDescent="0.35">
      <c r="A227" s="36" t="s">
        <v>1494</v>
      </c>
      <c r="B227" s="36" t="s">
        <v>590</v>
      </c>
      <c r="C227" s="36" t="s">
        <v>1492</v>
      </c>
      <c r="D227" s="36" t="s">
        <v>25</v>
      </c>
      <c r="E227" s="37">
        <v>1833176</v>
      </c>
      <c r="F227" s="37">
        <v>150641</v>
      </c>
      <c r="G227" s="37">
        <v>155561</v>
      </c>
    </row>
    <row r="228" spans="1:7" x14ac:dyDescent="0.35">
      <c r="A228" s="36" t="s">
        <v>1515</v>
      </c>
      <c r="B228" s="36" t="s">
        <v>1516</v>
      </c>
      <c r="C228" s="36" t="s">
        <v>1502</v>
      </c>
      <c r="D228" s="36" t="s">
        <v>25</v>
      </c>
      <c r="E228" s="37">
        <v>2431956</v>
      </c>
      <c r="F228" s="37">
        <v>197146</v>
      </c>
      <c r="G228" s="37">
        <v>206373</v>
      </c>
    </row>
    <row r="229" spans="1:7" x14ac:dyDescent="0.35">
      <c r="A229" s="36" t="s">
        <v>1527</v>
      </c>
      <c r="B229" s="36" t="s">
        <v>1528</v>
      </c>
      <c r="C229" s="36" t="s">
        <v>1502</v>
      </c>
      <c r="D229" s="36" t="s">
        <v>19</v>
      </c>
      <c r="E229" s="37">
        <v>1778063</v>
      </c>
      <c r="F229" s="37">
        <v>162019</v>
      </c>
      <c r="G229" s="37">
        <v>150884</v>
      </c>
    </row>
    <row r="230" spans="1:7" x14ac:dyDescent="0.35">
      <c r="A230" s="36" t="s">
        <v>1545</v>
      </c>
      <c r="B230" s="36" t="s">
        <v>1546</v>
      </c>
      <c r="C230" s="36" t="s">
        <v>1502</v>
      </c>
      <c r="D230" s="36" t="s">
        <v>25</v>
      </c>
      <c r="E230" s="37">
        <v>5598554</v>
      </c>
      <c r="F230" s="37">
        <v>453186</v>
      </c>
      <c r="G230" s="37">
        <v>475087</v>
      </c>
    </row>
    <row r="231" spans="1:7" x14ac:dyDescent="0.35">
      <c r="A231" s="36" t="s">
        <v>1554</v>
      </c>
      <c r="B231" s="36" t="s">
        <v>1555</v>
      </c>
      <c r="C231" s="36" t="s">
        <v>1502</v>
      </c>
      <c r="D231" s="36" t="s">
        <v>25</v>
      </c>
      <c r="E231" s="37">
        <v>7175259</v>
      </c>
      <c r="F231" s="37">
        <v>584249</v>
      </c>
      <c r="G231" s="37">
        <v>608884</v>
      </c>
    </row>
    <row r="232" spans="1:7" x14ac:dyDescent="0.35">
      <c r="A232" s="36" t="s">
        <v>1568</v>
      </c>
      <c r="B232" s="36" t="s">
        <v>1569</v>
      </c>
      <c r="C232" s="36" t="s">
        <v>1502</v>
      </c>
      <c r="D232" s="36" t="s">
        <v>19</v>
      </c>
      <c r="E232" s="37">
        <v>2271077</v>
      </c>
      <c r="F232" s="37">
        <v>185243</v>
      </c>
      <c r="G232" s="37">
        <v>192721</v>
      </c>
    </row>
    <row r="233" spans="1:7" x14ac:dyDescent="0.35">
      <c r="A233" s="36" t="s">
        <v>1574</v>
      </c>
      <c r="B233" s="36" t="s">
        <v>1575</v>
      </c>
      <c r="C233" s="36" t="s">
        <v>1502</v>
      </c>
      <c r="D233" s="36" t="s">
        <v>25</v>
      </c>
      <c r="E233" s="37">
        <v>2661104</v>
      </c>
      <c r="F233" s="37">
        <v>210158</v>
      </c>
      <c r="G233" s="37">
        <v>225818</v>
      </c>
    </row>
    <row r="234" spans="1:7" x14ac:dyDescent="0.35">
      <c r="A234" s="36" t="s">
        <v>1589</v>
      </c>
      <c r="B234" s="36" t="s">
        <v>1590</v>
      </c>
      <c r="C234" s="36" t="s">
        <v>1502</v>
      </c>
      <c r="D234" s="36" t="s">
        <v>75</v>
      </c>
      <c r="E234" s="37">
        <v>9096700</v>
      </c>
      <c r="F234" s="37">
        <v>739508</v>
      </c>
      <c r="G234" s="37">
        <v>771935</v>
      </c>
    </row>
    <row r="235" spans="1:7" x14ac:dyDescent="0.35">
      <c r="A235" s="36" t="s">
        <v>1593</v>
      </c>
      <c r="B235" s="36" t="s">
        <v>1594</v>
      </c>
      <c r="C235" s="36" t="s">
        <v>1502</v>
      </c>
      <c r="D235" s="36" t="s">
        <v>75</v>
      </c>
      <c r="E235" s="37">
        <v>2377896</v>
      </c>
      <c r="F235" s="37">
        <v>194143</v>
      </c>
      <c r="G235" s="37">
        <v>201785</v>
      </c>
    </row>
    <row r="236" spans="1:7" x14ac:dyDescent="0.35">
      <c r="A236" s="36" t="s">
        <v>1595</v>
      </c>
      <c r="B236" s="36" t="s">
        <v>1596</v>
      </c>
      <c r="C236" s="36" t="s">
        <v>1502</v>
      </c>
      <c r="D236" s="36" t="s">
        <v>75</v>
      </c>
      <c r="E236" s="37">
        <v>5191909</v>
      </c>
      <c r="F236" s="37">
        <v>423923</v>
      </c>
      <c r="G236" s="37">
        <v>440579</v>
      </c>
    </row>
    <row r="237" spans="1:7" x14ac:dyDescent="0.35">
      <c r="A237" s="36" t="s">
        <v>1599</v>
      </c>
      <c r="B237" s="36" t="s">
        <v>1600</v>
      </c>
      <c r="C237" s="36" t="s">
        <v>1502</v>
      </c>
      <c r="D237" s="36" t="s">
        <v>75</v>
      </c>
      <c r="E237" s="37">
        <v>1967541</v>
      </c>
      <c r="F237" s="37">
        <v>165432</v>
      </c>
      <c r="G237" s="37">
        <v>166963</v>
      </c>
    </row>
    <row r="238" spans="1:7" x14ac:dyDescent="0.35">
      <c r="A238" s="36" t="s">
        <v>1601</v>
      </c>
      <c r="B238" s="36" t="s">
        <v>1602</v>
      </c>
      <c r="C238" s="36" t="s">
        <v>1502</v>
      </c>
      <c r="D238" s="36" t="s">
        <v>75</v>
      </c>
      <c r="E238" s="37">
        <v>1856398</v>
      </c>
      <c r="F238" s="37">
        <v>146399</v>
      </c>
      <c r="G238" s="37">
        <v>157532</v>
      </c>
    </row>
    <row r="239" spans="1:7" x14ac:dyDescent="0.35">
      <c r="A239" s="36" t="s">
        <v>1603</v>
      </c>
      <c r="B239" s="36" t="s">
        <v>1604</v>
      </c>
      <c r="C239" s="36" t="s">
        <v>1502</v>
      </c>
      <c r="D239" s="36" t="s">
        <v>75</v>
      </c>
      <c r="E239" s="37">
        <v>2448186</v>
      </c>
      <c r="F239" s="37">
        <v>199439</v>
      </c>
      <c r="G239" s="37">
        <v>207750</v>
      </c>
    </row>
    <row r="240" spans="1:7" x14ac:dyDescent="0.35">
      <c r="A240" s="36" t="s">
        <v>1605</v>
      </c>
      <c r="B240" s="36" t="s">
        <v>1606</v>
      </c>
      <c r="C240" s="36" t="s">
        <v>1502</v>
      </c>
      <c r="D240" s="36" t="s">
        <v>75</v>
      </c>
      <c r="E240" s="37">
        <v>1932737</v>
      </c>
      <c r="F240" s="37">
        <v>159260</v>
      </c>
      <c r="G240" s="37">
        <v>164010</v>
      </c>
    </row>
    <row r="241" spans="1:7" x14ac:dyDescent="0.35">
      <c r="A241" s="36" t="s">
        <v>1613</v>
      </c>
      <c r="B241" s="36" t="s">
        <v>1467</v>
      </c>
      <c r="C241" s="36" t="s">
        <v>1502</v>
      </c>
      <c r="D241" s="36" t="s">
        <v>75</v>
      </c>
      <c r="E241" s="37">
        <v>4475932</v>
      </c>
      <c r="F241" s="37">
        <v>364289</v>
      </c>
      <c r="G241" s="37">
        <v>379822</v>
      </c>
    </row>
    <row r="242" spans="1:7" x14ac:dyDescent="0.35">
      <c r="A242" s="36" t="s">
        <v>1617</v>
      </c>
      <c r="B242" s="36" t="s">
        <v>1618</v>
      </c>
      <c r="C242" s="36" t="s">
        <v>1616</v>
      </c>
      <c r="D242" s="36" t="s">
        <v>25</v>
      </c>
      <c r="E242" s="37">
        <v>4459733</v>
      </c>
      <c r="F242" s="37">
        <v>357711</v>
      </c>
      <c r="G242" s="37">
        <v>378448</v>
      </c>
    </row>
    <row r="243" spans="1:7" x14ac:dyDescent="0.35">
      <c r="A243" s="36" t="s">
        <v>1631</v>
      </c>
      <c r="B243" s="36" t="s">
        <v>1632</v>
      </c>
      <c r="C243" s="36" t="s">
        <v>1629</v>
      </c>
      <c r="D243" s="36" t="s">
        <v>25</v>
      </c>
      <c r="E243" s="37">
        <v>5206685</v>
      </c>
      <c r="F243" s="37">
        <v>425597</v>
      </c>
      <c r="G243" s="37">
        <v>441833</v>
      </c>
    </row>
    <row r="244" spans="1:7" x14ac:dyDescent="0.35">
      <c r="A244" s="36" t="s">
        <v>1633</v>
      </c>
      <c r="B244" s="36" t="s">
        <v>1634</v>
      </c>
      <c r="C244" s="36" t="s">
        <v>1629</v>
      </c>
      <c r="D244" s="36" t="s">
        <v>19</v>
      </c>
      <c r="E244" s="37">
        <v>2026320</v>
      </c>
      <c r="F244" s="37">
        <v>166233</v>
      </c>
      <c r="G244" s="37">
        <v>171951</v>
      </c>
    </row>
    <row r="245" spans="1:7" x14ac:dyDescent="0.35">
      <c r="A245" s="36" t="s">
        <v>1635</v>
      </c>
      <c r="B245" s="36" t="s">
        <v>1636</v>
      </c>
      <c r="C245" s="36" t="s">
        <v>1629</v>
      </c>
      <c r="D245" s="36" t="s">
        <v>25</v>
      </c>
      <c r="E245" s="37">
        <v>2171959</v>
      </c>
      <c r="F245" s="37">
        <v>173881</v>
      </c>
      <c r="G245" s="37">
        <v>184310</v>
      </c>
    </row>
    <row r="246" spans="1:7" x14ac:dyDescent="0.35">
      <c r="A246" s="36" t="s">
        <v>1639</v>
      </c>
      <c r="B246" s="36" t="s">
        <v>1640</v>
      </c>
      <c r="C246" s="36" t="s">
        <v>1629</v>
      </c>
      <c r="D246" s="36" t="s">
        <v>75</v>
      </c>
      <c r="E246" s="37">
        <v>7663408</v>
      </c>
      <c r="F246" s="37">
        <v>615884</v>
      </c>
      <c r="G246" s="37">
        <v>650308</v>
      </c>
    </row>
    <row r="247" spans="1:7" x14ac:dyDescent="0.35">
      <c r="A247" s="36" t="s">
        <v>1644</v>
      </c>
      <c r="B247" s="36" t="s">
        <v>798</v>
      </c>
      <c r="C247" s="36" t="s">
        <v>1643</v>
      </c>
      <c r="D247" s="36" t="s">
        <v>25</v>
      </c>
      <c r="E247" s="37">
        <v>3368414</v>
      </c>
      <c r="F247" s="37">
        <v>278205</v>
      </c>
      <c r="G247" s="37">
        <v>285840</v>
      </c>
    </row>
    <row r="248" spans="1:7" x14ac:dyDescent="0.35">
      <c r="A248" s="36" t="s">
        <v>1650</v>
      </c>
      <c r="B248" s="36" t="s">
        <v>1651</v>
      </c>
      <c r="C248" s="36" t="s">
        <v>1643</v>
      </c>
      <c r="D248" s="36" t="s">
        <v>25</v>
      </c>
      <c r="E248" s="37">
        <v>1894536</v>
      </c>
      <c r="F248" s="37">
        <v>154562</v>
      </c>
      <c r="G248" s="37">
        <v>160768</v>
      </c>
    </row>
    <row r="249" spans="1:7" x14ac:dyDescent="0.35">
      <c r="A249" s="36" t="s">
        <v>1652</v>
      </c>
      <c r="B249" s="36" t="s">
        <v>1653</v>
      </c>
      <c r="C249" s="36" t="s">
        <v>1643</v>
      </c>
      <c r="D249" s="36" t="s">
        <v>19</v>
      </c>
      <c r="E249" s="37">
        <v>2219166</v>
      </c>
      <c r="F249" s="37">
        <v>0</v>
      </c>
      <c r="G249" s="37">
        <v>188316</v>
      </c>
    </row>
    <row r="250" spans="1:7" x14ac:dyDescent="0.35">
      <c r="A250" s="36" t="s">
        <v>1654</v>
      </c>
      <c r="B250" s="36" t="s">
        <v>1655</v>
      </c>
      <c r="C250" s="36" t="s">
        <v>1643</v>
      </c>
      <c r="D250" s="36" t="s">
        <v>25</v>
      </c>
      <c r="E250" s="37">
        <v>13676640</v>
      </c>
      <c r="F250" s="37">
        <v>1123496</v>
      </c>
      <c r="G250" s="37">
        <v>1160583</v>
      </c>
    </row>
    <row r="251" spans="1:7" x14ac:dyDescent="0.35">
      <c r="A251" s="36" t="s">
        <v>1676</v>
      </c>
      <c r="B251" s="36" t="s">
        <v>1677</v>
      </c>
      <c r="C251" s="36" t="s">
        <v>1643</v>
      </c>
      <c r="D251" s="36" t="s">
        <v>19</v>
      </c>
      <c r="E251" s="37">
        <v>1902671</v>
      </c>
      <c r="F251" s="37">
        <v>148308</v>
      </c>
      <c r="G251" s="37">
        <v>161458</v>
      </c>
    </row>
    <row r="252" spans="1:7" x14ac:dyDescent="0.35">
      <c r="A252" s="36" t="s">
        <v>1691</v>
      </c>
      <c r="B252" s="36" t="s">
        <v>1642</v>
      </c>
      <c r="C252" s="36" t="s">
        <v>1643</v>
      </c>
      <c r="D252" s="36" t="s">
        <v>25</v>
      </c>
      <c r="E252" s="37">
        <v>166470334</v>
      </c>
      <c r="F252" s="37">
        <v>13529906</v>
      </c>
      <c r="G252" s="37">
        <v>14126459</v>
      </c>
    </row>
    <row r="253" spans="1:7" x14ac:dyDescent="0.35">
      <c r="A253" s="36" t="s">
        <v>1692</v>
      </c>
      <c r="B253" s="36" t="s">
        <v>1693</v>
      </c>
      <c r="C253" s="36" t="s">
        <v>1643</v>
      </c>
      <c r="D253" s="36" t="s">
        <v>25</v>
      </c>
      <c r="E253" s="37">
        <v>2348400</v>
      </c>
      <c r="F253" s="37">
        <v>196629</v>
      </c>
      <c r="G253" s="37">
        <v>199282</v>
      </c>
    </row>
    <row r="254" spans="1:7" x14ac:dyDescent="0.35">
      <c r="A254" s="36" t="s">
        <v>1696</v>
      </c>
      <c r="B254" s="36" t="s">
        <v>1346</v>
      </c>
      <c r="C254" s="36" t="s">
        <v>1643</v>
      </c>
      <c r="D254" s="36" t="s">
        <v>25</v>
      </c>
      <c r="E254" s="37">
        <v>8083547</v>
      </c>
      <c r="F254" s="37">
        <v>674005</v>
      </c>
      <c r="G254" s="37">
        <v>685960</v>
      </c>
    </row>
    <row r="255" spans="1:7" x14ac:dyDescent="0.35">
      <c r="A255" s="36" t="s">
        <v>1700</v>
      </c>
      <c r="B255" s="36" t="s">
        <v>1701</v>
      </c>
      <c r="C255" s="36" t="s">
        <v>1643</v>
      </c>
      <c r="D255" s="36" t="s">
        <v>25</v>
      </c>
      <c r="E255" s="37">
        <v>2238445</v>
      </c>
      <c r="F255" s="37">
        <v>187522</v>
      </c>
      <c r="G255" s="37">
        <v>189952</v>
      </c>
    </row>
    <row r="256" spans="1:7" x14ac:dyDescent="0.35">
      <c r="A256" s="36" t="s">
        <v>1702</v>
      </c>
      <c r="B256" s="36" t="s">
        <v>1703</v>
      </c>
      <c r="C256" s="36" t="s">
        <v>1643</v>
      </c>
      <c r="D256" s="36" t="s">
        <v>25</v>
      </c>
      <c r="E256" s="37">
        <v>4878359</v>
      </c>
      <c r="F256" s="37">
        <v>401206</v>
      </c>
      <c r="G256" s="37">
        <v>413972</v>
      </c>
    </row>
    <row r="257" spans="1:7" x14ac:dyDescent="0.35">
      <c r="A257" s="36" t="s">
        <v>1704</v>
      </c>
      <c r="B257" s="36" t="s">
        <v>1705</v>
      </c>
      <c r="C257" s="36" t="s">
        <v>1643</v>
      </c>
      <c r="D257" s="36" t="s">
        <v>19</v>
      </c>
      <c r="E257" s="37">
        <v>1664953</v>
      </c>
      <c r="F257" s="37">
        <v>136335</v>
      </c>
      <c r="G257" s="37">
        <v>141286</v>
      </c>
    </row>
    <row r="258" spans="1:7" x14ac:dyDescent="0.35">
      <c r="A258" s="36" t="s">
        <v>1706</v>
      </c>
      <c r="B258" s="36" t="s">
        <v>1707</v>
      </c>
      <c r="C258" s="36" t="s">
        <v>1643</v>
      </c>
      <c r="D258" s="36" t="s">
        <v>25</v>
      </c>
      <c r="E258" s="37">
        <v>1756675</v>
      </c>
      <c r="F258" s="37">
        <v>146826</v>
      </c>
      <c r="G258" s="37">
        <v>149069</v>
      </c>
    </row>
    <row r="259" spans="1:7" x14ac:dyDescent="0.35">
      <c r="A259" s="36" t="s">
        <v>1710</v>
      </c>
      <c r="B259" s="36" t="s">
        <v>1711</v>
      </c>
      <c r="C259" s="36" t="s">
        <v>1643</v>
      </c>
      <c r="D259" s="36" t="s">
        <v>25</v>
      </c>
      <c r="E259" s="37">
        <v>2447068</v>
      </c>
      <c r="F259" s="37">
        <v>197502</v>
      </c>
      <c r="G259" s="37">
        <v>207655</v>
      </c>
    </row>
    <row r="260" spans="1:7" x14ac:dyDescent="0.35">
      <c r="A260" s="36" t="s">
        <v>1718</v>
      </c>
      <c r="B260" s="36" t="s">
        <v>1719</v>
      </c>
      <c r="C260" s="36" t="s">
        <v>1643</v>
      </c>
      <c r="D260" s="36" t="s">
        <v>19</v>
      </c>
      <c r="E260" s="37">
        <v>3362710</v>
      </c>
      <c r="F260" s="37">
        <v>277639</v>
      </c>
      <c r="G260" s="37">
        <v>285356</v>
      </c>
    </row>
    <row r="261" spans="1:7" x14ac:dyDescent="0.35">
      <c r="A261" s="36" t="s">
        <v>1722</v>
      </c>
      <c r="B261" s="36" t="s">
        <v>1723</v>
      </c>
      <c r="C261" s="36" t="s">
        <v>1643</v>
      </c>
      <c r="D261" s="36" t="s">
        <v>75</v>
      </c>
      <c r="E261" s="37">
        <v>2727220</v>
      </c>
      <c r="F261" s="37">
        <v>222084</v>
      </c>
      <c r="G261" s="37">
        <v>231429</v>
      </c>
    </row>
    <row r="262" spans="1:7" x14ac:dyDescent="0.35">
      <c r="A262" s="36" t="s">
        <v>1724</v>
      </c>
      <c r="B262" s="36" t="s">
        <v>1725</v>
      </c>
      <c r="C262" s="36" t="s">
        <v>1643</v>
      </c>
      <c r="D262" s="36" t="s">
        <v>75</v>
      </c>
      <c r="E262" s="37">
        <v>1804707</v>
      </c>
      <c r="F262" s="37">
        <v>148799</v>
      </c>
      <c r="G262" s="37">
        <v>153145</v>
      </c>
    </row>
    <row r="263" spans="1:7" x14ac:dyDescent="0.35">
      <c r="A263" s="36" t="s">
        <v>1726</v>
      </c>
      <c r="B263" s="36" t="s">
        <v>1727</v>
      </c>
      <c r="C263" s="36" t="s">
        <v>1643</v>
      </c>
      <c r="D263" s="36" t="s">
        <v>75</v>
      </c>
      <c r="E263" s="37">
        <v>14216121</v>
      </c>
      <c r="F263" s="37">
        <v>1174057</v>
      </c>
      <c r="G263" s="37">
        <v>1206363</v>
      </c>
    </row>
    <row r="264" spans="1:7" x14ac:dyDescent="0.35">
      <c r="A264" s="36" t="s">
        <v>1728</v>
      </c>
      <c r="B264" s="36" t="s">
        <v>1729</v>
      </c>
      <c r="C264" s="36" t="s">
        <v>1643</v>
      </c>
      <c r="D264" s="36" t="s">
        <v>75</v>
      </c>
      <c r="E264" s="37">
        <v>1956644</v>
      </c>
      <c r="F264" s="37">
        <v>162129</v>
      </c>
      <c r="G264" s="37">
        <v>166038</v>
      </c>
    </row>
    <row r="265" spans="1:7" x14ac:dyDescent="0.35">
      <c r="A265" s="36" t="s">
        <v>1730</v>
      </c>
      <c r="B265" s="36" t="s">
        <v>504</v>
      </c>
      <c r="C265" s="36" t="s">
        <v>1643</v>
      </c>
      <c r="D265" s="36" t="s">
        <v>75</v>
      </c>
      <c r="E265" s="37">
        <v>1725860</v>
      </c>
      <c r="F265" s="37">
        <v>138158</v>
      </c>
      <c r="G265" s="37">
        <v>146454</v>
      </c>
    </row>
    <row r="266" spans="1:7" x14ac:dyDescent="0.35">
      <c r="A266" s="36" t="s">
        <v>1740</v>
      </c>
      <c r="B266" s="36" t="s">
        <v>1741</v>
      </c>
      <c r="C266" s="36" t="s">
        <v>1739</v>
      </c>
      <c r="D266" s="36" t="s">
        <v>25</v>
      </c>
      <c r="E266" s="37">
        <v>6070270</v>
      </c>
      <c r="F266" s="37">
        <v>499371</v>
      </c>
      <c r="G266" s="37">
        <v>515116</v>
      </c>
    </row>
    <row r="267" spans="1:7" x14ac:dyDescent="0.35">
      <c r="A267" s="36" t="s">
        <v>1747</v>
      </c>
      <c r="B267" s="36" t="s">
        <v>1748</v>
      </c>
      <c r="C267" s="36" t="s">
        <v>1739</v>
      </c>
      <c r="D267" s="36" t="s">
        <v>25</v>
      </c>
      <c r="E267" s="37">
        <v>2583075</v>
      </c>
      <c r="F267" s="37">
        <v>212944</v>
      </c>
      <c r="G267" s="37">
        <v>219197</v>
      </c>
    </row>
    <row r="268" spans="1:7" x14ac:dyDescent="0.35">
      <c r="A268" s="36" t="s">
        <v>1749</v>
      </c>
      <c r="B268" s="36" t="s">
        <v>1750</v>
      </c>
      <c r="C268" s="36" t="s">
        <v>1739</v>
      </c>
      <c r="D268" s="36" t="s">
        <v>25</v>
      </c>
      <c r="E268" s="37">
        <v>11585622</v>
      </c>
      <c r="F268" s="37">
        <v>960301</v>
      </c>
      <c r="G268" s="37">
        <v>983142</v>
      </c>
    </row>
    <row r="269" spans="1:7" x14ac:dyDescent="0.35">
      <c r="A269" s="36" t="s">
        <v>1751</v>
      </c>
      <c r="B269" s="36" t="s">
        <v>1752</v>
      </c>
      <c r="C269" s="36" t="s">
        <v>1739</v>
      </c>
      <c r="D269" s="36" t="s">
        <v>25</v>
      </c>
      <c r="E269" s="37">
        <v>21173646</v>
      </c>
      <c r="F269" s="37">
        <v>1739682</v>
      </c>
      <c r="G269" s="37">
        <v>1796770</v>
      </c>
    </row>
    <row r="270" spans="1:7" x14ac:dyDescent="0.35">
      <c r="A270" s="36" t="s">
        <v>1755</v>
      </c>
      <c r="B270" s="36" t="s">
        <v>1001</v>
      </c>
      <c r="C270" s="36" t="s">
        <v>1739</v>
      </c>
      <c r="D270" s="36" t="s">
        <v>25</v>
      </c>
      <c r="E270" s="37">
        <v>7035746</v>
      </c>
      <c r="F270" s="37">
        <v>582536</v>
      </c>
      <c r="G270" s="37">
        <v>597045</v>
      </c>
    </row>
    <row r="271" spans="1:7" x14ac:dyDescent="0.35">
      <c r="A271" s="36" t="s">
        <v>1758</v>
      </c>
      <c r="B271" s="36" t="s">
        <v>1759</v>
      </c>
      <c r="C271" s="36" t="s">
        <v>1739</v>
      </c>
      <c r="D271" s="36" t="s">
        <v>25</v>
      </c>
      <c r="E271" s="37">
        <v>5716576</v>
      </c>
      <c r="F271" s="37">
        <v>466277</v>
      </c>
      <c r="G271" s="37">
        <v>485102</v>
      </c>
    </row>
    <row r="272" spans="1:7" x14ac:dyDescent="0.35">
      <c r="A272" s="36" t="s">
        <v>1774</v>
      </c>
      <c r="B272" s="36" t="s">
        <v>284</v>
      </c>
      <c r="C272" s="36" t="s">
        <v>1739</v>
      </c>
      <c r="D272" s="36" t="s">
        <v>19</v>
      </c>
      <c r="E272" s="37">
        <v>2011695</v>
      </c>
      <c r="F272" s="37">
        <v>163019</v>
      </c>
      <c r="G272" s="37">
        <v>170710</v>
      </c>
    </row>
    <row r="273" spans="1:7" x14ac:dyDescent="0.35">
      <c r="A273" s="36" t="s">
        <v>1793</v>
      </c>
      <c r="B273" s="36" t="s">
        <v>970</v>
      </c>
      <c r="C273" s="36" t="s">
        <v>1739</v>
      </c>
      <c r="D273" s="36" t="s">
        <v>25</v>
      </c>
      <c r="E273" s="37">
        <v>1838265</v>
      </c>
      <c r="F273" s="37">
        <v>148427</v>
      </c>
      <c r="G273" s="37">
        <v>155993</v>
      </c>
    </row>
    <row r="274" spans="1:7" x14ac:dyDescent="0.35">
      <c r="A274" s="36" t="s">
        <v>1796</v>
      </c>
      <c r="B274" s="36" t="s">
        <v>1797</v>
      </c>
      <c r="C274" s="36" t="s">
        <v>1739</v>
      </c>
      <c r="D274" s="36" t="s">
        <v>25</v>
      </c>
      <c r="E274" s="37">
        <v>7456712</v>
      </c>
      <c r="F274" s="37">
        <v>606390</v>
      </c>
      <c r="G274" s="37">
        <v>632768</v>
      </c>
    </row>
    <row r="275" spans="1:7" x14ac:dyDescent="0.35">
      <c r="A275" s="36" t="s">
        <v>1799</v>
      </c>
      <c r="B275" s="36" t="s">
        <v>1800</v>
      </c>
      <c r="C275" s="36" t="s">
        <v>1739</v>
      </c>
      <c r="D275" s="36" t="s">
        <v>25</v>
      </c>
      <c r="E275" s="37">
        <v>3511068</v>
      </c>
      <c r="F275" s="37">
        <v>288985</v>
      </c>
      <c r="G275" s="37">
        <v>297945</v>
      </c>
    </row>
    <row r="276" spans="1:7" x14ac:dyDescent="0.35">
      <c r="A276" s="36" t="s">
        <v>1805</v>
      </c>
      <c r="B276" s="36" t="s">
        <v>1806</v>
      </c>
      <c r="C276" s="36" t="s">
        <v>1739</v>
      </c>
      <c r="D276" s="36" t="s">
        <v>75</v>
      </c>
      <c r="E276" s="37">
        <v>3894388</v>
      </c>
      <c r="F276" s="37">
        <v>314059</v>
      </c>
      <c r="G276" s="37">
        <v>330473</v>
      </c>
    </row>
    <row r="277" spans="1:7" x14ac:dyDescent="0.35">
      <c r="A277" s="36" t="s">
        <v>1807</v>
      </c>
      <c r="B277" s="36" t="s">
        <v>1808</v>
      </c>
      <c r="C277" s="36" t="s">
        <v>1739</v>
      </c>
      <c r="D277" s="36" t="s">
        <v>75</v>
      </c>
      <c r="E277" s="37">
        <v>1966153</v>
      </c>
      <c r="F277" s="37">
        <v>159680</v>
      </c>
      <c r="G277" s="37">
        <v>166845</v>
      </c>
    </row>
    <row r="278" spans="1:7" x14ac:dyDescent="0.35">
      <c r="A278" s="36" t="s">
        <v>1809</v>
      </c>
      <c r="B278" s="36" t="s">
        <v>1041</v>
      </c>
      <c r="C278" s="36" t="s">
        <v>1739</v>
      </c>
      <c r="D278" s="36" t="s">
        <v>75</v>
      </c>
      <c r="E278" s="37">
        <v>3290512</v>
      </c>
      <c r="F278" s="37">
        <v>267773</v>
      </c>
      <c r="G278" s="37">
        <v>279229</v>
      </c>
    </row>
    <row r="279" spans="1:7" x14ac:dyDescent="0.35">
      <c r="A279" s="36" t="s">
        <v>1811</v>
      </c>
      <c r="B279" s="36" t="s">
        <v>1220</v>
      </c>
      <c r="C279" s="36" t="s">
        <v>1739</v>
      </c>
      <c r="D279" s="36" t="s">
        <v>75</v>
      </c>
      <c r="E279" s="37">
        <v>1933906</v>
      </c>
      <c r="F279" s="37">
        <v>155438</v>
      </c>
      <c r="G279" s="37">
        <v>164109</v>
      </c>
    </row>
    <row r="280" spans="1:7" x14ac:dyDescent="0.35">
      <c r="A280" s="36" t="s">
        <v>1833</v>
      </c>
      <c r="B280" s="36" t="s">
        <v>1834</v>
      </c>
      <c r="C280" s="36" t="s">
        <v>1820</v>
      </c>
      <c r="D280" s="36" t="s">
        <v>25</v>
      </c>
      <c r="E280" s="37">
        <v>4901114</v>
      </c>
      <c r="F280" s="37">
        <v>394559</v>
      </c>
      <c r="G280" s="37">
        <v>415903</v>
      </c>
    </row>
    <row r="281" spans="1:7" x14ac:dyDescent="0.35">
      <c r="A281" s="36" t="s">
        <v>1836</v>
      </c>
      <c r="B281" s="36" t="s">
        <v>1837</v>
      </c>
      <c r="C281" s="36" t="s">
        <v>1820</v>
      </c>
      <c r="D281" s="36" t="s">
        <v>25</v>
      </c>
      <c r="E281" s="37">
        <v>3349550</v>
      </c>
      <c r="F281" s="37">
        <v>274358</v>
      </c>
      <c r="G281" s="37">
        <v>284239</v>
      </c>
    </row>
    <row r="282" spans="1:7" x14ac:dyDescent="0.35">
      <c r="A282" s="36" t="s">
        <v>1860</v>
      </c>
      <c r="B282" s="36" t="s">
        <v>1861</v>
      </c>
      <c r="C282" s="36" t="s">
        <v>1842</v>
      </c>
      <c r="D282" s="36" t="s">
        <v>25</v>
      </c>
      <c r="E282" s="37">
        <v>8590018</v>
      </c>
      <c r="F282" s="37">
        <v>701174</v>
      </c>
      <c r="G282" s="37">
        <v>728939</v>
      </c>
    </row>
    <row r="283" spans="1:7" x14ac:dyDescent="0.35">
      <c r="A283" s="36" t="s">
        <v>1866</v>
      </c>
      <c r="B283" s="36" t="s">
        <v>1867</v>
      </c>
      <c r="C283" s="36" t="s">
        <v>1842</v>
      </c>
      <c r="D283" s="36" t="s">
        <v>75</v>
      </c>
      <c r="E283" s="37">
        <v>2229190</v>
      </c>
      <c r="F283" s="37">
        <v>179278</v>
      </c>
      <c r="G283" s="37">
        <v>189166</v>
      </c>
    </row>
    <row r="284" spans="1:7" x14ac:dyDescent="0.35">
      <c r="A284" s="36" t="s">
        <v>1870</v>
      </c>
      <c r="B284" s="36" t="s">
        <v>1364</v>
      </c>
      <c r="C284" s="36" t="s">
        <v>1842</v>
      </c>
      <c r="D284" s="36" t="s">
        <v>75</v>
      </c>
      <c r="E284" s="37">
        <v>2143831</v>
      </c>
      <c r="F284" s="37">
        <v>169025</v>
      </c>
      <c r="G284" s="37">
        <v>181923</v>
      </c>
    </row>
    <row r="285" spans="1:7" x14ac:dyDescent="0.35">
      <c r="A285" s="36" t="s">
        <v>1875</v>
      </c>
      <c r="B285" s="36" t="s">
        <v>1876</v>
      </c>
      <c r="C285" s="36" t="s">
        <v>18</v>
      </c>
      <c r="D285" s="36" t="s">
        <v>25</v>
      </c>
      <c r="E285" s="37">
        <v>2289305</v>
      </c>
      <c r="F285" s="37">
        <v>189753</v>
      </c>
      <c r="G285" s="37">
        <v>194268</v>
      </c>
    </row>
    <row r="286" spans="1:7" x14ac:dyDescent="0.35">
      <c r="A286" s="36" t="s">
        <v>1895</v>
      </c>
      <c r="B286" s="36" t="s">
        <v>1896</v>
      </c>
      <c r="C286" s="36" t="s">
        <v>18</v>
      </c>
      <c r="D286" s="36" t="s">
        <v>25</v>
      </c>
      <c r="E286" s="37">
        <v>3086370</v>
      </c>
      <c r="F286" s="37">
        <v>251291</v>
      </c>
      <c r="G286" s="37">
        <v>261906</v>
      </c>
    </row>
    <row r="287" spans="1:7" x14ac:dyDescent="0.35">
      <c r="A287" s="36" t="s">
        <v>1897</v>
      </c>
      <c r="B287" s="36" t="s">
        <v>1898</v>
      </c>
      <c r="C287" s="36" t="s">
        <v>18</v>
      </c>
      <c r="D287" s="36" t="s">
        <v>25</v>
      </c>
      <c r="E287" s="37">
        <v>1959055</v>
      </c>
      <c r="F287" s="37">
        <v>163379</v>
      </c>
      <c r="G287" s="37">
        <v>166243</v>
      </c>
    </row>
    <row r="288" spans="1:7" x14ac:dyDescent="0.35">
      <c r="A288" s="36" t="s">
        <v>1905</v>
      </c>
      <c r="B288" s="36" t="s">
        <v>1906</v>
      </c>
      <c r="C288" s="36" t="s">
        <v>18</v>
      </c>
      <c r="D288" s="36" t="s">
        <v>25</v>
      </c>
      <c r="E288" s="37">
        <v>1679104</v>
      </c>
      <c r="F288" s="37">
        <v>139155</v>
      </c>
      <c r="G288" s="37">
        <v>142487</v>
      </c>
    </row>
    <row r="289" spans="1:7" x14ac:dyDescent="0.35">
      <c r="A289" s="36" t="s">
        <v>1919</v>
      </c>
      <c r="B289" s="36" t="s">
        <v>1920</v>
      </c>
      <c r="C289" s="36" t="s">
        <v>18</v>
      </c>
      <c r="D289" s="36" t="s">
        <v>25</v>
      </c>
      <c r="E289" s="37">
        <v>42563656</v>
      </c>
      <c r="F289" s="37">
        <v>3483946</v>
      </c>
      <c r="G289" s="37">
        <v>3611900</v>
      </c>
    </row>
    <row r="290" spans="1:7" x14ac:dyDescent="0.35">
      <c r="A290" s="36" t="s">
        <v>1921</v>
      </c>
      <c r="B290" s="36" t="s">
        <v>1922</v>
      </c>
      <c r="C290" s="36" t="s">
        <v>18</v>
      </c>
      <c r="D290" s="36" t="s">
        <v>25</v>
      </c>
      <c r="E290" s="37">
        <v>13912834</v>
      </c>
      <c r="F290" s="37">
        <v>1148214</v>
      </c>
      <c r="G290" s="37">
        <v>1180626</v>
      </c>
    </row>
    <row r="291" spans="1:7" x14ac:dyDescent="0.35">
      <c r="A291" s="36" t="s">
        <v>1923</v>
      </c>
      <c r="B291" s="36" t="s">
        <v>1924</v>
      </c>
      <c r="C291" s="36" t="s">
        <v>18</v>
      </c>
      <c r="D291" s="36" t="s">
        <v>25</v>
      </c>
      <c r="E291" s="37">
        <v>2603811</v>
      </c>
      <c r="F291" s="37">
        <v>217817</v>
      </c>
      <c r="G291" s="37">
        <v>220956</v>
      </c>
    </row>
    <row r="292" spans="1:7" x14ac:dyDescent="0.35">
      <c r="A292" s="36" t="s">
        <v>1925</v>
      </c>
      <c r="B292" s="36" t="s">
        <v>1926</v>
      </c>
      <c r="C292" s="36" t="s">
        <v>18</v>
      </c>
      <c r="D292" s="36" t="s">
        <v>25</v>
      </c>
      <c r="E292" s="37">
        <v>2699316</v>
      </c>
      <c r="F292" s="37">
        <v>220906</v>
      </c>
      <c r="G292" s="37">
        <v>229061</v>
      </c>
    </row>
    <row r="293" spans="1:7" x14ac:dyDescent="0.35">
      <c r="A293" s="36" t="s">
        <v>1939</v>
      </c>
      <c r="B293" s="36" t="s">
        <v>1940</v>
      </c>
      <c r="C293" s="36" t="s">
        <v>18</v>
      </c>
      <c r="D293" s="36" t="s">
        <v>75</v>
      </c>
      <c r="E293" s="37">
        <v>13726228</v>
      </c>
      <c r="F293" s="37">
        <v>1122864</v>
      </c>
      <c r="G293" s="37">
        <v>1164791</v>
      </c>
    </row>
    <row r="294" spans="1:7" x14ac:dyDescent="0.35">
      <c r="A294" s="36" t="s">
        <v>1941</v>
      </c>
      <c r="B294" s="36" t="s">
        <v>1942</v>
      </c>
      <c r="C294" s="36" t="s">
        <v>18</v>
      </c>
      <c r="D294" s="36" t="s">
        <v>75</v>
      </c>
      <c r="E294" s="37">
        <v>3233928</v>
      </c>
      <c r="F294" s="37">
        <v>267813</v>
      </c>
      <c r="G294" s="37">
        <v>274427</v>
      </c>
    </row>
    <row r="295" spans="1:7" x14ac:dyDescent="0.35">
      <c r="A295" s="36" t="s">
        <v>1943</v>
      </c>
      <c r="B295" s="36" t="s">
        <v>1944</v>
      </c>
      <c r="C295" s="36" t="s">
        <v>18</v>
      </c>
      <c r="D295" s="36" t="s">
        <v>75</v>
      </c>
      <c r="E295" s="37">
        <v>2292421</v>
      </c>
      <c r="F295" s="37">
        <v>186472</v>
      </c>
      <c r="G295" s="37">
        <v>194532</v>
      </c>
    </row>
    <row r="296" spans="1:7" x14ac:dyDescent="0.35">
      <c r="A296" s="36" t="s">
        <v>1945</v>
      </c>
      <c r="B296" s="36" t="s">
        <v>1946</v>
      </c>
      <c r="C296" s="36" t="s">
        <v>18</v>
      </c>
      <c r="D296" s="36" t="s">
        <v>75</v>
      </c>
      <c r="E296" s="37">
        <v>2066233</v>
      </c>
      <c r="F296" s="37">
        <v>160345</v>
      </c>
      <c r="G296" s="37">
        <v>175338</v>
      </c>
    </row>
    <row r="297" spans="1:7" x14ac:dyDescent="0.35">
      <c r="A297" s="36" t="s">
        <v>1947</v>
      </c>
      <c r="B297" s="36" t="s">
        <v>1948</v>
      </c>
      <c r="C297" s="36" t="s">
        <v>18</v>
      </c>
      <c r="D297" s="36" t="s">
        <v>75</v>
      </c>
      <c r="E297" s="37">
        <v>2561140</v>
      </c>
      <c r="F297" s="37">
        <v>209176</v>
      </c>
      <c r="G297" s="37">
        <v>217335</v>
      </c>
    </row>
    <row r="298" spans="1:7" x14ac:dyDescent="0.35">
      <c r="A298" s="36" t="s">
        <v>1952</v>
      </c>
      <c r="B298" s="36" t="s">
        <v>1953</v>
      </c>
      <c r="C298" s="36" t="s">
        <v>18</v>
      </c>
      <c r="D298" s="36" t="s">
        <v>75</v>
      </c>
      <c r="E298" s="37">
        <v>3610342</v>
      </c>
      <c r="F298" s="37">
        <v>296708</v>
      </c>
      <c r="G298" s="37">
        <v>306369</v>
      </c>
    </row>
    <row r="299" spans="1:7" x14ac:dyDescent="0.35">
      <c r="A299" s="36" t="s">
        <v>1954</v>
      </c>
      <c r="B299" s="36" t="s">
        <v>1955</v>
      </c>
      <c r="C299" s="36" t="s">
        <v>18</v>
      </c>
      <c r="D299" s="36" t="s">
        <v>75</v>
      </c>
      <c r="E299" s="37">
        <v>2863164</v>
      </c>
      <c r="F299" s="37">
        <v>235509</v>
      </c>
      <c r="G299" s="37">
        <v>242965</v>
      </c>
    </row>
    <row r="300" spans="1:7" x14ac:dyDescent="0.35">
      <c r="A300" s="36" t="s">
        <v>1958</v>
      </c>
      <c r="B300" s="36" t="s">
        <v>1959</v>
      </c>
      <c r="C300" s="36" t="s">
        <v>18</v>
      </c>
      <c r="D300" s="36" t="s">
        <v>75</v>
      </c>
      <c r="E300" s="37">
        <v>4145145</v>
      </c>
      <c r="F300" s="37">
        <v>340729</v>
      </c>
      <c r="G300" s="37">
        <v>351752</v>
      </c>
    </row>
    <row r="301" spans="1:7" x14ac:dyDescent="0.35">
      <c r="A301" s="36" t="s">
        <v>1960</v>
      </c>
      <c r="B301" s="36" t="s">
        <v>1220</v>
      </c>
      <c r="C301" s="36" t="s">
        <v>18</v>
      </c>
      <c r="D301" s="36" t="s">
        <v>75</v>
      </c>
      <c r="E301" s="37">
        <v>3267086</v>
      </c>
      <c r="F301" s="37">
        <v>265971</v>
      </c>
      <c r="G301" s="37">
        <v>277241</v>
      </c>
    </row>
    <row r="302" spans="1:7" x14ac:dyDescent="0.35">
      <c r="A302" s="36" t="s">
        <v>1963</v>
      </c>
      <c r="B302" s="36" t="s">
        <v>1364</v>
      </c>
      <c r="C302" s="36" t="s">
        <v>18</v>
      </c>
      <c r="D302" s="36" t="s">
        <v>75</v>
      </c>
      <c r="E302" s="37">
        <v>3477097</v>
      </c>
      <c r="F302" s="37">
        <v>284470</v>
      </c>
      <c r="G302" s="37">
        <v>295062</v>
      </c>
    </row>
    <row r="303" spans="1:7" x14ac:dyDescent="0.35">
      <c r="A303" s="36" t="s">
        <v>1964</v>
      </c>
      <c r="B303" s="36" t="s">
        <v>1965</v>
      </c>
      <c r="C303" s="36" t="s">
        <v>18</v>
      </c>
      <c r="D303" s="36" t="s">
        <v>75</v>
      </c>
      <c r="E303" s="37">
        <v>3409546</v>
      </c>
      <c r="F303" s="37">
        <v>281726</v>
      </c>
      <c r="G303" s="37">
        <v>289330</v>
      </c>
    </row>
    <row r="304" spans="1:7" x14ac:dyDescent="0.35">
      <c r="A304" s="36" t="s">
        <v>1966</v>
      </c>
      <c r="B304" s="36" t="s">
        <v>1967</v>
      </c>
      <c r="C304" s="36" t="s">
        <v>18</v>
      </c>
      <c r="D304" s="36" t="s">
        <v>75</v>
      </c>
      <c r="E304" s="37">
        <v>2158664</v>
      </c>
      <c r="F304" s="37">
        <v>174860</v>
      </c>
      <c r="G304" s="37">
        <v>183182</v>
      </c>
    </row>
    <row r="305" spans="1:7" x14ac:dyDescent="0.35">
      <c r="A305" s="36" t="s">
        <v>1975</v>
      </c>
      <c r="B305" s="36" t="s">
        <v>1976</v>
      </c>
      <c r="C305" s="36" t="s">
        <v>1970</v>
      </c>
      <c r="D305" s="36" t="s">
        <v>19</v>
      </c>
      <c r="E305" s="37">
        <v>2294090</v>
      </c>
      <c r="F305" s="37">
        <v>192547</v>
      </c>
      <c r="G305" s="37">
        <v>194674</v>
      </c>
    </row>
    <row r="306" spans="1:7" x14ac:dyDescent="0.35">
      <c r="A306" s="36" t="s">
        <v>1979</v>
      </c>
      <c r="B306" s="36" t="s">
        <v>1980</v>
      </c>
      <c r="C306" s="36" t="s">
        <v>1970</v>
      </c>
      <c r="D306" s="36" t="s">
        <v>25</v>
      </c>
      <c r="E306" s="37">
        <v>1739453</v>
      </c>
      <c r="F306" s="37">
        <v>142783</v>
      </c>
      <c r="G306" s="37">
        <v>147608</v>
      </c>
    </row>
    <row r="307" spans="1:7" x14ac:dyDescent="0.35">
      <c r="A307" s="36" t="s">
        <v>1983</v>
      </c>
      <c r="B307" s="36" t="s">
        <v>1984</v>
      </c>
      <c r="C307" s="36" t="s">
        <v>1970</v>
      </c>
      <c r="D307" s="36" t="s">
        <v>19</v>
      </c>
      <c r="E307" s="37">
        <v>1865979</v>
      </c>
      <c r="F307" s="37">
        <v>160080</v>
      </c>
      <c r="G307" s="37">
        <v>158345</v>
      </c>
    </row>
    <row r="308" spans="1:7" x14ac:dyDescent="0.35">
      <c r="A308" s="36" t="s">
        <v>2005</v>
      </c>
      <c r="B308" s="36" t="s">
        <v>2006</v>
      </c>
      <c r="C308" s="36" t="s">
        <v>1970</v>
      </c>
      <c r="D308" s="36" t="s">
        <v>25</v>
      </c>
      <c r="E308" s="37">
        <v>2483756</v>
      </c>
      <c r="F308" s="37">
        <v>211879</v>
      </c>
      <c r="G308" s="37">
        <v>210769</v>
      </c>
    </row>
    <row r="309" spans="1:7" x14ac:dyDescent="0.35">
      <c r="A309" s="36" t="s">
        <v>2011</v>
      </c>
      <c r="B309" s="36" t="s">
        <v>2012</v>
      </c>
      <c r="C309" s="36" t="s">
        <v>1970</v>
      </c>
      <c r="D309" s="36" t="s">
        <v>25</v>
      </c>
      <c r="E309" s="37">
        <v>6993341</v>
      </c>
      <c r="F309" s="37">
        <v>568381</v>
      </c>
      <c r="G309" s="37">
        <v>593446</v>
      </c>
    </row>
    <row r="310" spans="1:7" x14ac:dyDescent="0.35">
      <c r="A310" s="36" t="s">
        <v>2032</v>
      </c>
      <c r="B310" s="36" t="s">
        <v>2033</v>
      </c>
      <c r="C310" s="36" t="s">
        <v>2027</v>
      </c>
      <c r="D310" s="36" t="s">
        <v>19</v>
      </c>
      <c r="E310" s="37">
        <v>1870396</v>
      </c>
      <c r="F310" s="37">
        <v>155978</v>
      </c>
      <c r="G310" s="37">
        <v>158720</v>
      </c>
    </row>
    <row r="311" spans="1:7" x14ac:dyDescent="0.35">
      <c r="A311" s="36" t="s">
        <v>2034</v>
      </c>
      <c r="B311" s="36" t="s">
        <v>2035</v>
      </c>
      <c r="C311" s="36" t="s">
        <v>2027</v>
      </c>
      <c r="D311" s="36" t="s">
        <v>25</v>
      </c>
      <c r="E311" s="37">
        <v>5034021</v>
      </c>
      <c r="F311" s="37">
        <v>421403</v>
      </c>
      <c r="G311" s="37">
        <v>427181</v>
      </c>
    </row>
    <row r="312" spans="1:7" x14ac:dyDescent="0.35">
      <c r="A312" s="36" t="s">
        <v>2038</v>
      </c>
      <c r="B312" s="36" t="s">
        <v>2039</v>
      </c>
      <c r="C312" s="36" t="s">
        <v>2027</v>
      </c>
      <c r="D312" s="36" t="s">
        <v>19</v>
      </c>
      <c r="E312" s="37">
        <v>1339568</v>
      </c>
      <c r="F312" s="37">
        <v>111384</v>
      </c>
      <c r="G312" s="37">
        <v>113674</v>
      </c>
    </row>
    <row r="313" spans="1:7" x14ac:dyDescent="0.35">
      <c r="A313" s="36" t="s">
        <v>2061</v>
      </c>
      <c r="B313" s="36" t="s">
        <v>2062</v>
      </c>
      <c r="C313" s="36" t="s">
        <v>2042</v>
      </c>
      <c r="D313" s="36" t="s">
        <v>75</v>
      </c>
      <c r="E313" s="37">
        <v>1762709</v>
      </c>
      <c r="F313" s="37">
        <v>146328</v>
      </c>
      <c r="G313" s="37">
        <v>149581</v>
      </c>
    </row>
    <row r="314" spans="1:7" x14ac:dyDescent="0.35">
      <c r="A314" s="36" t="s">
        <v>2063</v>
      </c>
      <c r="B314" s="36" t="s">
        <v>2064</v>
      </c>
      <c r="C314" s="36" t="s">
        <v>2042</v>
      </c>
      <c r="D314" s="36" t="s">
        <v>75</v>
      </c>
      <c r="E314" s="37">
        <v>2720267</v>
      </c>
      <c r="F314" s="37">
        <v>220051</v>
      </c>
      <c r="G314" s="37">
        <v>230839</v>
      </c>
    </row>
    <row r="315" spans="1:7" x14ac:dyDescent="0.35">
      <c r="A315" s="36" t="s">
        <v>2065</v>
      </c>
      <c r="B315" s="36" t="s">
        <v>2066</v>
      </c>
      <c r="C315" s="36" t="s">
        <v>2042</v>
      </c>
      <c r="D315" s="36" t="s">
        <v>75</v>
      </c>
      <c r="E315" s="37">
        <v>2066587</v>
      </c>
      <c r="F315" s="37">
        <v>182883</v>
      </c>
      <c r="G315" s="37">
        <v>175368</v>
      </c>
    </row>
    <row r="316" spans="1:7" x14ac:dyDescent="0.35">
      <c r="A316" s="36" t="s">
        <v>2067</v>
      </c>
      <c r="B316" s="36" t="s">
        <v>2068</v>
      </c>
      <c r="C316" s="36" t="s">
        <v>2042</v>
      </c>
      <c r="D316" s="36" t="s">
        <v>75</v>
      </c>
      <c r="E316" s="37">
        <v>1792731</v>
      </c>
      <c r="F316" s="37">
        <v>143711</v>
      </c>
      <c r="G316" s="37">
        <v>152129</v>
      </c>
    </row>
    <row r="317" spans="1:7" x14ac:dyDescent="0.35">
      <c r="A317" s="36" t="s">
        <v>2084</v>
      </c>
      <c r="B317" s="36" t="s">
        <v>2085</v>
      </c>
      <c r="C317" s="36" t="s">
        <v>2082</v>
      </c>
      <c r="D317" s="36" t="s">
        <v>25</v>
      </c>
      <c r="E317" s="37">
        <v>1690923</v>
      </c>
      <c r="F317" s="37">
        <v>140831</v>
      </c>
      <c r="G317" s="37">
        <v>143490</v>
      </c>
    </row>
    <row r="318" spans="1:7" x14ac:dyDescent="0.35">
      <c r="A318" s="36" t="s">
        <v>2100</v>
      </c>
      <c r="B318" s="36" t="s">
        <v>2101</v>
      </c>
      <c r="C318" s="36" t="s">
        <v>2082</v>
      </c>
      <c r="D318" s="36" t="s">
        <v>25</v>
      </c>
      <c r="E318" s="37">
        <v>6585929</v>
      </c>
      <c r="F318" s="37">
        <v>540655</v>
      </c>
      <c r="G318" s="37">
        <v>558874</v>
      </c>
    </row>
    <row r="319" spans="1:7" x14ac:dyDescent="0.35">
      <c r="A319" s="36" t="s">
        <v>2106</v>
      </c>
      <c r="B319" s="36" t="s">
        <v>2107</v>
      </c>
      <c r="C319" s="36" t="s">
        <v>2082</v>
      </c>
      <c r="D319" s="36" t="s">
        <v>25</v>
      </c>
      <c r="E319" s="37">
        <v>5095032</v>
      </c>
      <c r="F319" s="37">
        <v>417516</v>
      </c>
      <c r="G319" s="37">
        <v>432358</v>
      </c>
    </row>
    <row r="320" spans="1:7" x14ac:dyDescent="0.35">
      <c r="A320" s="36" t="s">
        <v>2122</v>
      </c>
      <c r="B320" s="36" t="s">
        <v>1121</v>
      </c>
      <c r="C320" s="36" t="s">
        <v>24</v>
      </c>
      <c r="D320" s="36" t="s">
        <v>25</v>
      </c>
      <c r="E320" s="37">
        <v>3295356</v>
      </c>
      <c r="F320" s="37">
        <v>265881</v>
      </c>
      <c r="G320" s="37">
        <v>279640</v>
      </c>
    </row>
    <row r="321" spans="1:7" x14ac:dyDescent="0.35">
      <c r="A321" s="36" t="s">
        <v>2123</v>
      </c>
      <c r="B321" s="36" t="s">
        <v>2124</v>
      </c>
      <c r="C321" s="36" t="s">
        <v>24</v>
      </c>
      <c r="D321" s="36" t="s">
        <v>25</v>
      </c>
      <c r="E321" s="37">
        <v>7895238</v>
      </c>
      <c r="F321" s="37">
        <v>647777</v>
      </c>
      <c r="G321" s="37">
        <v>669980</v>
      </c>
    </row>
    <row r="322" spans="1:7" x14ac:dyDescent="0.35">
      <c r="A322" s="36" t="s">
        <v>2129</v>
      </c>
      <c r="B322" s="36" t="s">
        <v>2130</v>
      </c>
      <c r="C322" s="36" t="s">
        <v>24</v>
      </c>
      <c r="D322" s="36" t="s">
        <v>25</v>
      </c>
      <c r="E322" s="37">
        <v>2698777</v>
      </c>
      <c r="F322" s="37">
        <v>229698</v>
      </c>
      <c r="G322" s="37">
        <v>229015</v>
      </c>
    </row>
    <row r="323" spans="1:7" x14ac:dyDescent="0.35">
      <c r="A323" s="36" t="s">
        <v>2139</v>
      </c>
      <c r="B323" s="36" t="s">
        <v>2140</v>
      </c>
      <c r="C323" s="36" t="s">
        <v>24</v>
      </c>
      <c r="D323" s="36" t="s">
        <v>25</v>
      </c>
      <c r="E323" s="37">
        <v>2687607</v>
      </c>
      <c r="F323" s="37">
        <v>216522</v>
      </c>
      <c r="G323" s="37">
        <v>228067</v>
      </c>
    </row>
    <row r="324" spans="1:7" x14ac:dyDescent="0.35">
      <c r="A324" s="36" t="s">
        <v>2141</v>
      </c>
      <c r="B324" s="36" t="s">
        <v>2142</v>
      </c>
      <c r="C324" s="36" t="s">
        <v>24</v>
      </c>
      <c r="D324" s="36" t="s">
        <v>25</v>
      </c>
      <c r="E324" s="37">
        <v>14809009</v>
      </c>
      <c r="F324" s="37">
        <v>1203874</v>
      </c>
      <c r="G324" s="37">
        <v>1256675</v>
      </c>
    </row>
    <row r="325" spans="1:7" x14ac:dyDescent="0.35">
      <c r="A325" s="36" t="s">
        <v>2151</v>
      </c>
      <c r="B325" s="36" t="s">
        <v>2152</v>
      </c>
      <c r="C325" s="36" t="s">
        <v>24</v>
      </c>
      <c r="D325" s="36" t="s">
        <v>25</v>
      </c>
      <c r="E325" s="37">
        <v>6254775</v>
      </c>
      <c r="F325" s="37">
        <v>527078</v>
      </c>
      <c r="G325" s="37">
        <v>530773</v>
      </c>
    </row>
    <row r="326" spans="1:7" x14ac:dyDescent="0.35">
      <c r="A326" s="36" t="s">
        <v>2157</v>
      </c>
      <c r="B326" s="36" t="s">
        <v>2158</v>
      </c>
      <c r="C326" s="36" t="s">
        <v>24</v>
      </c>
      <c r="D326" s="36" t="s">
        <v>25</v>
      </c>
      <c r="E326" s="37">
        <v>7262252</v>
      </c>
      <c r="F326" s="37">
        <v>587565</v>
      </c>
      <c r="G326" s="37">
        <v>616266</v>
      </c>
    </row>
    <row r="327" spans="1:7" x14ac:dyDescent="0.35">
      <c r="A327" s="36" t="s">
        <v>2163</v>
      </c>
      <c r="B327" s="36" t="s">
        <v>2164</v>
      </c>
      <c r="C327" s="36" t="s">
        <v>24</v>
      </c>
      <c r="D327" s="36" t="s">
        <v>19</v>
      </c>
      <c r="E327" s="37">
        <v>2127677</v>
      </c>
      <c r="F327" s="37">
        <v>168535</v>
      </c>
      <c r="G327" s="37">
        <v>180552</v>
      </c>
    </row>
    <row r="328" spans="1:7" x14ac:dyDescent="0.35">
      <c r="A328" s="36" t="s">
        <v>2171</v>
      </c>
      <c r="B328" s="36" t="s">
        <v>2172</v>
      </c>
      <c r="C328" s="36" t="s">
        <v>24</v>
      </c>
      <c r="D328" s="36" t="s">
        <v>25</v>
      </c>
      <c r="E328" s="37">
        <v>23944449</v>
      </c>
      <c r="F328" s="37">
        <v>1968996</v>
      </c>
      <c r="G328" s="37">
        <v>2031897</v>
      </c>
    </row>
    <row r="329" spans="1:7" x14ac:dyDescent="0.35">
      <c r="A329" s="36" t="s">
        <v>2173</v>
      </c>
      <c r="B329" s="36" t="s">
        <v>2174</v>
      </c>
      <c r="C329" s="36" t="s">
        <v>24</v>
      </c>
      <c r="D329" s="36" t="s">
        <v>25</v>
      </c>
      <c r="E329" s="37">
        <v>2208444</v>
      </c>
      <c r="F329" s="37">
        <v>182309</v>
      </c>
      <c r="G329" s="37">
        <v>187406</v>
      </c>
    </row>
    <row r="330" spans="1:7" x14ac:dyDescent="0.35">
      <c r="A330" s="36" t="s">
        <v>2177</v>
      </c>
      <c r="B330" s="36" t="s">
        <v>2178</v>
      </c>
      <c r="C330" s="36" t="s">
        <v>24</v>
      </c>
      <c r="D330" s="36" t="s">
        <v>25</v>
      </c>
      <c r="E330" s="37">
        <v>3729658</v>
      </c>
      <c r="F330" s="37">
        <v>306204</v>
      </c>
      <c r="G330" s="37">
        <v>316494</v>
      </c>
    </row>
    <row r="331" spans="1:7" x14ac:dyDescent="0.35">
      <c r="A331" s="36" t="s">
        <v>2185</v>
      </c>
      <c r="B331" s="36" t="s">
        <v>2186</v>
      </c>
      <c r="C331" s="36" t="s">
        <v>24</v>
      </c>
      <c r="D331" s="36" t="s">
        <v>25</v>
      </c>
      <c r="E331" s="37">
        <v>2030146</v>
      </c>
      <c r="F331" s="37">
        <v>169987</v>
      </c>
      <c r="G331" s="37">
        <v>172276</v>
      </c>
    </row>
    <row r="332" spans="1:7" x14ac:dyDescent="0.35">
      <c r="A332" s="36" t="s">
        <v>2208</v>
      </c>
      <c r="B332" s="36" t="s">
        <v>354</v>
      </c>
      <c r="C332" s="36" t="s">
        <v>24</v>
      </c>
      <c r="D332" s="36" t="s">
        <v>19</v>
      </c>
      <c r="E332" s="37">
        <v>1652287</v>
      </c>
      <c r="F332" s="37">
        <v>138429</v>
      </c>
      <c r="G332" s="37">
        <v>140211</v>
      </c>
    </row>
    <row r="333" spans="1:7" x14ac:dyDescent="0.35">
      <c r="A333" s="36" t="s">
        <v>2225</v>
      </c>
      <c r="B333" s="36" t="s">
        <v>2226</v>
      </c>
      <c r="C333" s="36" t="s">
        <v>24</v>
      </c>
      <c r="D333" s="36" t="s">
        <v>25</v>
      </c>
      <c r="E333" s="37">
        <v>12740551</v>
      </c>
      <c r="F333" s="37">
        <v>1044792</v>
      </c>
      <c r="G333" s="37">
        <v>1081148</v>
      </c>
    </row>
    <row r="334" spans="1:7" x14ac:dyDescent="0.35">
      <c r="A334" s="36" t="s">
        <v>2246</v>
      </c>
      <c r="B334" s="36" t="s">
        <v>2247</v>
      </c>
      <c r="C334" s="36" t="s">
        <v>24</v>
      </c>
      <c r="D334" s="36" t="s">
        <v>75</v>
      </c>
      <c r="E334" s="37">
        <v>2389524</v>
      </c>
      <c r="F334" s="37">
        <v>196678</v>
      </c>
      <c r="G334" s="37">
        <v>202772</v>
      </c>
    </row>
    <row r="335" spans="1:7" x14ac:dyDescent="0.35">
      <c r="A335" s="36" t="s">
        <v>2248</v>
      </c>
      <c r="B335" s="36" t="s">
        <v>2249</v>
      </c>
      <c r="C335" s="36" t="s">
        <v>24</v>
      </c>
      <c r="D335" s="36" t="s">
        <v>75</v>
      </c>
      <c r="E335" s="37">
        <v>1836181</v>
      </c>
      <c r="F335" s="37">
        <v>144642</v>
      </c>
      <c r="G335" s="37">
        <v>155816</v>
      </c>
    </row>
    <row r="336" spans="1:7" x14ac:dyDescent="0.35">
      <c r="A336" s="36" t="s">
        <v>2250</v>
      </c>
      <c r="B336" s="36" t="s">
        <v>2251</v>
      </c>
      <c r="C336" s="36" t="s">
        <v>24</v>
      </c>
      <c r="D336" s="36" t="s">
        <v>75</v>
      </c>
      <c r="E336" s="37">
        <v>2159255</v>
      </c>
      <c r="F336" s="37">
        <v>171624</v>
      </c>
      <c r="G336" s="37">
        <v>183232</v>
      </c>
    </row>
    <row r="337" spans="1:7" x14ac:dyDescent="0.35">
      <c r="A337" s="36" t="s">
        <v>2252</v>
      </c>
      <c r="B337" s="36" t="s">
        <v>2253</v>
      </c>
      <c r="C337" s="36" t="s">
        <v>24</v>
      </c>
      <c r="D337" s="36" t="s">
        <v>75</v>
      </c>
      <c r="E337" s="37">
        <v>2650234</v>
      </c>
      <c r="F337" s="37">
        <v>213917</v>
      </c>
      <c r="G337" s="37">
        <v>224896</v>
      </c>
    </row>
    <row r="338" spans="1:7" x14ac:dyDescent="0.35">
      <c r="A338" s="36" t="s">
        <v>2254</v>
      </c>
      <c r="B338" s="36" t="s">
        <v>2255</v>
      </c>
      <c r="C338" s="36" t="s">
        <v>24</v>
      </c>
      <c r="D338" s="36" t="s">
        <v>75</v>
      </c>
      <c r="E338" s="37">
        <v>13384507</v>
      </c>
      <c r="F338" s="37">
        <v>1104804</v>
      </c>
      <c r="G338" s="37">
        <v>1135793</v>
      </c>
    </row>
    <row r="339" spans="1:7" x14ac:dyDescent="0.35">
      <c r="A339" s="36" t="s">
        <v>2256</v>
      </c>
      <c r="B339" s="36" t="s">
        <v>2257</v>
      </c>
      <c r="C339" s="36" t="s">
        <v>24</v>
      </c>
      <c r="D339" s="36" t="s">
        <v>75</v>
      </c>
      <c r="E339" s="37">
        <v>7561007</v>
      </c>
      <c r="F339" s="37">
        <v>643979</v>
      </c>
      <c r="G339" s="37">
        <v>641618</v>
      </c>
    </row>
    <row r="340" spans="1:7" x14ac:dyDescent="0.35">
      <c r="A340" s="36" t="s">
        <v>2258</v>
      </c>
      <c r="B340" s="36" t="s">
        <v>1220</v>
      </c>
      <c r="C340" s="36" t="s">
        <v>24</v>
      </c>
      <c r="D340" s="36" t="s">
        <v>75</v>
      </c>
      <c r="E340" s="37">
        <v>2597781</v>
      </c>
      <c r="F340" s="37">
        <v>219997</v>
      </c>
      <c r="G340" s="37">
        <v>220445</v>
      </c>
    </row>
    <row r="341" spans="1:7" x14ac:dyDescent="0.35">
      <c r="A341" s="36" t="s">
        <v>2259</v>
      </c>
      <c r="B341" s="36" t="s">
        <v>2260</v>
      </c>
      <c r="C341" s="36" t="s">
        <v>24</v>
      </c>
      <c r="D341" s="36" t="s">
        <v>75</v>
      </c>
      <c r="E341" s="37">
        <v>2704335</v>
      </c>
      <c r="F341" s="37">
        <v>229385</v>
      </c>
      <c r="G341" s="37">
        <v>229487</v>
      </c>
    </row>
    <row r="342" spans="1:7" x14ac:dyDescent="0.35">
      <c r="A342" s="36" t="s">
        <v>2284</v>
      </c>
      <c r="B342" s="36" t="s">
        <v>2285</v>
      </c>
      <c r="C342" s="36" t="s">
        <v>2267</v>
      </c>
      <c r="D342" s="36" t="s">
        <v>25</v>
      </c>
      <c r="E342" s="37">
        <v>3526904</v>
      </c>
      <c r="F342" s="37">
        <v>291238</v>
      </c>
      <c r="G342" s="37">
        <v>299289</v>
      </c>
    </row>
    <row r="343" spans="1:7" x14ac:dyDescent="0.35">
      <c r="A343" s="36" t="s">
        <v>2298</v>
      </c>
      <c r="B343" s="36" t="s">
        <v>2299</v>
      </c>
      <c r="C343" s="36" t="s">
        <v>2267</v>
      </c>
      <c r="D343" s="36" t="s">
        <v>75</v>
      </c>
      <c r="E343" s="37">
        <v>2526975</v>
      </c>
      <c r="F343" s="37">
        <v>211911</v>
      </c>
      <c r="G343" s="37">
        <v>214436</v>
      </c>
    </row>
    <row r="344" spans="1:7" x14ac:dyDescent="0.35">
      <c r="A344" s="36" t="s">
        <v>2330</v>
      </c>
      <c r="B344" s="36" t="s">
        <v>2331</v>
      </c>
      <c r="C344" s="36" t="s">
        <v>2304</v>
      </c>
      <c r="D344" s="36" t="s">
        <v>25</v>
      </c>
      <c r="E344" s="37">
        <v>4323505</v>
      </c>
      <c r="F344" s="37">
        <v>351181</v>
      </c>
      <c r="G344" s="37">
        <v>366887</v>
      </c>
    </row>
    <row r="345" spans="1:7" x14ac:dyDescent="0.35">
      <c r="A345" s="36" t="s">
        <v>2337</v>
      </c>
      <c r="B345" s="36" t="s">
        <v>2338</v>
      </c>
      <c r="C345" s="36" t="s">
        <v>2304</v>
      </c>
      <c r="D345" s="36" t="s">
        <v>25</v>
      </c>
      <c r="E345" s="37">
        <v>4442130</v>
      </c>
      <c r="F345" s="37">
        <v>366794</v>
      </c>
      <c r="G345" s="37">
        <v>376954</v>
      </c>
    </row>
    <row r="346" spans="1:7" x14ac:dyDescent="0.35">
      <c r="A346" s="36" t="s">
        <v>2339</v>
      </c>
      <c r="B346" s="36" t="s">
        <v>2340</v>
      </c>
      <c r="C346" s="36" t="s">
        <v>2304</v>
      </c>
      <c r="D346" s="36" t="s">
        <v>25</v>
      </c>
      <c r="E346" s="37">
        <v>1732152</v>
      </c>
      <c r="F346" s="37">
        <v>139611</v>
      </c>
      <c r="G346" s="37">
        <v>146988</v>
      </c>
    </row>
    <row r="347" spans="1:7" x14ac:dyDescent="0.35">
      <c r="A347" s="36" t="s">
        <v>2345</v>
      </c>
      <c r="B347" s="36" t="s">
        <v>2346</v>
      </c>
      <c r="C347" s="36" t="s">
        <v>2304</v>
      </c>
      <c r="D347" s="36" t="s">
        <v>25</v>
      </c>
      <c r="E347" s="37">
        <v>2000676</v>
      </c>
      <c r="F347" s="37">
        <v>164230</v>
      </c>
      <c r="G347" s="37">
        <v>169775</v>
      </c>
    </row>
    <row r="348" spans="1:7" x14ac:dyDescent="0.35">
      <c r="A348" s="36" t="s">
        <v>2355</v>
      </c>
      <c r="B348" s="36" t="s">
        <v>2356</v>
      </c>
      <c r="C348" s="36" t="s">
        <v>2304</v>
      </c>
      <c r="D348" s="36" t="s">
        <v>75</v>
      </c>
      <c r="E348" s="37">
        <v>5574074</v>
      </c>
      <c r="F348" s="37">
        <v>447834</v>
      </c>
      <c r="G348" s="37">
        <v>473009</v>
      </c>
    </row>
    <row r="349" spans="1:7" x14ac:dyDescent="0.35">
      <c r="A349" s="36" t="s">
        <v>2357</v>
      </c>
      <c r="B349" s="36" t="s">
        <v>2358</v>
      </c>
      <c r="C349" s="36" t="s">
        <v>2304</v>
      </c>
      <c r="D349" s="36" t="s">
        <v>75</v>
      </c>
      <c r="E349" s="37">
        <v>1692697</v>
      </c>
      <c r="F349" s="37">
        <v>138560</v>
      </c>
      <c r="G349" s="37">
        <v>143640</v>
      </c>
    </row>
    <row r="350" spans="1:7" x14ac:dyDescent="0.35">
      <c r="A350" s="36" t="s">
        <v>2361</v>
      </c>
      <c r="B350" s="36" t="s">
        <v>2362</v>
      </c>
      <c r="C350" s="36" t="s">
        <v>2304</v>
      </c>
      <c r="D350" s="36" t="s">
        <v>75</v>
      </c>
      <c r="E350" s="37">
        <v>2504501</v>
      </c>
      <c r="F350" s="37">
        <v>201653</v>
      </c>
      <c r="G350" s="37">
        <v>212529</v>
      </c>
    </row>
    <row r="351" spans="1:7" x14ac:dyDescent="0.35">
      <c r="A351" s="36" t="s">
        <v>2406</v>
      </c>
      <c r="B351" s="36" t="s">
        <v>2407</v>
      </c>
      <c r="C351" s="36" t="s">
        <v>2369</v>
      </c>
      <c r="D351" s="36" t="s">
        <v>25</v>
      </c>
      <c r="E351" s="37">
        <v>9487410</v>
      </c>
      <c r="F351" s="37">
        <v>796553</v>
      </c>
      <c r="G351" s="37">
        <v>805090</v>
      </c>
    </row>
    <row r="352" spans="1:7" x14ac:dyDescent="0.35">
      <c r="A352" s="36" t="s">
        <v>2410</v>
      </c>
      <c r="B352" s="36" t="s">
        <v>2411</v>
      </c>
      <c r="C352" s="36" t="s">
        <v>2369</v>
      </c>
      <c r="D352" s="36" t="s">
        <v>25</v>
      </c>
      <c r="E352" s="37">
        <v>3258879</v>
      </c>
      <c r="F352" s="37">
        <v>271343</v>
      </c>
      <c r="G352" s="37">
        <v>276545</v>
      </c>
    </row>
    <row r="353" spans="1:7" x14ac:dyDescent="0.35">
      <c r="A353" s="36" t="s">
        <v>2412</v>
      </c>
      <c r="B353" s="36" t="s">
        <v>2413</v>
      </c>
      <c r="C353" s="36" t="s">
        <v>2369</v>
      </c>
      <c r="D353" s="36" t="s">
        <v>25</v>
      </c>
      <c r="E353" s="37">
        <v>2459964</v>
      </c>
      <c r="F353" s="37">
        <v>201861</v>
      </c>
      <c r="G353" s="37">
        <v>208750</v>
      </c>
    </row>
    <row r="354" spans="1:7" x14ac:dyDescent="0.35">
      <c r="A354" s="36" t="s">
        <v>2423</v>
      </c>
      <c r="B354" s="36" t="s">
        <v>2424</v>
      </c>
      <c r="C354" s="36" t="s">
        <v>2369</v>
      </c>
      <c r="D354" s="36" t="s">
        <v>75</v>
      </c>
      <c r="E354" s="37">
        <v>3189445</v>
      </c>
      <c r="F354" s="37">
        <v>304190</v>
      </c>
      <c r="G354" s="37">
        <v>270652</v>
      </c>
    </row>
    <row r="355" spans="1:7" x14ac:dyDescent="0.35">
      <c r="A355" s="36" t="s">
        <v>2427</v>
      </c>
      <c r="B355" s="36" t="s">
        <v>2428</v>
      </c>
      <c r="C355" s="36" t="s">
        <v>2369</v>
      </c>
      <c r="D355" s="36" t="s">
        <v>75</v>
      </c>
      <c r="E355" s="37">
        <v>2974049</v>
      </c>
      <c r="F355" s="37">
        <v>237242</v>
      </c>
      <c r="G355" s="37">
        <v>252374</v>
      </c>
    </row>
    <row r="356" spans="1:7" x14ac:dyDescent="0.35">
      <c r="A356" s="36" t="s">
        <v>2429</v>
      </c>
      <c r="B356" s="36" t="s">
        <v>2430</v>
      </c>
      <c r="C356" s="36" t="s">
        <v>2369</v>
      </c>
      <c r="D356" s="36" t="s">
        <v>75</v>
      </c>
      <c r="E356" s="37">
        <v>3059977</v>
      </c>
      <c r="F356" s="37">
        <v>246964</v>
      </c>
      <c r="G356" s="37">
        <v>259666</v>
      </c>
    </row>
    <row r="357" spans="1:7" x14ac:dyDescent="0.35">
      <c r="A357" s="36" t="s">
        <v>2454</v>
      </c>
      <c r="B357" s="36" t="s">
        <v>2455</v>
      </c>
      <c r="C357" s="36" t="s">
        <v>2437</v>
      </c>
      <c r="D357" s="36" t="s">
        <v>25</v>
      </c>
      <c r="E357" s="37">
        <v>1876073</v>
      </c>
      <c r="F357" s="37">
        <v>154219</v>
      </c>
      <c r="G357" s="37">
        <v>159201</v>
      </c>
    </row>
    <row r="358" spans="1:7" x14ac:dyDescent="0.35">
      <c r="A358" s="36" t="s">
        <v>2456</v>
      </c>
      <c r="B358" s="36" t="s">
        <v>2457</v>
      </c>
      <c r="C358" s="36" t="s">
        <v>2437</v>
      </c>
      <c r="D358" s="36" t="s">
        <v>25</v>
      </c>
      <c r="E358" s="37">
        <v>15833769</v>
      </c>
      <c r="F358" s="37">
        <v>1302832</v>
      </c>
      <c r="G358" s="37">
        <v>1343635</v>
      </c>
    </row>
    <row r="359" spans="1:7" x14ac:dyDescent="0.35">
      <c r="A359" s="36" t="s">
        <v>2462</v>
      </c>
      <c r="B359" s="36" t="s">
        <v>2463</v>
      </c>
      <c r="C359" s="36" t="s">
        <v>2437</v>
      </c>
      <c r="D359" s="36" t="s">
        <v>25</v>
      </c>
      <c r="E359" s="37">
        <v>1899839</v>
      </c>
      <c r="F359" s="37">
        <v>157032</v>
      </c>
      <c r="G359" s="37">
        <v>161218</v>
      </c>
    </row>
    <row r="360" spans="1:7" x14ac:dyDescent="0.35">
      <c r="A360" s="36" t="s">
        <v>2488</v>
      </c>
      <c r="B360" s="36" t="s">
        <v>2489</v>
      </c>
      <c r="C360" s="36" t="s">
        <v>2484</v>
      </c>
      <c r="D360" s="36" t="s">
        <v>25</v>
      </c>
      <c r="E360" s="37">
        <v>1757822</v>
      </c>
      <c r="F360" s="37">
        <v>143682</v>
      </c>
      <c r="G360" s="37">
        <v>149167</v>
      </c>
    </row>
    <row r="361" spans="1:7" x14ac:dyDescent="0.35">
      <c r="A361" s="36" t="s">
        <v>2511</v>
      </c>
      <c r="B361" s="36" t="s">
        <v>2512</v>
      </c>
      <c r="C361" s="36" t="s">
        <v>2513</v>
      </c>
      <c r="D361" s="36" t="s">
        <v>14</v>
      </c>
      <c r="E361" s="37">
        <v>952787</v>
      </c>
      <c r="F361" s="37">
        <v>78383</v>
      </c>
      <c r="G361" s="37">
        <v>76223</v>
      </c>
    </row>
    <row r="362" spans="1:7" x14ac:dyDescent="0.35">
      <c r="A362" s="36" t="s">
        <v>2514</v>
      </c>
      <c r="B362" s="36" t="s">
        <v>2515</v>
      </c>
      <c r="C362" s="36" t="s">
        <v>2516</v>
      </c>
      <c r="D362" s="36" t="s">
        <v>14</v>
      </c>
      <c r="E362" s="37">
        <v>3096003</v>
      </c>
      <c r="F362" s="37">
        <v>235382</v>
      </c>
      <c r="G362" s="37">
        <v>247680</v>
      </c>
    </row>
    <row r="363" spans="1:7" x14ac:dyDescent="0.35">
      <c r="A363" s="36" t="s">
        <v>2517</v>
      </c>
      <c r="B363" s="36" t="s">
        <v>2518</v>
      </c>
      <c r="C363" s="36" t="s">
        <v>2519</v>
      </c>
      <c r="D363" s="36" t="s">
        <v>14</v>
      </c>
      <c r="E363" s="37">
        <v>966828</v>
      </c>
      <c r="F363" s="37">
        <v>77332</v>
      </c>
      <c r="G363" s="37">
        <v>77346</v>
      </c>
    </row>
    <row r="364" spans="1:7" x14ac:dyDescent="0.35">
      <c r="A364" s="36" t="s">
        <v>2520</v>
      </c>
      <c r="B364" s="36" t="s">
        <v>2521</v>
      </c>
      <c r="C364" s="36" t="s">
        <v>2522</v>
      </c>
      <c r="D364" s="36" t="s">
        <v>14</v>
      </c>
      <c r="E364" s="37">
        <v>1984382</v>
      </c>
      <c r="F364" s="37">
        <v>148903</v>
      </c>
      <c r="G364" s="37">
        <v>158751</v>
      </c>
    </row>
    <row r="365" spans="1:7" x14ac:dyDescent="0.35">
      <c r="A365" s="36" t="s">
        <v>899</v>
      </c>
      <c r="B365" s="36" t="s">
        <v>535</v>
      </c>
      <c r="C365" s="36" t="s">
        <v>894</v>
      </c>
      <c r="D365" s="36" t="s">
        <v>19</v>
      </c>
      <c r="E365" s="37">
        <v>1513792</v>
      </c>
      <c r="F365" s="37">
        <v>136287</v>
      </c>
      <c r="G365" s="37">
        <v>0</v>
      </c>
    </row>
    <row r="366" spans="1:7" x14ac:dyDescent="0.35">
      <c r="A366" s="36" t="s">
        <v>1731</v>
      </c>
      <c r="B366" s="36" t="s">
        <v>1732</v>
      </c>
      <c r="C366" s="36" t="s">
        <v>1643</v>
      </c>
      <c r="D366" s="36" t="s">
        <v>75</v>
      </c>
      <c r="E366" s="37">
        <v>2135246</v>
      </c>
      <c r="F366" s="37">
        <v>192236</v>
      </c>
      <c r="G366" s="37">
        <v>0</v>
      </c>
    </row>
    <row r="367" spans="1:7" x14ac:dyDescent="0.35">
      <c r="A367" s="36" t="s">
        <v>1733</v>
      </c>
      <c r="B367" s="36" t="s">
        <v>1734</v>
      </c>
      <c r="C367" s="36" t="s">
        <v>1643</v>
      </c>
      <c r="D367" s="36" t="s">
        <v>75</v>
      </c>
      <c r="E367" s="37">
        <v>2920332</v>
      </c>
      <c r="F367" s="37">
        <v>262918</v>
      </c>
      <c r="G367" s="37">
        <v>0</v>
      </c>
    </row>
    <row r="368" spans="1:7" x14ac:dyDescent="0.35">
      <c r="A368" s="36"/>
      <c r="B368" s="36" t="s">
        <v>2555</v>
      </c>
      <c r="C368" s="36"/>
      <c r="D368" s="36"/>
      <c r="E368" s="37"/>
      <c r="F368" s="37">
        <f>SUM(F2:F367)</f>
        <v>270000000</v>
      </c>
      <c r="G368" s="37">
        <f>SUM(G2:G367)</f>
        <v>280000000</v>
      </c>
    </row>
  </sheetData>
  <autoFilter ref="A1:G368" xr:uid="{FD81DF55-0820-4A19-920D-336739FEF16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Geography Changes</vt:lpstr>
      <vt:lpstr>ESG20</vt:lpstr>
      <vt:lpstr>calc.States</vt:lpstr>
      <vt:lpstr>calc.Entitlements</vt:lpstr>
      <vt:lpstr>calc.Insulars</vt:lpstr>
      <vt:lpstr>CDBG19</vt:lpstr>
      <vt:lpstr>ESG19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 User</dc:creator>
  <cp:lastModifiedBy>Gongora, Alejandro F</cp:lastModifiedBy>
  <dcterms:created xsi:type="dcterms:W3CDTF">2019-03-19T18:11:31Z</dcterms:created>
  <dcterms:modified xsi:type="dcterms:W3CDTF">2020-10-06T21:32:27Z</dcterms:modified>
</cp:coreProperties>
</file>