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0" windowWidth="25600" windowHeight="17560" tabRatio="500" activeTab="4"/>
  </bookViews>
  <sheets>
    <sheet name="Sheet1" sheetId="1" r:id="rId1"/>
    <sheet name="Power" sheetId="2" r:id="rId2"/>
    <sheet name="Power Consumption (fib)" sheetId="3" r:id="rId3"/>
    <sheet name="Time" sheetId="4" r:id="rId4"/>
    <sheet name="Energ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17" i="1"/>
  <c r="G23" i="1"/>
  <c r="G18" i="1"/>
  <c r="G19" i="1"/>
  <c r="G20" i="1"/>
  <c r="G21" i="1"/>
  <c r="G22" i="1"/>
  <c r="G17" i="1"/>
  <c r="D3" i="1"/>
  <c r="D4" i="1"/>
  <c r="D5" i="1"/>
  <c r="D6" i="1"/>
  <c r="D7" i="1"/>
  <c r="D2" i="1"/>
  <c r="D18" i="1"/>
  <c r="D19" i="1"/>
  <c r="D20" i="1"/>
  <c r="D21" i="1"/>
  <c r="D22" i="1"/>
  <c r="D17" i="1"/>
  <c r="C22" i="1"/>
  <c r="E22" i="1"/>
  <c r="C21" i="1"/>
  <c r="E21" i="1"/>
  <c r="C20" i="1"/>
  <c r="E20" i="1"/>
  <c r="C19" i="1"/>
  <c r="E19" i="1"/>
  <c r="C18" i="1"/>
  <c r="E18" i="1"/>
  <c r="C17" i="1"/>
  <c r="E17" i="1"/>
  <c r="C10" i="1"/>
  <c r="D10" i="1"/>
  <c r="E10" i="1"/>
  <c r="C2" i="1"/>
  <c r="E2" i="1"/>
  <c r="C12" i="1"/>
  <c r="D12" i="1"/>
  <c r="E12" i="1"/>
  <c r="C13" i="1"/>
  <c r="D13" i="1"/>
  <c r="E13" i="1"/>
  <c r="C11" i="1"/>
  <c r="D11" i="1"/>
  <c r="E11" i="1"/>
  <c r="C3" i="1"/>
  <c r="E3" i="1"/>
  <c r="C4" i="1"/>
  <c r="E4" i="1"/>
  <c r="C5" i="1"/>
  <c r="E5" i="1"/>
  <c r="C6" i="1"/>
  <c r="E6" i="1"/>
  <c r="C7" i="1"/>
  <c r="E7" i="1"/>
</calcChain>
</file>

<file path=xl/sharedStrings.xml><?xml version="1.0" encoding="utf-8"?>
<sst xmlns="http://schemas.openxmlformats.org/spreadsheetml/2006/main" count="22" uniqueCount="13">
  <si>
    <t>V</t>
  </si>
  <si>
    <t>W</t>
  </si>
  <si>
    <t>W/Hz</t>
  </si>
  <si>
    <t>uW/MHz</t>
  </si>
  <si>
    <t>Hz</t>
  </si>
  <si>
    <t>Sleep</t>
  </si>
  <si>
    <t>Deep Sleep</t>
  </si>
  <si>
    <t>Mode</t>
  </si>
  <si>
    <t>Active (sleep timer)</t>
  </si>
  <si>
    <t>Active (poll timer)</t>
  </si>
  <si>
    <t>s</t>
  </si>
  <si>
    <t>J</t>
  </si>
  <si>
    <t>%change from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</si>
</sst>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Power Consumption</c:v>
          </c:tx>
          <c:spPr>
            <a:ln w="4762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(Sheet1!$A$2:$A$4,Sheet1!$A$6)</c:f>
              <c:numCache>
                <c:formatCode>General</c:formatCode>
                <c:ptCount val="4"/>
                <c:pt idx="0">
                  <c:v>72.0</c:v>
                </c:pt>
                <c:pt idx="1">
                  <c:v>48.0</c:v>
                </c:pt>
                <c:pt idx="2">
                  <c:v>24.0</c:v>
                </c:pt>
                <c:pt idx="3">
                  <c:v>12.0</c:v>
                </c:pt>
              </c:numCache>
            </c:numRef>
          </c:xVal>
          <c:yVal>
            <c:numRef>
              <c:f>(Sheet1!$E$2:$E$4,Sheet1!$E$6)</c:f>
              <c:numCache>
                <c:formatCode>0.00</c:formatCode>
                <c:ptCount val="4"/>
                <c:pt idx="0">
                  <c:v>738.8549999999999</c:v>
                </c:pt>
                <c:pt idx="1">
                  <c:v>992.4947916666667</c:v>
                </c:pt>
                <c:pt idx="2">
                  <c:v>1339.397795833333</c:v>
                </c:pt>
                <c:pt idx="3">
                  <c:v>1564.7925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737672"/>
        <c:axId val="2060742840"/>
      </c:scatterChart>
      <c:valAx>
        <c:axId val="206073767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Speed (MHz)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0742840"/>
        <c:crosses val="autoZero"/>
        <c:crossBetween val="midCat"/>
      </c:valAx>
      <c:valAx>
        <c:axId val="206074284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 Consumption (uW/MHz)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60737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Power Consumption (fib)</c:v>
          </c:tx>
          <c:spPr>
            <a:ln w="4762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Sheet1!$A$17:$A$22</c:f>
              <c:numCache>
                <c:formatCode>General</c:formatCode>
                <c:ptCount val="6"/>
                <c:pt idx="0">
                  <c:v>72.0</c:v>
                </c:pt>
                <c:pt idx="1">
                  <c:v>60.0</c:v>
                </c:pt>
                <c:pt idx="2">
                  <c:v>48.0</c:v>
                </c:pt>
                <c:pt idx="3">
                  <c:v>36.0</c:v>
                </c:pt>
                <c:pt idx="4">
                  <c:v>24.0</c:v>
                </c:pt>
                <c:pt idx="5">
                  <c:v>12.0</c:v>
                </c:pt>
              </c:numCache>
            </c:numRef>
          </c:xVal>
          <c:yVal>
            <c:numRef>
              <c:f>Sheet1!$E$17:$E$22</c:f>
              <c:numCache>
                <c:formatCode>0.00</c:formatCode>
                <c:ptCount val="6"/>
                <c:pt idx="0">
                  <c:v>915.63875</c:v>
                </c:pt>
                <c:pt idx="1">
                  <c:v>941.0693333333333</c:v>
                </c:pt>
                <c:pt idx="2">
                  <c:v>958.4166666666667</c:v>
                </c:pt>
                <c:pt idx="3">
                  <c:v>1014.0775</c:v>
                </c:pt>
                <c:pt idx="4">
                  <c:v>1083.649583333333</c:v>
                </c:pt>
                <c:pt idx="5">
                  <c:v>1290.659166666667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02712"/>
        <c:axId val="2072577432"/>
      </c:scatterChart>
      <c:valAx>
        <c:axId val="20747027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(MHz)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577432"/>
        <c:crosses val="autoZero"/>
        <c:crossBetween val="midCat"/>
      </c:valAx>
      <c:valAx>
        <c:axId val="207257743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 Consumption (uW/MHz)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74702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Time to compute</c:v>
          </c:tx>
          <c:spPr>
            <a:ln w="4762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Sheet1!$A$17:$A$22</c:f>
              <c:numCache>
                <c:formatCode>General</c:formatCode>
                <c:ptCount val="6"/>
                <c:pt idx="0">
                  <c:v>72.0</c:v>
                </c:pt>
                <c:pt idx="1">
                  <c:v>60.0</c:v>
                </c:pt>
                <c:pt idx="2">
                  <c:v>48.0</c:v>
                </c:pt>
                <c:pt idx="3">
                  <c:v>36.0</c:v>
                </c:pt>
                <c:pt idx="4">
                  <c:v>24.0</c:v>
                </c:pt>
                <c:pt idx="5">
                  <c:v>12.0</c:v>
                </c:pt>
              </c:numCache>
            </c:numRef>
          </c:xVal>
          <c:yVal>
            <c:numRef>
              <c:f>Sheet1!$F$17:$F$22</c:f>
              <c:numCache>
                <c:formatCode>General</c:formatCode>
                <c:ptCount val="6"/>
                <c:pt idx="0">
                  <c:v>1.8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5.8</c:v>
                </c:pt>
                <c:pt idx="5">
                  <c:v>11.8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982376"/>
        <c:axId val="2073386744"/>
      </c:scatterChart>
      <c:valAx>
        <c:axId val="20739823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(MHz)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386744"/>
        <c:crosses val="autoZero"/>
        <c:crossBetween val="midCat"/>
      </c:valAx>
      <c:valAx>
        <c:axId val="207338674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Fib(30)</a:t>
                </a:r>
                <a:r>
                  <a:rPr lang="en-US" baseline="0"/>
                  <a:t> computation time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98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Energy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Sheet1!$A$17:$A$22</c:f>
              <c:numCache>
                <c:formatCode>General</c:formatCode>
                <c:ptCount val="6"/>
                <c:pt idx="0">
                  <c:v>72.0</c:v>
                </c:pt>
                <c:pt idx="1">
                  <c:v>60.0</c:v>
                </c:pt>
                <c:pt idx="2">
                  <c:v>48.0</c:v>
                </c:pt>
                <c:pt idx="3">
                  <c:v>36.0</c:v>
                </c:pt>
                <c:pt idx="4">
                  <c:v>24.0</c:v>
                </c:pt>
                <c:pt idx="5">
                  <c:v>12.0</c:v>
                </c:pt>
              </c:numCache>
            </c:numRef>
          </c:xVal>
          <c:yVal>
            <c:numRef>
              <c:f>Sheet1!$G$17:$G$22</c:f>
              <c:numCache>
                <c:formatCode>General</c:formatCode>
                <c:ptCount val="6"/>
                <c:pt idx="0">
                  <c:v>0.118666782</c:v>
                </c:pt>
                <c:pt idx="1">
                  <c:v>0.11292832</c:v>
                </c:pt>
                <c:pt idx="2">
                  <c:v>0.138012</c:v>
                </c:pt>
                <c:pt idx="3">
                  <c:v>0.14602716</c:v>
                </c:pt>
                <c:pt idx="4">
                  <c:v>0.150844022</c:v>
                </c:pt>
                <c:pt idx="5">
                  <c:v>0.182757338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027256"/>
        <c:axId val="2075944248"/>
      </c:scatterChart>
      <c:valAx>
        <c:axId val="207102725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(MHz)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944248"/>
        <c:crosses val="autoZero"/>
        <c:crossBetween val="midCat"/>
      </c:valAx>
      <c:valAx>
        <c:axId val="207594424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</a:t>
                </a:r>
                <a:r>
                  <a:rPr lang="en-US" baseline="0"/>
                  <a:t> Consumed (J)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027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312908" cy="58185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312908" cy="58275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312908" cy="58275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312908" cy="58275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0" sqref="G10"/>
    </sheetView>
  </sheetViews>
  <sheetFormatPr baseColWidth="10" defaultRowHeight="15" x14ac:dyDescent="0"/>
  <cols>
    <col min="1" max="1" width="22" customWidth="1"/>
    <col min="4" max="4" width="15.33203125" customWidth="1"/>
    <col min="5" max="5" width="8.5" style="3" customWidth="1"/>
    <col min="6" max="6" width="8" customWidth="1"/>
  </cols>
  <sheetData>
    <row r="1" spans="1:8">
      <c r="A1" t="s">
        <v>4</v>
      </c>
      <c r="B1" t="s">
        <v>0</v>
      </c>
      <c r="C1" t="s">
        <v>1</v>
      </c>
      <c r="D1" t="s">
        <v>2</v>
      </c>
      <c r="E1" s="3" t="s">
        <v>3</v>
      </c>
    </row>
    <row r="2" spans="1:8">
      <c r="A2">
        <v>72</v>
      </c>
      <c r="B2" s="1">
        <v>1.6199999999999999E-2</v>
      </c>
      <c r="C2" s="1">
        <f>(3.3-B2)*B2</f>
        <v>5.3197559999999991E-2</v>
      </c>
      <c r="D2" s="2">
        <f>C2/(A2*1000000)</f>
        <v>7.3885499999999982E-10</v>
      </c>
      <c r="E2" s="3">
        <f>D2*1000000*1000000</f>
        <v>738.8549999999999</v>
      </c>
    </row>
    <row r="3" spans="1:8">
      <c r="A3">
        <v>48</v>
      </c>
      <c r="B3" s="1">
        <v>1.4500000000000001E-2</v>
      </c>
      <c r="C3" s="1">
        <f>(3.3-B3)*B3</f>
        <v>4.7639750000000002E-2</v>
      </c>
      <c r="D3" s="2">
        <f t="shared" ref="D3:D7" si="0">C3/(A3*1000000)</f>
        <v>9.9249479166666677E-10</v>
      </c>
      <c r="E3" s="3">
        <f t="shared" ref="E3:E7" si="1">D3*1000000*1000000</f>
        <v>992.49479166666674</v>
      </c>
    </row>
    <row r="4" spans="1:8">
      <c r="A4">
        <v>24</v>
      </c>
      <c r="B4" s="1">
        <v>9.7699999999999992E-3</v>
      </c>
      <c r="C4" s="1">
        <f t="shared" ref="C4:C7" si="2">(3.3-B4)*B4</f>
        <v>3.2145547099999998E-2</v>
      </c>
      <c r="D4" s="2">
        <f t="shared" si="0"/>
        <v>1.3393977958333333E-9</v>
      </c>
      <c r="E4" s="3">
        <f t="shared" si="1"/>
        <v>1339.3977958333332</v>
      </c>
    </row>
    <row r="5" spans="1:8">
      <c r="A5">
        <v>18</v>
      </c>
      <c r="B5" s="1"/>
      <c r="C5" s="1">
        <f t="shared" si="2"/>
        <v>0</v>
      </c>
      <c r="D5" s="2">
        <f t="shared" si="0"/>
        <v>0</v>
      </c>
      <c r="E5" s="3">
        <f t="shared" si="1"/>
        <v>0</v>
      </c>
    </row>
    <row r="6" spans="1:8">
      <c r="A6">
        <v>12</v>
      </c>
      <c r="B6" s="1">
        <v>5.7000000000000002E-3</v>
      </c>
      <c r="C6" s="1">
        <f t="shared" si="2"/>
        <v>1.8777510000000001E-2</v>
      </c>
      <c r="D6" s="2">
        <f t="shared" si="0"/>
        <v>1.5647925000000001E-9</v>
      </c>
      <c r="E6" s="3">
        <f t="shared" si="1"/>
        <v>1564.7925000000002</v>
      </c>
    </row>
    <row r="7" spans="1:8">
      <c r="A7">
        <v>3</v>
      </c>
      <c r="B7" s="1"/>
      <c r="C7" s="1">
        <f t="shared" si="2"/>
        <v>0</v>
      </c>
      <c r="D7" s="2">
        <f t="shared" si="0"/>
        <v>0</v>
      </c>
      <c r="E7" s="3">
        <f t="shared" si="1"/>
        <v>0</v>
      </c>
    </row>
    <row r="9" spans="1:8">
      <c r="A9" t="s">
        <v>7</v>
      </c>
      <c r="B9" t="s">
        <v>0</v>
      </c>
      <c r="C9" t="s">
        <v>1</v>
      </c>
      <c r="D9" t="s">
        <v>2</v>
      </c>
      <c r="E9" s="3" t="s">
        <v>3</v>
      </c>
    </row>
    <row r="10" spans="1:8">
      <c r="A10" t="s">
        <v>9</v>
      </c>
      <c r="B10">
        <v>3.6259999999999999E-3</v>
      </c>
      <c r="C10" s="1">
        <f>(3.3-B10)*B10</f>
        <v>1.1952652123999999E-2</v>
      </c>
      <c r="D10" s="2">
        <f>C10/8000000</f>
        <v>1.4940815154999998E-9</v>
      </c>
      <c r="E10" s="3">
        <f>D10*1000000*1000000</f>
        <v>1494.0815154999998</v>
      </c>
    </row>
    <row r="11" spans="1:8">
      <c r="A11" t="s">
        <v>8</v>
      </c>
      <c r="B11">
        <v>2.5000000000000001E-3</v>
      </c>
      <c r="C11" s="1">
        <f>(3.3-B11)*B11</f>
        <v>8.2437499999999993E-3</v>
      </c>
      <c r="D11" s="2">
        <f>C11/8000000</f>
        <v>1.0304687499999999E-9</v>
      </c>
      <c r="E11" s="3">
        <f>D11*1000000*1000000</f>
        <v>1030.46875</v>
      </c>
    </row>
    <row r="12" spans="1:8">
      <c r="A12" t="s">
        <v>5</v>
      </c>
      <c r="B12">
        <v>2.4859999999999999E-3</v>
      </c>
      <c r="C12" s="1">
        <f>(3.3-B12)*B12</f>
        <v>8.1976198039999983E-3</v>
      </c>
      <c r="D12" s="2">
        <f t="shared" ref="D12:D13" si="3">C12/8000000</f>
        <v>1.0247024754999998E-9</v>
      </c>
      <c r="E12" s="3">
        <f t="shared" ref="E12:E13" si="4">D12*1000000*1000000</f>
        <v>1024.7024754999998</v>
      </c>
    </row>
    <row r="13" spans="1:8">
      <c r="A13" t="s">
        <v>6</v>
      </c>
      <c r="B13">
        <v>7.9999999999999996E-6</v>
      </c>
      <c r="C13" s="1">
        <f>(3.3-B13)*B13</f>
        <v>2.6399936E-5</v>
      </c>
      <c r="D13" s="2">
        <f t="shared" si="3"/>
        <v>3.2999919999999999E-12</v>
      </c>
      <c r="E13" s="3">
        <f t="shared" si="4"/>
        <v>3.299992</v>
      </c>
    </row>
    <row r="16" spans="1:8">
      <c r="A16" t="s">
        <v>4</v>
      </c>
      <c r="B16" t="s">
        <v>0</v>
      </c>
      <c r="C16" t="s">
        <v>1</v>
      </c>
      <c r="D16" t="s">
        <v>2</v>
      </c>
      <c r="E16" s="3" t="s">
        <v>3</v>
      </c>
      <c r="F16" t="s">
        <v>10</v>
      </c>
      <c r="G16" t="s">
        <v>11</v>
      </c>
      <c r="H16" t="s">
        <v>12</v>
      </c>
    </row>
    <row r="17" spans="1:8">
      <c r="A17">
        <v>72</v>
      </c>
      <c r="B17" s="1">
        <v>2.01E-2</v>
      </c>
      <c r="C17" s="1">
        <f>(3.3-B17)*B17</f>
        <v>6.5925990000000004E-2</v>
      </c>
      <c r="D17" s="2">
        <f>C17/(A17*1000000)</f>
        <v>9.1563875000000007E-10</v>
      </c>
      <c r="E17" s="3">
        <f>D17*1000000*1000000</f>
        <v>915.63875000000007</v>
      </c>
      <c r="F17">
        <v>1.8</v>
      </c>
      <c r="G17">
        <f>C17*F17</f>
        <v>0.11866678200000001</v>
      </c>
      <c r="H17">
        <f>(G17-$G$23)/$G$23*100</f>
        <v>5.0815083408661472</v>
      </c>
    </row>
    <row r="18" spans="1:8">
      <c r="A18">
        <v>60</v>
      </c>
      <c r="B18" s="1">
        <v>1.72E-2</v>
      </c>
      <c r="C18" s="1">
        <f>(3.3-B18)*B18</f>
        <v>5.6464159999999999E-2</v>
      </c>
      <c r="D18" s="2">
        <f t="shared" ref="D18:D22" si="5">C18/(A18*1000000)</f>
        <v>9.410693333333334E-10</v>
      </c>
      <c r="E18" s="3">
        <f t="shared" ref="E18:E22" si="6">D18*1000000*1000000</f>
        <v>941.06933333333336</v>
      </c>
      <c r="F18">
        <v>2</v>
      </c>
      <c r="G18" s="4">
        <f t="shared" ref="G18:G22" si="7">C18*F18</f>
        <v>0.11292832</v>
      </c>
      <c r="H18">
        <f t="shared" ref="H18:H22" si="8">(G18-$G$23)/$G$23*100</f>
        <v>0</v>
      </c>
    </row>
    <row r="19" spans="1:8">
      <c r="A19">
        <v>48</v>
      </c>
      <c r="B19" s="1">
        <v>1.4E-2</v>
      </c>
      <c r="C19" s="1">
        <f t="shared" ref="C19:C23" si="9">(3.3-B19)*B19</f>
        <v>4.6004000000000003E-2</v>
      </c>
      <c r="D19" s="2">
        <f t="shared" si="5"/>
        <v>9.5841666666666679E-10</v>
      </c>
      <c r="E19" s="3">
        <f t="shared" si="6"/>
        <v>958.41666666666674</v>
      </c>
      <c r="F19">
        <v>3</v>
      </c>
      <c r="G19">
        <f t="shared" si="7"/>
        <v>0.13801200000000002</v>
      </c>
      <c r="H19">
        <f t="shared" si="8"/>
        <v>22.212036803522821</v>
      </c>
    </row>
    <row r="20" spans="1:8">
      <c r="A20">
        <v>36</v>
      </c>
      <c r="B20" s="1">
        <v>1.11E-2</v>
      </c>
      <c r="C20" s="1">
        <f t="shared" si="9"/>
        <v>3.6506790000000004E-2</v>
      </c>
      <c r="D20" s="2">
        <f t="shared" si="5"/>
        <v>1.0140775000000001E-9</v>
      </c>
      <c r="E20" s="3">
        <f t="shared" si="6"/>
        <v>1014.0775000000001</v>
      </c>
      <c r="F20">
        <v>4</v>
      </c>
      <c r="G20">
        <f t="shared" si="7"/>
        <v>0.14602716000000002</v>
      </c>
      <c r="H20">
        <f t="shared" si="8"/>
        <v>29.309600992913044</v>
      </c>
    </row>
    <row r="21" spans="1:8">
      <c r="A21">
        <v>24</v>
      </c>
      <c r="B21" s="1">
        <v>7.9000000000000008E-3</v>
      </c>
      <c r="C21" s="1">
        <f t="shared" si="9"/>
        <v>2.6007590000000004E-2</v>
      </c>
      <c r="D21" s="2">
        <f t="shared" si="5"/>
        <v>1.0836495833333334E-9</v>
      </c>
      <c r="E21" s="3">
        <f t="shared" si="6"/>
        <v>1083.6495833333333</v>
      </c>
      <c r="F21">
        <v>5.8</v>
      </c>
      <c r="G21">
        <f t="shared" si="7"/>
        <v>0.15084402200000002</v>
      </c>
      <c r="H21">
        <f t="shared" si="8"/>
        <v>33.575016435204233</v>
      </c>
    </row>
    <row r="22" spans="1:8">
      <c r="A22">
        <v>12</v>
      </c>
      <c r="B22" s="1">
        <v>4.7000000000000002E-3</v>
      </c>
      <c r="C22" s="1">
        <f t="shared" si="9"/>
        <v>1.5487909999999999E-2</v>
      </c>
      <c r="D22" s="2">
        <f t="shared" si="5"/>
        <v>1.2906591666666666E-9</v>
      </c>
      <c r="E22" s="3">
        <f t="shared" si="6"/>
        <v>1290.6591666666666</v>
      </c>
      <c r="F22">
        <v>11.8</v>
      </c>
      <c r="G22">
        <f t="shared" si="7"/>
        <v>0.18275733799999999</v>
      </c>
      <c r="H22">
        <f t="shared" si="8"/>
        <v>61.834815217298896</v>
      </c>
    </row>
    <row r="23" spans="1:8">
      <c r="B23" s="1"/>
      <c r="C23" s="1"/>
      <c r="G23" s="4">
        <f>MIN(G17:G22)</f>
        <v>0.11292832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Power</vt:lpstr>
      <vt:lpstr>Power Consumption (fib)</vt:lpstr>
      <vt:lpstr>Time</vt:lpstr>
      <vt:lpstr>Energy</vt:lpstr>
    </vt:vector>
  </TitlesOfParts>
  <Company>New Vista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Glaser</dc:creator>
  <cp:lastModifiedBy>Austin Glaser</cp:lastModifiedBy>
  <dcterms:created xsi:type="dcterms:W3CDTF">2014-02-13T20:45:12Z</dcterms:created>
  <dcterms:modified xsi:type="dcterms:W3CDTF">2014-02-21T07:28:16Z</dcterms:modified>
</cp:coreProperties>
</file>