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\Desktop\PYTHON\webscraping_example\"/>
    </mc:Choice>
  </mc:AlternateContent>
  <xr:revisionPtr revIDLastSave="0" documentId="13_ncr:1_{DCE9516E-43B6-45C8-89B3-0DA09E005A53}" xr6:coauthVersionLast="45" xr6:coauthVersionMax="45" xr10:uidLastSave="{00000000-0000-0000-0000-000000000000}"/>
  <bookViews>
    <workbookView xWindow="-28920" yWindow="-15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Sheet1!$A$1:$X$75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T21" i="1" s="1"/>
  <c r="U21" i="1" s="1"/>
  <c r="V21" i="1" s="1"/>
  <c r="E10" i="1"/>
  <c r="T10" i="1" s="1"/>
  <c r="U10" i="1" s="1"/>
  <c r="V10" i="1" s="1"/>
  <c r="E60" i="1"/>
  <c r="T60" i="1" s="1"/>
  <c r="U60" i="1" s="1"/>
  <c r="V60" i="1" s="1"/>
  <c r="E36" i="1"/>
  <c r="T36" i="1" s="1"/>
  <c r="U36" i="1" s="1"/>
  <c r="V36" i="1" s="1"/>
  <c r="E6" i="1"/>
  <c r="T6" i="1" s="1"/>
  <c r="U6" i="1" s="1"/>
  <c r="V6" i="1" s="1"/>
  <c r="E15" i="1"/>
  <c r="T15" i="1" s="1"/>
  <c r="U15" i="1" s="1"/>
  <c r="V15" i="1" s="1"/>
  <c r="E17" i="1"/>
  <c r="T17" i="1" s="1"/>
  <c r="U17" i="1" s="1"/>
  <c r="V17" i="1" s="1"/>
  <c r="E26" i="1"/>
  <c r="T26" i="1" s="1"/>
  <c r="U26" i="1" s="1"/>
  <c r="V26" i="1" s="1"/>
  <c r="E3" i="1"/>
  <c r="T3" i="1" s="1"/>
  <c r="U3" i="1" s="1"/>
  <c r="V3" i="1" s="1"/>
  <c r="E37" i="1"/>
  <c r="T37" i="1" s="1"/>
  <c r="U37" i="1" s="1"/>
  <c r="V37" i="1" s="1"/>
  <c r="E31" i="1"/>
  <c r="T31" i="1" s="1"/>
  <c r="U31" i="1" s="1"/>
  <c r="V31" i="1" s="1"/>
  <c r="E27" i="1"/>
  <c r="T27" i="1" s="1"/>
  <c r="U27" i="1" s="1"/>
  <c r="V27" i="1" s="1"/>
  <c r="E23" i="1"/>
  <c r="T23" i="1" s="1"/>
  <c r="U23" i="1" s="1"/>
  <c r="V23" i="1" s="1"/>
  <c r="E30" i="1"/>
  <c r="T30" i="1" s="1"/>
  <c r="U30" i="1" s="1"/>
  <c r="V30" i="1" s="1"/>
  <c r="E63" i="1"/>
  <c r="T63" i="1" s="1"/>
  <c r="U63" i="1" s="1"/>
  <c r="V63" i="1" s="1"/>
  <c r="E52" i="1"/>
  <c r="T52" i="1" s="1"/>
  <c r="U52" i="1" s="1"/>
  <c r="V52" i="1" s="1"/>
  <c r="E72" i="1"/>
  <c r="T72" i="1" s="1"/>
  <c r="U72" i="1" s="1"/>
  <c r="V72" i="1" s="1"/>
  <c r="E33" i="1"/>
  <c r="T33" i="1" s="1"/>
  <c r="U33" i="1" s="1"/>
  <c r="V33" i="1" s="1"/>
  <c r="E49" i="1"/>
  <c r="T49" i="1" s="1"/>
  <c r="U49" i="1" s="1"/>
  <c r="V49" i="1" s="1"/>
  <c r="E19" i="1"/>
  <c r="T19" i="1" s="1"/>
  <c r="U19" i="1" s="1"/>
  <c r="V19" i="1" s="1"/>
  <c r="E22" i="1"/>
  <c r="T22" i="1" s="1"/>
  <c r="U22" i="1" s="1"/>
  <c r="V22" i="1" s="1"/>
  <c r="E59" i="1"/>
  <c r="T59" i="1" s="1"/>
  <c r="U59" i="1" s="1"/>
  <c r="V59" i="1" s="1"/>
  <c r="E58" i="1"/>
  <c r="T58" i="1" s="1"/>
  <c r="U58" i="1" s="1"/>
  <c r="V58" i="1" s="1"/>
  <c r="E43" i="1"/>
  <c r="T43" i="1" s="1"/>
  <c r="U43" i="1" s="1"/>
  <c r="V43" i="1" s="1"/>
  <c r="E46" i="1"/>
  <c r="T46" i="1" s="1"/>
  <c r="U46" i="1" s="1"/>
  <c r="V46" i="1" s="1"/>
  <c r="E54" i="1"/>
  <c r="T54" i="1" s="1"/>
  <c r="U54" i="1" s="1"/>
  <c r="V54" i="1" s="1"/>
  <c r="E12" i="1"/>
  <c r="T12" i="1" s="1"/>
  <c r="U12" i="1" s="1"/>
  <c r="V12" i="1" s="1"/>
  <c r="E44" i="1"/>
  <c r="T44" i="1" s="1"/>
  <c r="U44" i="1" s="1"/>
  <c r="V44" i="1" s="1"/>
  <c r="E64" i="1"/>
  <c r="T64" i="1" s="1"/>
  <c r="U64" i="1" s="1"/>
  <c r="V64" i="1" s="1"/>
  <c r="E14" i="1"/>
  <c r="T14" i="1" s="1"/>
  <c r="U14" i="1" s="1"/>
  <c r="V14" i="1" s="1"/>
  <c r="E50" i="1"/>
  <c r="T50" i="1" s="1"/>
  <c r="U50" i="1" s="1"/>
  <c r="V50" i="1" s="1"/>
  <c r="E39" i="1"/>
  <c r="T39" i="1" s="1"/>
  <c r="U39" i="1" s="1"/>
  <c r="V39" i="1" s="1"/>
  <c r="E7" i="1"/>
  <c r="T7" i="1" s="1"/>
  <c r="U7" i="1" s="1"/>
  <c r="V7" i="1" s="1"/>
  <c r="E69" i="1"/>
  <c r="T69" i="1" s="1"/>
  <c r="U69" i="1" s="1"/>
  <c r="V69" i="1" s="1"/>
  <c r="E68" i="1"/>
  <c r="T68" i="1" s="1"/>
  <c r="U68" i="1" s="1"/>
  <c r="V68" i="1" s="1"/>
  <c r="E48" i="1"/>
  <c r="T48" i="1" s="1"/>
  <c r="U48" i="1" s="1"/>
  <c r="V48" i="1" s="1"/>
  <c r="E9" i="1"/>
  <c r="T9" i="1" s="1"/>
  <c r="U9" i="1" s="1"/>
  <c r="V9" i="1" s="1"/>
  <c r="E2" i="1"/>
  <c r="T2" i="1" s="1"/>
  <c r="U2" i="1" s="1"/>
  <c r="V2" i="1" s="1"/>
  <c r="E35" i="1"/>
  <c r="T35" i="1" s="1"/>
  <c r="U35" i="1" s="1"/>
  <c r="V35" i="1" s="1"/>
  <c r="E70" i="1"/>
  <c r="T70" i="1" s="1"/>
  <c r="U70" i="1" s="1"/>
  <c r="V70" i="1" s="1"/>
  <c r="E18" i="1"/>
  <c r="T18" i="1" s="1"/>
  <c r="U18" i="1" s="1"/>
  <c r="V18" i="1" s="1"/>
  <c r="E73" i="1"/>
  <c r="T73" i="1" s="1"/>
  <c r="U73" i="1" s="1"/>
  <c r="V73" i="1" s="1"/>
  <c r="E5" i="1"/>
  <c r="T5" i="1" s="1"/>
  <c r="U5" i="1" s="1"/>
  <c r="V5" i="1" s="1"/>
  <c r="E40" i="1"/>
  <c r="T40" i="1" s="1"/>
  <c r="U40" i="1" s="1"/>
  <c r="V40" i="1" s="1"/>
  <c r="E45" i="1"/>
  <c r="T45" i="1" s="1"/>
  <c r="U45" i="1" s="1"/>
  <c r="V45" i="1" s="1"/>
  <c r="E47" i="1"/>
  <c r="T47" i="1" s="1"/>
  <c r="U47" i="1" s="1"/>
  <c r="V47" i="1" s="1"/>
  <c r="E53" i="1"/>
  <c r="T53" i="1" s="1"/>
  <c r="U53" i="1" s="1"/>
  <c r="V53" i="1" s="1"/>
  <c r="E51" i="1"/>
  <c r="T51" i="1" s="1"/>
  <c r="U51" i="1" s="1"/>
  <c r="V51" i="1" s="1"/>
  <c r="E67" i="1"/>
  <c r="T67" i="1" s="1"/>
  <c r="U67" i="1" s="1"/>
  <c r="V67" i="1" s="1"/>
  <c r="E24" i="1"/>
  <c r="T24" i="1" s="1"/>
  <c r="U24" i="1" s="1"/>
  <c r="V24" i="1" s="1"/>
  <c r="E62" i="1"/>
  <c r="T62" i="1" s="1"/>
  <c r="U62" i="1" s="1"/>
  <c r="V62" i="1" s="1"/>
  <c r="E61" i="1"/>
  <c r="T61" i="1" s="1"/>
  <c r="U61" i="1" s="1"/>
  <c r="V61" i="1" s="1"/>
  <c r="E32" i="1"/>
  <c r="T32" i="1" s="1"/>
  <c r="U32" i="1" s="1"/>
  <c r="V32" i="1" s="1"/>
  <c r="E42" i="1"/>
  <c r="T42" i="1" s="1"/>
  <c r="U42" i="1" s="1"/>
  <c r="V42" i="1" s="1"/>
  <c r="E28" i="1"/>
  <c r="T28" i="1" s="1"/>
  <c r="U28" i="1" s="1"/>
  <c r="V28" i="1" s="1"/>
  <c r="E74" i="1"/>
  <c r="T74" i="1" s="1"/>
  <c r="U74" i="1" s="1"/>
  <c r="V74" i="1" s="1"/>
  <c r="E55" i="1"/>
  <c r="T55" i="1" s="1"/>
  <c r="U55" i="1" s="1"/>
  <c r="V55" i="1" s="1"/>
  <c r="E71" i="1"/>
  <c r="T71" i="1" s="1"/>
  <c r="U71" i="1" s="1"/>
  <c r="V71" i="1" s="1"/>
  <c r="E75" i="1"/>
  <c r="T75" i="1" s="1"/>
  <c r="U75" i="1" s="1"/>
  <c r="V75" i="1" s="1"/>
  <c r="E29" i="1"/>
  <c r="T29" i="1" s="1"/>
  <c r="U29" i="1" s="1"/>
  <c r="V29" i="1" s="1"/>
  <c r="E41" i="1"/>
  <c r="T41" i="1" s="1"/>
  <c r="U41" i="1" s="1"/>
  <c r="V41" i="1" s="1"/>
  <c r="E66" i="1"/>
  <c r="T66" i="1" s="1"/>
  <c r="U66" i="1" s="1"/>
  <c r="V66" i="1" s="1"/>
  <c r="E13" i="1"/>
  <c r="T13" i="1" s="1"/>
  <c r="U13" i="1" s="1"/>
  <c r="V13" i="1" s="1"/>
  <c r="E16" i="1"/>
  <c r="T16" i="1" s="1"/>
  <c r="U16" i="1" s="1"/>
  <c r="V16" i="1" s="1"/>
  <c r="E4" i="1"/>
  <c r="T4" i="1" s="1"/>
  <c r="U4" i="1" s="1"/>
  <c r="V4" i="1" s="1"/>
  <c r="E38" i="1"/>
  <c r="T38" i="1" s="1"/>
  <c r="U38" i="1" s="1"/>
  <c r="V38" i="1" s="1"/>
  <c r="E56" i="1"/>
  <c r="T56" i="1" s="1"/>
  <c r="U56" i="1" s="1"/>
  <c r="V56" i="1" s="1"/>
  <c r="E8" i="1"/>
  <c r="T8" i="1" s="1"/>
  <c r="U8" i="1" s="1"/>
  <c r="V8" i="1" s="1"/>
  <c r="E11" i="1"/>
  <c r="T11" i="1" s="1"/>
  <c r="U11" i="1" s="1"/>
  <c r="V11" i="1" s="1"/>
  <c r="E57" i="1"/>
  <c r="T57" i="1" s="1"/>
  <c r="U57" i="1" s="1"/>
  <c r="V57" i="1" s="1"/>
  <c r="E20" i="1"/>
  <c r="T20" i="1" s="1"/>
  <c r="U20" i="1" s="1"/>
  <c r="V20" i="1" s="1"/>
  <c r="E34" i="1"/>
  <c r="T34" i="1" s="1"/>
  <c r="U34" i="1" s="1"/>
  <c r="V34" i="1" s="1"/>
  <c r="E65" i="1"/>
  <c r="T65" i="1" s="1"/>
  <c r="U65" i="1" s="1"/>
  <c r="V65" i="1" s="1"/>
  <c r="E25" i="1"/>
  <c r="T25" i="1" s="1"/>
  <c r="U25" i="1" s="1"/>
  <c r="V25" i="1" s="1"/>
  <c r="D3" i="1"/>
  <c r="D25" i="1"/>
  <c r="D46" i="1"/>
  <c r="D37" i="1"/>
  <c r="D21" i="1"/>
  <c r="D55" i="1"/>
  <c r="D54" i="1"/>
  <c r="D71" i="1"/>
  <c r="D75" i="1"/>
  <c r="D12" i="1"/>
  <c r="D10" i="1"/>
  <c r="D31" i="1"/>
  <c r="D27" i="1"/>
  <c r="D35" i="1"/>
  <c r="D29" i="1"/>
  <c r="D41" i="1"/>
  <c r="D44" i="1"/>
  <c r="D70" i="1"/>
  <c r="D66" i="1"/>
  <c r="D13" i="1"/>
  <c r="D18" i="1"/>
  <c r="D16" i="1"/>
  <c r="D23" i="1"/>
  <c r="D30" i="1"/>
  <c r="D64" i="1"/>
  <c r="D73" i="1"/>
  <c r="D60" i="1"/>
  <c r="D5" i="1"/>
  <c r="D4" i="1"/>
  <c r="D14" i="1"/>
  <c r="D40" i="1"/>
  <c r="D38" i="1"/>
  <c r="D45" i="1"/>
  <c r="D56" i="1"/>
  <c r="D36" i="1"/>
  <c r="D50" i="1"/>
  <c r="D63" i="1"/>
  <c r="D6" i="1"/>
  <c r="D8" i="1"/>
  <c r="D47" i="1"/>
  <c r="D53" i="1"/>
  <c r="D51" i="1"/>
  <c r="D39" i="1"/>
  <c r="D67" i="1"/>
  <c r="D52" i="1"/>
  <c r="D72" i="1"/>
  <c r="D7" i="1"/>
  <c r="D11" i="1"/>
  <c r="D24" i="1"/>
  <c r="D15" i="1"/>
  <c r="D33" i="1"/>
  <c r="D49" i="1"/>
  <c r="D69" i="1"/>
  <c r="D62" i="1"/>
  <c r="D61" i="1"/>
  <c r="D68" i="1"/>
  <c r="D19" i="1"/>
  <c r="D22" i="1"/>
  <c r="D17" i="1"/>
  <c r="D32" i="1"/>
  <c r="D42" i="1"/>
  <c r="D59" i="1"/>
  <c r="D57" i="1"/>
  <c r="D58" i="1"/>
  <c r="D48" i="1"/>
  <c r="D9" i="1"/>
  <c r="D20" i="1"/>
  <c r="D28" i="1"/>
  <c r="D26" i="1"/>
  <c r="D34" i="1"/>
  <c r="D43" i="1"/>
  <c r="D65" i="1"/>
  <c r="D74" i="1"/>
  <c r="D2" i="1"/>
  <c r="S3" i="1"/>
  <c r="S25" i="1"/>
  <c r="S46" i="1"/>
  <c r="S37" i="1"/>
  <c r="S21" i="1"/>
  <c r="S55" i="1"/>
  <c r="S54" i="1"/>
  <c r="S71" i="1"/>
  <c r="S75" i="1"/>
  <c r="S12" i="1"/>
  <c r="S10" i="1"/>
  <c r="S31" i="1"/>
  <c r="S27" i="1"/>
  <c r="S35" i="1"/>
  <c r="S29" i="1"/>
  <c r="S41" i="1"/>
  <c r="S44" i="1"/>
  <c r="S70" i="1"/>
  <c r="S66" i="1"/>
  <c r="S13" i="1"/>
  <c r="S18" i="1"/>
  <c r="S16" i="1"/>
  <c r="S23" i="1"/>
  <c r="S30" i="1"/>
  <c r="S64" i="1"/>
  <c r="S73" i="1"/>
  <c r="S60" i="1"/>
  <c r="S5" i="1"/>
  <c r="S4" i="1"/>
  <c r="S14" i="1"/>
  <c r="S40" i="1"/>
  <c r="S38" i="1"/>
  <c r="S45" i="1"/>
  <c r="S56" i="1"/>
  <c r="S36" i="1"/>
  <c r="S50" i="1"/>
  <c r="S63" i="1"/>
  <c r="S6" i="1"/>
  <c r="S8" i="1"/>
  <c r="S47" i="1"/>
  <c r="S53" i="1"/>
  <c r="S51" i="1"/>
  <c r="S39" i="1"/>
  <c r="S67" i="1"/>
  <c r="S52" i="1"/>
  <c r="S72" i="1"/>
  <c r="S7" i="1"/>
  <c r="S11" i="1"/>
  <c r="S24" i="1"/>
  <c r="S15" i="1"/>
  <c r="S33" i="1"/>
  <c r="S49" i="1"/>
  <c r="S69" i="1"/>
  <c r="S62" i="1"/>
  <c r="S61" i="1"/>
  <c r="S68" i="1"/>
  <c r="S19" i="1"/>
  <c r="S22" i="1"/>
  <c r="S17" i="1"/>
  <c r="S32" i="1"/>
  <c r="S42" i="1"/>
  <c r="S59" i="1"/>
  <c r="S57" i="1"/>
  <c r="S58" i="1"/>
  <c r="S48" i="1"/>
  <c r="S9" i="1"/>
  <c r="S20" i="1"/>
  <c r="S28" i="1"/>
  <c r="S26" i="1"/>
  <c r="S34" i="1"/>
  <c r="S43" i="1"/>
  <c r="S65" i="1"/>
  <c r="S74" i="1"/>
  <c r="S2" i="1"/>
  <c r="C2" i="1" l="1"/>
  <c r="Q2" i="1" s="1"/>
  <c r="C3" i="1"/>
  <c r="Q3" i="1" s="1"/>
  <c r="C5" i="1"/>
  <c r="Q5" i="1" s="1"/>
  <c r="C4" i="1"/>
  <c r="Q4" i="1" s="1"/>
  <c r="C7" i="1"/>
  <c r="Q7" i="1" s="1"/>
  <c r="C11" i="1"/>
  <c r="Q11" i="1" s="1"/>
  <c r="C6" i="1"/>
  <c r="Q6" i="1" s="1"/>
  <c r="C8" i="1"/>
  <c r="Q8" i="1" s="1"/>
  <c r="C9" i="1"/>
  <c r="Q9" i="1" s="1"/>
  <c r="C20" i="1"/>
  <c r="Q20" i="1" s="1"/>
  <c r="C12" i="1"/>
  <c r="Q12" i="1" s="1"/>
  <c r="C24" i="1"/>
  <c r="Q24" i="1" s="1"/>
  <c r="C13" i="1"/>
  <c r="Q13" i="1" s="1"/>
  <c r="C14" i="1"/>
  <c r="Q14" i="1" s="1"/>
  <c r="C28" i="1"/>
  <c r="Q28" i="1" s="1"/>
  <c r="C10" i="1"/>
  <c r="Q10" i="1" s="1"/>
  <c r="C15" i="1"/>
  <c r="Q15" i="1" s="1"/>
  <c r="C19" i="1"/>
  <c r="Q19" i="1" s="1"/>
  <c r="C18" i="1"/>
  <c r="Q18" i="1" s="1"/>
  <c r="C26" i="1"/>
  <c r="Q26" i="1" s="1"/>
  <c r="C34" i="1"/>
  <c r="Q34" i="1" s="1"/>
  <c r="C16" i="1"/>
  <c r="Q16" i="1" s="1"/>
  <c r="C31" i="1"/>
  <c r="Q31" i="1" s="1"/>
  <c r="C23" i="1"/>
  <c r="Q23" i="1" s="1"/>
  <c r="C22" i="1"/>
  <c r="Q22" i="1" s="1"/>
  <c r="C27" i="1"/>
  <c r="Q27" i="1" s="1"/>
  <c r="C17" i="1"/>
  <c r="Q17" i="1" s="1"/>
  <c r="C33" i="1"/>
  <c r="Q33" i="1" s="1"/>
  <c r="C35" i="1"/>
  <c r="Q35" i="1" s="1"/>
  <c r="C29" i="1"/>
  <c r="Q29" i="1" s="1"/>
  <c r="C30" i="1"/>
  <c r="Q30" i="1" s="1"/>
  <c r="C32" i="1"/>
  <c r="Q32" i="1" s="1"/>
  <c r="C25" i="1"/>
  <c r="Q25" i="1" s="1"/>
  <c r="C42" i="1"/>
  <c r="Q42" i="1" s="1"/>
  <c r="C40" i="1"/>
  <c r="Q40" i="1" s="1"/>
  <c r="C43" i="1"/>
  <c r="Q43" i="1" s="1"/>
  <c r="C47" i="1"/>
  <c r="Q47" i="1" s="1"/>
  <c r="C41" i="1"/>
  <c r="Q41" i="1" s="1"/>
  <c r="C49" i="1"/>
  <c r="Q49" i="1" s="1"/>
  <c r="C46" i="1"/>
  <c r="Q46" i="1" s="1"/>
  <c r="C37" i="1"/>
  <c r="Q37" i="1" s="1"/>
  <c r="C21" i="1"/>
  <c r="Q21" i="1" s="1"/>
  <c r="C38" i="1"/>
  <c r="Q38" i="1" s="1"/>
  <c r="C53" i="1"/>
  <c r="O53" i="1" s="1"/>
  <c r="C55" i="1"/>
  <c r="Q55" i="1" s="1"/>
  <c r="C44" i="1"/>
  <c r="Q44" i="1" s="1"/>
  <c r="C45" i="1"/>
  <c r="Q45" i="1" s="1"/>
  <c r="C51" i="1"/>
  <c r="Q51" i="1" s="1"/>
  <c r="C59" i="1"/>
  <c r="Q59" i="1" s="1"/>
  <c r="C39" i="1"/>
  <c r="Q39" i="1" s="1"/>
  <c r="C56" i="1"/>
  <c r="Q56" i="1" s="1"/>
  <c r="C57" i="1"/>
  <c r="O57" i="1" s="1"/>
  <c r="C36" i="1"/>
  <c r="Q36" i="1" s="1"/>
  <c r="C67" i="1"/>
  <c r="Q67" i="1" s="1"/>
  <c r="C65" i="1"/>
  <c r="Q65" i="1" s="1"/>
  <c r="C58" i="1"/>
  <c r="Q58" i="1" s="1"/>
  <c r="C69" i="1"/>
  <c r="Q69" i="1" s="1"/>
  <c r="C62" i="1"/>
  <c r="Q62" i="1" s="1"/>
  <c r="C54" i="1"/>
  <c r="Q54" i="1" s="1"/>
  <c r="C48" i="1"/>
  <c r="Q48" i="1" s="1"/>
  <c r="C50" i="1"/>
  <c r="Q50" i="1" s="1"/>
  <c r="C52" i="1"/>
  <c r="Q52" i="1" s="1"/>
  <c r="C70" i="1"/>
  <c r="Q70" i="1" s="1"/>
  <c r="C63" i="1"/>
  <c r="Q63" i="1" s="1"/>
  <c r="C64" i="1"/>
  <c r="Q64" i="1" s="1"/>
  <c r="C61" i="1"/>
  <c r="Q61" i="1" s="1"/>
  <c r="C73" i="1"/>
  <c r="O73" i="1" s="1"/>
  <c r="C60" i="1"/>
  <c r="Q60" i="1" s="1"/>
  <c r="C68" i="1"/>
  <c r="Q68" i="1" s="1"/>
  <c r="C66" i="1"/>
  <c r="Q66" i="1" s="1"/>
  <c r="C71" i="1"/>
  <c r="Q71" i="1" s="1"/>
  <c r="C72" i="1"/>
  <c r="Q72" i="1" s="1"/>
  <c r="C74" i="1"/>
  <c r="Q74" i="1" s="1"/>
  <c r="C75" i="1"/>
  <c r="Q75" i="1" s="1"/>
  <c r="M7" i="1"/>
  <c r="W7" i="1" s="1"/>
  <c r="X7" i="1" s="1"/>
  <c r="M38" i="1"/>
  <c r="W38" i="1" s="1"/>
  <c r="X38" i="1" s="1"/>
  <c r="M4" i="1"/>
  <c r="W4" i="1" s="1"/>
  <c r="X4" i="1" s="1"/>
  <c r="M46" i="1"/>
  <c r="W46" i="1" s="1"/>
  <c r="X46" i="1" s="1"/>
  <c r="M9" i="1"/>
  <c r="W9" i="1" s="1"/>
  <c r="X9" i="1" s="1"/>
  <c r="M2" i="1"/>
  <c r="W2" i="1" s="1"/>
  <c r="X2" i="1" s="1"/>
  <c r="M72" i="1"/>
  <c r="W72" i="1" s="1"/>
  <c r="X72" i="1" s="1"/>
  <c r="M73" i="1"/>
  <c r="W73" i="1" s="1"/>
  <c r="X73" i="1" s="1"/>
  <c r="M28" i="1"/>
  <c r="W28" i="1" s="1"/>
  <c r="X28" i="1" s="1"/>
  <c r="M21" i="1"/>
  <c r="W21" i="1" s="1"/>
  <c r="X21" i="1" s="1"/>
  <c r="M25" i="1"/>
  <c r="W25" i="1" s="1"/>
  <c r="X25" i="1" s="1"/>
  <c r="M10" i="1"/>
  <c r="W10" i="1" s="1"/>
  <c r="X10" i="1" s="1"/>
  <c r="M64" i="1"/>
  <c r="W64" i="1" s="1"/>
  <c r="X64" i="1" s="1"/>
  <c r="M32" i="1"/>
  <c r="W32" i="1" s="1"/>
  <c r="X32" i="1" s="1"/>
  <c r="M3" i="1"/>
  <c r="W3" i="1" s="1"/>
  <c r="X3" i="1" s="1"/>
  <c r="M18" i="1"/>
  <c r="W18" i="1" s="1"/>
  <c r="X18" i="1" s="1"/>
  <c r="M35" i="1"/>
  <c r="W35" i="1" s="1"/>
  <c r="X35" i="1" s="1"/>
  <c r="M19" i="1"/>
  <c r="W19" i="1" s="1"/>
  <c r="X19" i="1" s="1"/>
  <c r="M47" i="1"/>
  <c r="W47" i="1" s="1"/>
  <c r="X47" i="1" s="1"/>
  <c r="M15" i="1"/>
  <c r="W15" i="1" s="1"/>
  <c r="X15" i="1" s="1"/>
  <c r="M26" i="1"/>
  <c r="W26" i="1" s="1"/>
  <c r="X26" i="1" s="1"/>
  <c r="M70" i="1"/>
  <c r="W70" i="1" s="1"/>
  <c r="X70" i="1" s="1"/>
  <c r="M71" i="1"/>
  <c r="W71" i="1" s="1"/>
  <c r="X71" i="1" s="1"/>
  <c r="M60" i="1"/>
  <c r="W60" i="1" s="1"/>
  <c r="X60" i="1" s="1"/>
  <c r="M8" i="1"/>
  <c r="W8" i="1" s="1"/>
  <c r="X8" i="1" s="1"/>
  <c r="M75" i="1"/>
  <c r="W75" i="1" s="1"/>
  <c r="X75" i="1" s="1"/>
  <c r="M43" i="1"/>
  <c r="W43" i="1" s="1"/>
  <c r="X43" i="1" s="1"/>
  <c r="M45" i="1"/>
  <c r="W45" i="1" s="1"/>
  <c r="X45" i="1" s="1"/>
  <c r="M34" i="1"/>
  <c r="W34" i="1" s="1"/>
  <c r="X34" i="1" s="1"/>
  <c r="M41" i="1"/>
  <c r="W41" i="1" s="1"/>
  <c r="X41" i="1" s="1"/>
  <c r="M42" i="1"/>
  <c r="W42" i="1" s="1"/>
  <c r="X42" i="1" s="1"/>
  <c r="M53" i="1"/>
  <c r="W53" i="1" s="1"/>
  <c r="X53" i="1" s="1"/>
  <c r="M6" i="1"/>
  <c r="W6" i="1" s="1"/>
  <c r="X6" i="1" s="1"/>
  <c r="M68" i="1"/>
  <c r="W68" i="1" s="1"/>
  <c r="X68" i="1" s="1"/>
  <c r="M23" i="1"/>
  <c r="W23" i="1" s="1"/>
  <c r="X23" i="1" s="1"/>
  <c r="M49" i="1"/>
  <c r="W49" i="1" s="1"/>
  <c r="X49" i="1" s="1"/>
  <c r="M67" i="1"/>
  <c r="W67" i="1" s="1"/>
  <c r="X67" i="1" s="1"/>
  <c r="M24" i="1"/>
  <c r="W24" i="1" s="1"/>
  <c r="X24" i="1" s="1"/>
  <c r="M44" i="1"/>
  <c r="W44" i="1" s="1"/>
  <c r="X44" i="1" s="1"/>
  <c r="M11" i="1"/>
  <c r="W11" i="1" s="1"/>
  <c r="X11" i="1" s="1"/>
  <c r="M17" i="1"/>
  <c r="W17" i="1" s="1"/>
  <c r="X17" i="1" s="1"/>
  <c r="M30" i="1"/>
  <c r="W30" i="1" s="1"/>
  <c r="X30" i="1" s="1"/>
  <c r="M13" i="1"/>
  <c r="W13" i="1" s="1"/>
  <c r="X13" i="1" s="1"/>
  <c r="M5" i="1"/>
  <c r="W5" i="1" s="1"/>
  <c r="X5" i="1" s="1"/>
  <c r="M58" i="1"/>
  <c r="W58" i="1" s="1"/>
  <c r="X58" i="1" s="1"/>
  <c r="M52" i="1"/>
  <c r="W52" i="1" s="1"/>
  <c r="X52" i="1" s="1"/>
  <c r="M33" i="1"/>
  <c r="W33" i="1" s="1"/>
  <c r="X33" i="1" s="1"/>
  <c r="M29" i="1"/>
  <c r="W29" i="1" s="1"/>
  <c r="X29" i="1" s="1"/>
  <c r="M50" i="1"/>
  <c r="W50" i="1" s="1"/>
  <c r="X50" i="1" s="1"/>
  <c r="M65" i="1"/>
  <c r="W65" i="1" s="1"/>
  <c r="X65" i="1" s="1"/>
  <c r="M14" i="1"/>
  <c r="W14" i="1" s="1"/>
  <c r="X14" i="1" s="1"/>
  <c r="M37" i="1"/>
  <c r="W37" i="1" s="1"/>
  <c r="X37" i="1" s="1"/>
  <c r="M54" i="1"/>
  <c r="W54" i="1" s="1"/>
  <c r="X54" i="1" s="1"/>
  <c r="M16" i="1"/>
  <c r="W16" i="1" s="1"/>
  <c r="X16" i="1" s="1"/>
  <c r="M62" i="1"/>
  <c r="W62" i="1" s="1"/>
  <c r="X62" i="1" s="1"/>
  <c r="M59" i="1"/>
  <c r="W59" i="1" s="1"/>
  <c r="X59" i="1" s="1"/>
  <c r="M20" i="1"/>
  <c r="W20" i="1" s="1"/>
  <c r="X20" i="1" s="1"/>
  <c r="M27" i="1"/>
  <c r="W27" i="1" s="1"/>
  <c r="X27" i="1" s="1"/>
  <c r="M69" i="1"/>
  <c r="W69" i="1" s="1"/>
  <c r="X69" i="1" s="1"/>
  <c r="M39" i="1"/>
  <c r="W39" i="1" s="1"/>
  <c r="X39" i="1" s="1"/>
  <c r="M40" i="1"/>
  <c r="W40" i="1" s="1"/>
  <c r="X40" i="1" s="1"/>
  <c r="M12" i="1"/>
  <c r="W12" i="1" s="1"/>
  <c r="X12" i="1" s="1"/>
  <c r="M31" i="1"/>
  <c r="W31" i="1" s="1"/>
  <c r="X31" i="1" s="1"/>
  <c r="M36" i="1"/>
  <c r="W36" i="1" s="1"/>
  <c r="X36" i="1" s="1"/>
  <c r="M56" i="1"/>
  <c r="W56" i="1" s="1"/>
  <c r="X56" i="1" s="1"/>
  <c r="M51" i="1"/>
  <c r="W51" i="1" s="1"/>
  <c r="X51" i="1" s="1"/>
  <c r="M57" i="1"/>
  <c r="W57" i="1" s="1"/>
  <c r="X57" i="1" s="1"/>
  <c r="M22" i="1"/>
  <c r="W22" i="1" s="1"/>
  <c r="X22" i="1" s="1"/>
  <c r="M61" i="1"/>
  <c r="W61" i="1" s="1"/>
  <c r="X61" i="1" s="1"/>
  <c r="M74" i="1"/>
  <c r="W74" i="1" s="1"/>
  <c r="X74" i="1" s="1"/>
  <c r="M63" i="1"/>
  <c r="W63" i="1" s="1"/>
  <c r="X63" i="1" s="1"/>
  <c r="M48" i="1"/>
  <c r="W48" i="1" s="1"/>
  <c r="X48" i="1" s="1"/>
  <c r="M66" i="1"/>
  <c r="W66" i="1" s="1"/>
  <c r="X66" i="1" s="1"/>
  <c r="M55" i="1"/>
  <c r="W55" i="1" s="1"/>
  <c r="X55" i="1" s="1"/>
  <c r="O29" i="1" l="1"/>
  <c r="O16" i="1"/>
  <c r="O14" i="1"/>
  <c r="O6" i="1"/>
  <c r="O72" i="1"/>
  <c r="O61" i="1"/>
  <c r="O54" i="1"/>
  <c r="O56" i="1"/>
  <c r="O38" i="1"/>
  <c r="O35" i="1"/>
  <c r="O34" i="1"/>
  <c r="O13" i="1"/>
  <c r="O11" i="1"/>
  <c r="Q73" i="1"/>
  <c r="Q57" i="1"/>
  <c r="Q53" i="1"/>
  <c r="O64" i="1"/>
  <c r="O62" i="1"/>
  <c r="O39" i="1"/>
  <c r="O21" i="1"/>
  <c r="O43" i="1"/>
  <c r="O33" i="1"/>
  <c r="O26" i="1"/>
  <c r="O24" i="1"/>
  <c r="O7" i="1"/>
  <c r="O63" i="1"/>
  <c r="O69" i="1"/>
  <c r="O59" i="1"/>
  <c r="O37" i="1"/>
  <c r="O40" i="1"/>
  <c r="O17" i="1"/>
  <c r="O18" i="1"/>
  <c r="O12" i="1"/>
  <c r="O4" i="1"/>
  <c r="O71" i="1"/>
  <c r="O70" i="1"/>
  <c r="O58" i="1"/>
  <c r="O51" i="1"/>
  <c r="O46" i="1"/>
  <c r="O42" i="1"/>
  <c r="O27" i="1"/>
  <c r="O19" i="1"/>
  <c r="O20" i="1"/>
  <c r="O5" i="1"/>
  <c r="O66" i="1"/>
  <c r="O52" i="1"/>
  <c r="O65" i="1"/>
  <c r="O45" i="1"/>
  <c r="O49" i="1"/>
  <c r="O25" i="1"/>
  <c r="O22" i="1"/>
  <c r="O15" i="1"/>
  <c r="O9" i="1"/>
  <c r="O3" i="1"/>
  <c r="O75" i="1"/>
  <c r="O68" i="1"/>
  <c r="O50" i="1"/>
  <c r="O67" i="1"/>
  <c r="O44" i="1"/>
  <c r="O41" i="1"/>
  <c r="O32" i="1"/>
  <c r="O23" i="1"/>
  <c r="O10" i="1"/>
  <c r="O8" i="1"/>
  <c r="O2" i="1"/>
  <c r="O74" i="1"/>
  <c r="O60" i="1"/>
  <c r="O48" i="1"/>
  <c r="O36" i="1"/>
  <c r="O55" i="1"/>
  <c r="O47" i="1"/>
  <c r="O30" i="1"/>
  <c r="O31" i="1"/>
  <c r="O28" i="1"/>
</calcChain>
</file>

<file path=xl/sharedStrings.xml><?xml version="1.0" encoding="utf-8"?>
<sst xmlns="http://schemas.openxmlformats.org/spreadsheetml/2006/main" count="172" uniqueCount="104">
  <si>
    <t>Name</t>
  </si>
  <si>
    <t>Team</t>
  </si>
  <si>
    <t>Position</t>
  </si>
  <si>
    <t>Average</t>
  </si>
  <si>
    <t>FPPM</t>
  </si>
  <si>
    <t>Three game average</t>
  </si>
  <si>
    <t>Prediction</t>
  </si>
  <si>
    <t>Sharpe Ratio</t>
  </si>
  <si>
    <t>STD</t>
  </si>
  <si>
    <t>Minutes</t>
  </si>
  <si>
    <t>Last Game</t>
  </si>
  <si>
    <t>Danny Green</t>
  </si>
  <si>
    <t>Ricky Rubio</t>
  </si>
  <si>
    <t>Jrue Holiday</t>
  </si>
  <si>
    <t>Rajon Rondo</t>
  </si>
  <si>
    <t>Chris Paul</t>
  </si>
  <si>
    <t>LeBron James</t>
  </si>
  <si>
    <t>Anthony Tolliver</t>
  </si>
  <si>
    <t>Trevor Ariza</t>
  </si>
  <si>
    <t>Danilo Gallinari</t>
  </si>
  <si>
    <t>JaVale McGee</t>
  </si>
  <si>
    <t>Dwight Howard</t>
  </si>
  <si>
    <t>Jonas Valanciunas</t>
  </si>
  <si>
    <t>Cory Joseph</t>
  </si>
  <si>
    <t>Alec Burks</t>
  </si>
  <si>
    <t>Anthony Davis</t>
  </si>
  <si>
    <t>Harrison Barnes</t>
  </si>
  <si>
    <t>Jae Crowder</t>
  </si>
  <si>
    <t>Draymond Green</t>
  </si>
  <si>
    <t>Kent Bazemore</t>
  </si>
  <si>
    <t>Aron Baynes</t>
  </si>
  <si>
    <t>Steven Adams</t>
  </si>
  <si>
    <t>Solomon Hill</t>
  </si>
  <si>
    <t>Kentavious Caldwell-Pope</t>
  </si>
  <si>
    <t>Dewayne Dedmon</t>
  </si>
  <si>
    <t>Troy Daniels</t>
  </si>
  <si>
    <t>Nerlens Noel</t>
  </si>
  <si>
    <t>E'Twaun Moore</t>
  </si>
  <si>
    <t>Dennis Schroder</t>
  </si>
  <si>
    <t>Kyle Anderson</t>
  </si>
  <si>
    <t>Rodney Hood</t>
  </si>
  <si>
    <t>Hassan Whiteside</t>
  </si>
  <si>
    <t>Tyler Johnson</t>
  </si>
  <si>
    <t>Richaun Holmes</t>
  </si>
  <si>
    <t>Frank Kaminsky</t>
  </si>
  <si>
    <t>Mario Hezonja</t>
  </si>
  <si>
    <t>Kelly Oubre</t>
  </si>
  <si>
    <t>Tyus Jones</t>
  </si>
  <si>
    <t>Devin Booker</t>
  </si>
  <si>
    <t>Willie Cauley-Stein</t>
  </si>
  <si>
    <t>Nemanja Bjelica</t>
  </si>
  <si>
    <t>Buddy Hield</t>
  </si>
  <si>
    <t>Brandon Ingram</t>
  </si>
  <si>
    <t>Marquese Chriss</t>
  </si>
  <si>
    <t>Skal Labissiere</t>
  </si>
  <si>
    <t>Dario Saric</t>
  </si>
  <si>
    <t>Dillon Brooks</t>
  </si>
  <si>
    <t>Frank Jackson</t>
  </si>
  <si>
    <t>Terrance Ferguson</t>
  </si>
  <si>
    <t>Lonzo Ball</t>
  </si>
  <si>
    <t>Kyle Kuzma</t>
  </si>
  <si>
    <t>Alex Caruso</t>
  </si>
  <si>
    <t>Bogdan Bogdanovic</t>
  </si>
  <si>
    <t>Mikal Bridges</t>
  </si>
  <si>
    <t>Omari Spellman</t>
  </si>
  <si>
    <t>Shai Gilgeous-Alexander</t>
  </si>
  <si>
    <t>Jaren Jackson</t>
  </si>
  <si>
    <t>Jevon Carter</t>
  </si>
  <si>
    <t>Anfernee Simons</t>
  </si>
  <si>
    <t>Kenrich Williams</t>
  </si>
  <si>
    <t>Ja Morant</t>
  </si>
  <si>
    <t>Brandon Clarke</t>
  </si>
  <si>
    <t>Jaxson Hayes</t>
  </si>
  <si>
    <t>Nickeil Alexander-Walker</t>
  </si>
  <si>
    <t>Nassir Little</t>
  </si>
  <si>
    <t>Jordan Poole</t>
  </si>
  <si>
    <t>Eric Paschall</t>
  </si>
  <si>
    <t>Cameron Johnson</t>
  </si>
  <si>
    <t>Darius Bazley</t>
  </si>
  <si>
    <t>Nicolo Melli</t>
  </si>
  <si>
    <t>Ky Bowman</t>
  </si>
  <si>
    <t>Marko Guduric</t>
  </si>
  <si>
    <t>Los Angeles Lakers</t>
  </si>
  <si>
    <t>Phoenix Suns</t>
  </si>
  <si>
    <t>New Orleans Pelicans</t>
  </si>
  <si>
    <t>Golden State Warriors</t>
  </si>
  <si>
    <t>Oklahoma City Thunder</t>
  </si>
  <si>
    <t>Portland Trail Blazers</t>
  </si>
  <si>
    <t>Sacramento Kings</t>
  </si>
  <si>
    <t>Memphis Grizzlies</t>
  </si>
  <si>
    <t>PROJ FPPM</t>
  </si>
  <si>
    <t>TT</t>
  </si>
  <si>
    <t>LINE</t>
  </si>
  <si>
    <t>MATCHUP</t>
  </si>
  <si>
    <t>MUTLI</t>
  </si>
  <si>
    <t>MULTI</t>
  </si>
  <si>
    <t>PROJ</t>
  </si>
  <si>
    <t>FINAL PROJ</t>
  </si>
  <si>
    <t>PROB</t>
  </si>
  <si>
    <t>CJ McCollum</t>
  </si>
  <si>
    <t>JJ Redick</t>
  </si>
  <si>
    <t>Glenn Robinson</t>
  </si>
  <si>
    <t>TEAM ABR</t>
  </si>
  <si>
    <t>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</si>
</sst>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sti/Desktop/FantasySports/NBA/FanDuel-NBA-2019-11-19-40685-players-lis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sti/Downloads/convertcsv%20(27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nDuel-NBA-2019-11-19-40685-pl"/>
    </sheetNames>
    <sheetDataSet>
      <sheetData sheetId="0">
        <row r="1">
          <cell r="B1" t="str">
            <v>Position</v>
          </cell>
          <cell r="D1" t="str">
            <v>Nickname</v>
          </cell>
          <cell r="J1" t="str">
            <v>Team</v>
          </cell>
          <cell r="K1" t="str">
            <v>Opponent</v>
          </cell>
        </row>
        <row r="2">
          <cell r="B2" t="str">
            <v>SG</v>
          </cell>
          <cell r="D2" t="str">
            <v>CJ McCollum</v>
          </cell>
          <cell r="J2" t="str">
            <v>POR</v>
          </cell>
          <cell r="K2" t="str">
            <v>NO</v>
          </cell>
        </row>
        <row r="3">
          <cell r="B3" t="str">
            <v>SG</v>
          </cell>
          <cell r="D3" t="str">
            <v>Jrue Holiday</v>
          </cell>
          <cell r="J3" t="str">
            <v>NO</v>
          </cell>
          <cell r="K3" t="str">
            <v>POR</v>
          </cell>
        </row>
        <row r="4">
          <cell r="B4" t="str">
            <v>SG</v>
          </cell>
          <cell r="D4" t="str">
            <v>Shai Gilgeous-Alexander</v>
          </cell>
          <cell r="J4" t="str">
            <v>OKC</v>
          </cell>
          <cell r="K4" t="str">
            <v>LAL</v>
          </cell>
        </row>
        <row r="5">
          <cell r="B5" t="str">
            <v>SF</v>
          </cell>
          <cell r="D5" t="str">
            <v>LeBron James</v>
          </cell>
          <cell r="J5" t="str">
            <v>LAL</v>
          </cell>
          <cell r="K5" t="str">
            <v>OKC</v>
          </cell>
        </row>
        <row r="6">
          <cell r="B6" t="str">
            <v>PF</v>
          </cell>
          <cell r="D6" t="str">
            <v>Anthony Davis</v>
          </cell>
          <cell r="J6" t="str">
            <v>LAL</v>
          </cell>
          <cell r="K6" t="str">
            <v>OKC</v>
          </cell>
        </row>
        <row r="7">
          <cell r="B7" t="str">
            <v>SG</v>
          </cell>
          <cell r="D7" t="str">
            <v>Devin Booker</v>
          </cell>
          <cell r="J7" t="str">
            <v>PHO</v>
          </cell>
          <cell r="K7" t="str">
            <v>SAC</v>
          </cell>
        </row>
        <row r="8">
          <cell r="B8" t="str">
            <v>SF</v>
          </cell>
          <cell r="D8" t="str">
            <v>Harrison Barnes</v>
          </cell>
          <cell r="J8" t="str">
            <v>SAC</v>
          </cell>
          <cell r="K8" t="str">
            <v>PHO</v>
          </cell>
        </row>
        <row r="9">
          <cell r="B9" t="str">
            <v>PG</v>
          </cell>
          <cell r="D9" t="str">
            <v>Ricky Rubio</v>
          </cell>
          <cell r="J9" t="str">
            <v>PHO</v>
          </cell>
          <cell r="K9" t="str">
            <v>SAC</v>
          </cell>
        </row>
        <row r="10">
          <cell r="B10" t="str">
            <v>SF</v>
          </cell>
          <cell r="D10" t="str">
            <v>Brandon Ingram</v>
          </cell>
          <cell r="J10" t="str">
            <v>NO</v>
          </cell>
          <cell r="K10" t="str">
            <v>POR</v>
          </cell>
        </row>
        <row r="11">
          <cell r="B11" t="str">
            <v>SG</v>
          </cell>
          <cell r="D11" t="str">
            <v>Buddy Hield</v>
          </cell>
          <cell r="J11" t="str">
            <v>SAC</v>
          </cell>
          <cell r="K11" t="str">
            <v>PHO</v>
          </cell>
        </row>
        <row r="12">
          <cell r="B12" t="str">
            <v>SF</v>
          </cell>
          <cell r="D12" t="str">
            <v>Glenn Robinson</v>
          </cell>
          <cell r="J12" t="str">
            <v>GS</v>
          </cell>
          <cell r="K12" t="str">
            <v>MEM</v>
          </cell>
        </row>
        <row r="13">
          <cell r="B13" t="str">
            <v>PF</v>
          </cell>
          <cell r="D13" t="str">
            <v>Eric Paschall</v>
          </cell>
          <cell r="J13" t="str">
            <v>GS</v>
          </cell>
          <cell r="K13" t="str">
            <v>MEM</v>
          </cell>
        </row>
        <row r="14">
          <cell r="B14" t="str">
            <v>PG</v>
          </cell>
          <cell r="D14" t="str">
            <v>Chris Paul</v>
          </cell>
          <cell r="J14" t="str">
            <v>OKC</v>
          </cell>
          <cell r="K14" t="str">
            <v>LAL</v>
          </cell>
        </row>
        <row r="15">
          <cell r="B15" t="str">
            <v>SF</v>
          </cell>
          <cell r="D15" t="str">
            <v>Jae Crowder</v>
          </cell>
          <cell r="J15" t="str">
            <v>MEM</v>
          </cell>
          <cell r="K15" t="str">
            <v>GS</v>
          </cell>
        </row>
        <row r="16">
          <cell r="B16" t="str">
            <v>SF</v>
          </cell>
          <cell r="D16" t="str">
            <v>Kelly Oubre</v>
          </cell>
          <cell r="J16" t="str">
            <v>PHO</v>
          </cell>
          <cell r="K16" t="str">
            <v>SAC</v>
          </cell>
        </row>
        <row r="17">
          <cell r="B17" t="str">
            <v>SF</v>
          </cell>
          <cell r="D17" t="str">
            <v>Rodney Hood</v>
          </cell>
          <cell r="J17" t="str">
            <v>POR</v>
          </cell>
          <cell r="K17" t="str">
            <v>NO</v>
          </cell>
        </row>
        <row r="18">
          <cell r="B18" t="str">
            <v>SF</v>
          </cell>
          <cell r="D18" t="str">
            <v>Danilo Gallinari</v>
          </cell>
          <cell r="J18" t="str">
            <v>OKC</v>
          </cell>
          <cell r="K18" t="str">
            <v>LAL</v>
          </cell>
        </row>
        <row r="19">
          <cell r="B19" t="str">
            <v>PF</v>
          </cell>
          <cell r="D19" t="str">
            <v>Draymond Green</v>
          </cell>
          <cell r="J19" t="str">
            <v>GS</v>
          </cell>
          <cell r="K19" t="str">
            <v>MEM</v>
          </cell>
        </row>
        <row r="20">
          <cell r="B20" t="str">
            <v>PG</v>
          </cell>
          <cell r="D20" t="str">
            <v>Lonzo Ball</v>
          </cell>
          <cell r="J20" t="str">
            <v>NO</v>
          </cell>
          <cell r="K20" t="str">
            <v>POR</v>
          </cell>
        </row>
        <row r="21">
          <cell r="B21" t="str">
            <v>SG</v>
          </cell>
          <cell r="D21" t="str">
            <v>Dennis Schroder</v>
          </cell>
          <cell r="J21" t="str">
            <v>OKC</v>
          </cell>
          <cell r="K21" t="str">
            <v>LAL</v>
          </cell>
        </row>
        <row r="22">
          <cell r="B22" t="str">
            <v>PF</v>
          </cell>
          <cell r="D22" t="str">
            <v>Dario Saric</v>
          </cell>
          <cell r="J22" t="str">
            <v>PHO</v>
          </cell>
          <cell r="K22" t="str">
            <v>SAC</v>
          </cell>
        </row>
        <row r="23">
          <cell r="B23" t="str">
            <v>C</v>
          </cell>
          <cell r="D23" t="str">
            <v>Hassan Whiteside</v>
          </cell>
          <cell r="J23" t="str">
            <v>POR</v>
          </cell>
          <cell r="K23" t="str">
            <v>NO</v>
          </cell>
        </row>
        <row r="24">
          <cell r="B24" t="str">
            <v>PG</v>
          </cell>
          <cell r="D24" t="str">
            <v>Ja Morant</v>
          </cell>
          <cell r="J24" t="str">
            <v>MEM</v>
          </cell>
          <cell r="K24" t="str">
            <v>GS</v>
          </cell>
        </row>
        <row r="25">
          <cell r="B25" t="str">
            <v>SG</v>
          </cell>
          <cell r="D25" t="str">
            <v>Bogdan Bogdanovic</v>
          </cell>
          <cell r="J25" t="str">
            <v>SAC</v>
          </cell>
          <cell r="K25" t="str">
            <v>PHO</v>
          </cell>
        </row>
        <row r="26">
          <cell r="B26" t="str">
            <v>SG</v>
          </cell>
          <cell r="D26" t="str">
            <v>Jordan Poole</v>
          </cell>
          <cell r="J26" t="str">
            <v>GS</v>
          </cell>
          <cell r="K26" t="str">
            <v>MEM</v>
          </cell>
        </row>
        <row r="27">
          <cell r="B27" t="str">
            <v>SG</v>
          </cell>
          <cell r="D27" t="str">
            <v>Dillon Brooks</v>
          </cell>
          <cell r="J27" t="str">
            <v>MEM</v>
          </cell>
          <cell r="K27" t="str">
            <v>GS</v>
          </cell>
        </row>
        <row r="28">
          <cell r="B28" t="str">
            <v>SG</v>
          </cell>
          <cell r="D28" t="str">
            <v>JJ Redick</v>
          </cell>
          <cell r="J28" t="str">
            <v>NO</v>
          </cell>
          <cell r="K28" t="str">
            <v>POR</v>
          </cell>
        </row>
        <row r="29">
          <cell r="B29" t="str">
            <v>PF</v>
          </cell>
          <cell r="D29" t="str">
            <v>Jaren Jackson</v>
          </cell>
          <cell r="J29" t="str">
            <v>MEM</v>
          </cell>
          <cell r="K29" t="str">
            <v>GS</v>
          </cell>
        </row>
        <row r="30">
          <cell r="B30" t="str">
            <v>C</v>
          </cell>
          <cell r="D30" t="str">
            <v>Steven Adams</v>
          </cell>
          <cell r="J30" t="str">
            <v>OKC</v>
          </cell>
          <cell r="K30" t="str">
            <v>LAL</v>
          </cell>
        </row>
        <row r="31">
          <cell r="B31" t="str">
            <v>PF</v>
          </cell>
          <cell r="D31" t="str">
            <v>Richaun Holmes</v>
          </cell>
          <cell r="J31" t="str">
            <v>SAC</v>
          </cell>
          <cell r="K31" t="str">
            <v>PHO</v>
          </cell>
        </row>
        <row r="32">
          <cell r="B32" t="str">
            <v>SF</v>
          </cell>
          <cell r="D32" t="str">
            <v>Alec Burks</v>
          </cell>
          <cell r="J32" t="str">
            <v>GS</v>
          </cell>
          <cell r="K32" t="str">
            <v>MEM</v>
          </cell>
        </row>
        <row r="33">
          <cell r="B33" t="str">
            <v>SG</v>
          </cell>
          <cell r="D33" t="str">
            <v>Danny Green</v>
          </cell>
          <cell r="J33" t="str">
            <v>LAL</v>
          </cell>
          <cell r="K33" t="str">
            <v>OKC</v>
          </cell>
        </row>
        <row r="34">
          <cell r="B34" t="str">
            <v>PF</v>
          </cell>
          <cell r="D34" t="str">
            <v>Nemanja Bjelica</v>
          </cell>
          <cell r="J34" t="str">
            <v>SAC</v>
          </cell>
          <cell r="K34" t="str">
            <v>PHO</v>
          </cell>
        </row>
        <row r="35">
          <cell r="B35" t="str">
            <v>SG</v>
          </cell>
          <cell r="D35" t="str">
            <v>Terrance Ferguson</v>
          </cell>
          <cell r="J35" t="str">
            <v>OKC</v>
          </cell>
          <cell r="K35" t="str">
            <v>LAL</v>
          </cell>
        </row>
        <row r="36">
          <cell r="B36" t="str">
            <v>PF</v>
          </cell>
          <cell r="D36" t="str">
            <v>Frank Kaminsky</v>
          </cell>
          <cell r="J36" t="str">
            <v>PHO</v>
          </cell>
          <cell r="K36" t="str">
            <v>SAC</v>
          </cell>
        </row>
        <row r="37">
          <cell r="B37" t="str">
            <v>C</v>
          </cell>
          <cell r="D37" t="str">
            <v>Aron Baynes</v>
          </cell>
          <cell r="J37" t="str">
            <v>PHO</v>
          </cell>
          <cell r="K37" t="str">
            <v>SAC</v>
          </cell>
        </row>
        <row r="38">
          <cell r="B38" t="str">
            <v>SF</v>
          </cell>
          <cell r="D38" t="str">
            <v>Kenrich Williams</v>
          </cell>
          <cell r="J38" t="str">
            <v>NO</v>
          </cell>
          <cell r="K38" t="str">
            <v>POR</v>
          </cell>
        </row>
        <row r="39">
          <cell r="B39" t="str">
            <v>PF</v>
          </cell>
          <cell r="D39" t="str">
            <v>Kyle Kuzma</v>
          </cell>
          <cell r="J39" t="str">
            <v>LAL</v>
          </cell>
          <cell r="K39" t="str">
            <v>OKC</v>
          </cell>
        </row>
        <row r="40">
          <cell r="B40" t="str">
            <v>SF</v>
          </cell>
          <cell r="D40" t="str">
            <v>Kent Bazemore</v>
          </cell>
          <cell r="J40" t="str">
            <v>POR</v>
          </cell>
          <cell r="K40" t="str">
            <v>NO</v>
          </cell>
        </row>
        <row r="41">
          <cell r="B41" t="str">
            <v>C</v>
          </cell>
          <cell r="D41" t="str">
            <v>Jonas Valanciunas</v>
          </cell>
          <cell r="J41" t="str">
            <v>MEM</v>
          </cell>
          <cell r="K41" t="str">
            <v>GS</v>
          </cell>
        </row>
        <row r="42">
          <cell r="B42" t="str">
            <v>SF</v>
          </cell>
          <cell r="D42" t="str">
            <v>E'Twaun Moore</v>
          </cell>
          <cell r="J42" t="str">
            <v>NO</v>
          </cell>
          <cell r="K42" t="str">
            <v>POR</v>
          </cell>
        </row>
        <row r="43">
          <cell r="B43" t="str">
            <v>PF</v>
          </cell>
          <cell r="D43" t="str">
            <v>Brandon Clarke</v>
          </cell>
          <cell r="J43" t="str">
            <v>MEM</v>
          </cell>
          <cell r="K43" t="str">
            <v>GS</v>
          </cell>
        </row>
        <row r="44">
          <cell r="B44" t="str">
            <v>PG</v>
          </cell>
          <cell r="D44" t="str">
            <v>Anfernee Simons</v>
          </cell>
          <cell r="J44" t="str">
            <v>POR</v>
          </cell>
          <cell r="K44" t="str">
            <v>NO</v>
          </cell>
        </row>
        <row r="45">
          <cell r="B45" t="str">
            <v>C</v>
          </cell>
          <cell r="D45" t="str">
            <v>Willie Cauley-Stein</v>
          </cell>
          <cell r="J45" t="str">
            <v>GS</v>
          </cell>
          <cell r="K45" t="str">
            <v>MEM</v>
          </cell>
        </row>
        <row r="46">
          <cell r="B46" t="str">
            <v>PG</v>
          </cell>
          <cell r="D46" t="str">
            <v>Tyus Jones</v>
          </cell>
          <cell r="J46" t="str">
            <v>MEM</v>
          </cell>
          <cell r="K46" t="str">
            <v>GS</v>
          </cell>
        </row>
        <row r="47">
          <cell r="B47" t="str">
            <v>SG</v>
          </cell>
          <cell r="D47" t="str">
            <v>Kyle Anderson</v>
          </cell>
          <cell r="J47" t="str">
            <v>MEM</v>
          </cell>
          <cell r="K47" t="str">
            <v>GS</v>
          </cell>
        </row>
        <row r="48">
          <cell r="B48" t="str">
            <v>SF</v>
          </cell>
          <cell r="D48" t="str">
            <v>Mario Hezonja</v>
          </cell>
          <cell r="J48" t="str">
            <v>POR</v>
          </cell>
          <cell r="K48" t="str">
            <v>NO</v>
          </cell>
        </row>
        <row r="49">
          <cell r="B49" t="str">
            <v>C</v>
          </cell>
          <cell r="D49" t="str">
            <v>Dwight Howard</v>
          </cell>
          <cell r="J49" t="str">
            <v>LAL</v>
          </cell>
          <cell r="K49" t="str">
            <v>OKC</v>
          </cell>
        </row>
        <row r="50">
          <cell r="B50" t="str">
            <v>SF</v>
          </cell>
          <cell r="D50" t="str">
            <v>Trevor Ariza</v>
          </cell>
          <cell r="J50" t="str">
            <v>SAC</v>
          </cell>
          <cell r="K50" t="str">
            <v>PHO</v>
          </cell>
        </row>
        <row r="51">
          <cell r="B51" t="str">
            <v>PG</v>
          </cell>
          <cell r="D51" t="str">
            <v>Alex Caruso</v>
          </cell>
          <cell r="J51" t="str">
            <v>LAL</v>
          </cell>
          <cell r="K51" t="str">
            <v>OKC</v>
          </cell>
        </row>
        <row r="52">
          <cell r="B52" t="str">
            <v>PG</v>
          </cell>
          <cell r="D52" t="str">
            <v>Cory Joseph</v>
          </cell>
          <cell r="J52" t="str">
            <v>SAC</v>
          </cell>
          <cell r="K52" t="str">
            <v>PHO</v>
          </cell>
        </row>
        <row r="53">
          <cell r="B53" t="str">
            <v>SG</v>
          </cell>
          <cell r="D53" t="str">
            <v>Kentavious Caldwell-Pope</v>
          </cell>
          <cell r="J53" t="str">
            <v>LAL</v>
          </cell>
          <cell r="K53" t="str">
            <v>OKC</v>
          </cell>
        </row>
        <row r="54">
          <cell r="B54" t="str">
            <v>PG</v>
          </cell>
          <cell r="D54" t="str">
            <v>Tyler Johnson</v>
          </cell>
          <cell r="J54" t="str">
            <v>PHO</v>
          </cell>
          <cell r="K54" t="str">
            <v>SAC</v>
          </cell>
        </row>
        <row r="55">
          <cell r="B55" t="str">
            <v>SF</v>
          </cell>
          <cell r="D55" t="str">
            <v>Mikal Bridges</v>
          </cell>
          <cell r="J55" t="str">
            <v>PHO</v>
          </cell>
          <cell r="K55" t="str">
            <v>SAC</v>
          </cell>
        </row>
        <row r="56">
          <cell r="B56" t="str">
            <v>PG</v>
          </cell>
          <cell r="D56" t="str">
            <v>Rajon Rondo</v>
          </cell>
          <cell r="J56" t="str">
            <v>LAL</v>
          </cell>
          <cell r="K56" t="str">
            <v>OKC</v>
          </cell>
        </row>
        <row r="57">
          <cell r="B57" t="str">
            <v>PG</v>
          </cell>
          <cell r="D57" t="str">
            <v>Ky Bowman</v>
          </cell>
          <cell r="J57" t="str">
            <v>GS</v>
          </cell>
          <cell r="K57" t="str">
            <v>MEM</v>
          </cell>
        </row>
        <row r="58">
          <cell r="B58" t="str">
            <v>SG</v>
          </cell>
          <cell r="D58" t="str">
            <v>Marko Guduric</v>
          </cell>
          <cell r="J58" t="str">
            <v>MEM</v>
          </cell>
          <cell r="K58" t="str">
            <v>GS</v>
          </cell>
        </row>
        <row r="59">
          <cell r="B59" t="str">
            <v>SF</v>
          </cell>
          <cell r="D59" t="str">
            <v>Darius Bazley</v>
          </cell>
          <cell r="J59" t="str">
            <v>OKC</v>
          </cell>
          <cell r="K59" t="str">
            <v>LAL</v>
          </cell>
        </row>
        <row r="60">
          <cell r="B60" t="str">
            <v>PF</v>
          </cell>
          <cell r="D60" t="str">
            <v>Nerlens Noel</v>
          </cell>
          <cell r="J60" t="str">
            <v>OKC</v>
          </cell>
          <cell r="K60" t="str">
            <v>LAL</v>
          </cell>
        </row>
        <row r="61">
          <cell r="B61" t="str">
            <v>SF</v>
          </cell>
          <cell r="D61" t="str">
            <v>Solomon Hill</v>
          </cell>
          <cell r="J61" t="str">
            <v>MEM</v>
          </cell>
          <cell r="K61" t="str">
            <v>GS</v>
          </cell>
        </row>
        <row r="62">
          <cell r="B62" t="str">
            <v>PG</v>
          </cell>
          <cell r="D62" t="str">
            <v>Frank Jackson</v>
          </cell>
          <cell r="J62" t="str">
            <v>NO</v>
          </cell>
          <cell r="K62" t="str">
            <v>POR</v>
          </cell>
        </row>
        <row r="63">
          <cell r="B63" t="str">
            <v>SF</v>
          </cell>
          <cell r="D63" t="str">
            <v>Cameron Johnson</v>
          </cell>
          <cell r="J63" t="str">
            <v>PHO</v>
          </cell>
          <cell r="K63" t="str">
            <v>SAC</v>
          </cell>
        </row>
        <row r="64">
          <cell r="B64" t="str">
            <v>SF</v>
          </cell>
          <cell r="D64" t="str">
            <v>Nassir Little</v>
          </cell>
          <cell r="J64" t="str">
            <v>POR</v>
          </cell>
          <cell r="K64" t="str">
            <v>NO</v>
          </cell>
        </row>
        <row r="65">
          <cell r="B65" t="str">
            <v>C</v>
          </cell>
          <cell r="D65" t="str">
            <v>Jaxson Hayes</v>
          </cell>
          <cell r="J65" t="str">
            <v>NO</v>
          </cell>
          <cell r="K65" t="str">
            <v>POR</v>
          </cell>
        </row>
        <row r="66">
          <cell r="B66" t="str">
            <v>PF</v>
          </cell>
          <cell r="D66" t="str">
            <v>Anthony Tolliver</v>
          </cell>
          <cell r="J66" t="str">
            <v>POR</v>
          </cell>
          <cell r="K66" t="str">
            <v>NO</v>
          </cell>
        </row>
        <row r="67">
          <cell r="B67" t="str">
            <v>PG</v>
          </cell>
          <cell r="D67" t="str">
            <v>Jevon Carter</v>
          </cell>
          <cell r="J67" t="str">
            <v>PHO</v>
          </cell>
          <cell r="K67" t="str">
            <v>SAC</v>
          </cell>
        </row>
        <row r="68">
          <cell r="B68" t="str">
            <v>C</v>
          </cell>
          <cell r="D68" t="str">
            <v>JaVale McGee</v>
          </cell>
          <cell r="J68" t="str">
            <v>LAL</v>
          </cell>
          <cell r="K68" t="str">
            <v>OKC</v>
          </cell>
        </row>
        <row r="69">
          <cell r="B69" t="str">
            <v>SG</v>
          </cell>
          <cell r="D69" t="str">
            <v>Nickeil Alexander-Walker</v>
          </cell>
          <cell r="J69" t="str">
            <v>NO</v>
          </cell>
          <cell r="K69" t="str">
            <v>POR</v>
          </cell>
        </row>
        <row r="70">
          <cell r="B70" t="str">
            <v>PF</v>
          </cell>
          <cell r="D70" t="str">
            <v>Nicolo Melli</v>
          </cell>
          <cell r="J70" t="str">
            <v>NO</v>
          </cell>
          <cell r="K70" t="str">
            <v>POR</v>
          </cell>
        </row>
        <row r="71">
          <cell r="B71" t="str">
            <v>C</v>
          </cell>
          <cell r="D71" t="str">
            <v>Dewayne Dedmon</v>
          </cell>
          <cell r="J71" t="str">
            <v>SAC</v>
          </cell>
          <cell r="K71" t="str">
            <v>PHO</v>
          </cell>
        </row>
        <row r="72">
          <cell r="B72" t="str">
            <v>PF</v>
          </cell>
          <cell r="D72" t="str">
            <v>Marquese Chriss</v>
          </cell>
          <cell r="J72" t="str">
            <v>GS</v>
          </cell>
          <cell r="K72" t="str">
            <v>MEM</v>
          </cell>
        </row>
        <row r="73">
          <cell r="B73" t="str">
            <v>PF</v>
          </cell>
          <cell r="D73" t="str">
            <v>Omari Spellman</v>
          </cell>
          <cell r="J73" t="str">
            <v>GS</v>
          </cell>
          <cell r="K73" t="str">
            <v>MEM</v>
          </cell>
        </row>
        <row r="74">
          <cell r="B74" t="str">
            <v>SG</v>
          </cell>
          <cell r="D74" t="str">
            <v>Troy Daniels</v>
          </cell>
          <cell r="J74" t="str">
            <v>LAL</v>
          </cell>
          <cell r="K74" t="str">
            <v>OKC</v>
          </cell>
        </row>
        <row r="75">
          <cell r="B75" t="str">
            <v>PF</v>
          </cell>
          <cell r="D75" t="str">
            <v>Skal Labissiere</v>
          </cell>
          <cell r="J75" t="str">
            <v>POR</v>
          </cell>
          <cell r="K75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tcsv (27)"/>
      <sheetName val="Sheet1"/>
    </sheetNames>
    <sheetDataSet>
      <sheetData sheetId="0">
        <row r="1">
          <cell r="A1" t="str">
            <v>EventDetails/Properties/HomeTeamShort</v>
          </cell>
          <cell r="B1" t="str">
            <v>EventDetails/Properties/HomeVegasRuns</v>
          </cell>
          <cell r="C1" t="str">
            <v>EventDetails/Properties/HomeGameSpreadCurrent</v>
          </cell>
        </row>
        <row r="2">
          <cell r="A2" t="str">
            <v>MEM</v>
          </cell>
          <cell r="B2">
            <v>114</v>
          </cell>
          <cell r="C2">
            <v>-6</v>
          </cell>
        </row>
        <row r="3">
          <cell r="A3" t="str">
            <v>NO</v>
          </cell>
          <cell r="B3">
            <v>116.5</v>
          </cell>
          <cell r="C3">
            <v>-2</v>
          </cell>
        </row>
        <row r="4">
          <cell r="A4" t="str">
            <v>SAC</v>
          </cell>
          <cell r="B4">
            <v>110</v>
          </cell>
          <cell r="C4">
            <v>-2.5</v>
          </cell>
        </row>
        <row r="5">
          <cell r="A5" t="str">
            <v>LAL</v>
          </cell>
          <cell r="B5">
            <v>110.75</v>
          </cell>
          <cell r="C5">
            <v>-11</v>
          </cell>
        </row>
        <row r="6">
          <cell r="A6" t="str">
            <v>GS</v>
          </cell>
          <cell r="B6">
            <v>108</v>
          </cell>
          <cell r="C6">
            <v>6</v>
          </cell>
        </row>
        <row r="7">
          <cell r="A7" t="str">
            <v>POR</v>
          </cell>
          <cell r="B7">
            <v>114.5</v>
          </cell>
          <cell r="C7">
            <v>2</v>
          </cell>
        </row>
        <row r="8">
          <cell r="A8" t="str">
            <v>PHO</v>
          </cell>
          <cell r="B8">
            <v>107.5</v>
          </cell>
          <cell r="C8">
            <v>2.5</v>
          </cell>
        </row>
        <row r="9">
          <cell r="A9" t="str">
            <v>OKC</v>
          </cell>
          <cell r="B9">
            <v>99.75</v>
          </cell>
          <cell r="C9">
            <v>11</v>
          </cell>
        </row>
      </sheetData>
      <sheetData sheetId="1">
        <row r="1">
          <cell r="A1" t="str">
            <v>Team</v>
          </cell>
          <cell r="B1" t="str">
            <v>PG</v>
          </cell>
          <cell r="C1" t="str">
            <v>SG</v>
          </cell>
          <cell r="D1" t="str">
            <v>SF</v>
          </cell>
          <cell r="E1" t="str">
            <v>PF</v>
          </cell>
          <cell r="F1" t="str">
            <v>C</v>
          </cell>
        </row>
        <row r="2">
          <cell r="A2" t="str">
            <v>GS</v>
          </cell>
          <cell r="B2">
            <v>50.5</v>
          </cell>
          <cell r="C2">
            <v>44.8</v>
          </cell>
          <cell r="D2">
            <v>40.5</v>
          </cell>
          <cell r="E2">
            <v>42.7</v>
          </cell>
          <cell r="F2">
            <v>60.8</v>
          </cell>
        </row>
        <row r="3">
          <cell r="A3" t="str">
            <v>MEM</v>
          </cell>
          <cell r="B3">
            <v>51.5</v>
          </cell>
          <cell r="C3">
            <v>45.6</v>
          </cell>
          <cell r="D3">
            <v>41.5</v>
          </cell>
          <cell r="E3">
            <v>45.3</v>
          </cell>
          <cell r="F3">
            <v>53.3</v>
          </cell>
        </row>
        <row r="4">
          <cell r="A4" t="str">
            <v>POR</v>
          </cell>
          <cell r="B4">
            <v>52.4</v>
          </cell>
          <cell r="C4">
            <v>39.9</v>
          </cell>
          <cell r="D4">
            <v>41.2</v>
          </cell>
          <cell r="E4">
            <v>47.2</v>
          </cell>
          <cell r="F4">
            <v>59.1</v>
          </cell>
        </row>
        <row r="5">
          <cell r="A5" t="str">
            <v>NO</v>
          </cell>
          <cell r="B5">
            <v>56</v>
          </cell>
          <cell r="C5">
            <v>40.9</v>
          </cell>
          <cell r="D5">
            <v>40.4</v>
          </cell>
          <cell r="E5">
            <v>47.6</v>
          </cell>
          <cell r="F5">
            <v>50.3</v>
          </cell>
        </row>
        <row r="6">
          <cell r="A6" t="str">
            <v>PHO</v>
          </cell>
          <cell r="B6">
            <v>45.7</v>
          </cell>
          <cell r="C6">
            <v>37.799999999999997</v>
          </cell>
          <cell r="D6">
            <v>41.5</v>
          </cell>
          <cell r="E6">
            <v>40.9</v>
          </cell>
          <cell r="F6">
            <v>55.6</v>
          </cell>
        </row>
        <row r="7">
          <cell r="A7" t="str">
            <v>SAC</v>
          </cell>
          <cell r="B7">
            <v>49.2</v>
          </cell>
          <cell r="C7">
            <v>40.700000000000003</v>
          </cell>
          <cell r="D7">
            <v>41.3</v>
          </cell>
          <cell r="E7">
            <v>38.1</v>
          </cell>
          <cell r="F7">
            <v>48.3</v>
          </cell>
        </row>
        <row r="8">
          <cell r="A8" t="str">
            <v>OKC</v>
          </cell>
          <cell r="B8">
            <v>44.9</v>
          </cell>
          <cell r="C8">
            <v>38.700000000000003</v>
          </cell>
          <cell r="D8">
            <v>35.700000000000003</v>
          </cell>
          <cell r="E8">
            <v>42.3</v>
          </cell>
          <cell r="F8">
            <v>54.7</v>
          </cell>
        </row>
        <row r="9">
          <cell r="A9" t="str">
            <v>LAL</v>
          </cell>
          <cell r="B9">
            <v>43.9</v>
          </cell>
          <cell r="C9">
            <v>42</v>
          </cell>
          <cell r="D9">
            <v>38</v>
          </cell>
          <cell r="E9">
            <v>38.299999999999997</v>
          </cell>
          <cell r="F9">
            <v>40.700000000000003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tabSelected="1" workbookViewId="0">
      <selection activeCell="AF7" sqref="AF7"/>
    </sheetView>
  </sheetViews>
  <sheetFormatPr defaultRowHeight="14.4" x14ac:dyDescent="0.3"/>
  <cols>
    <col min="1" max="1" width="24.109375" style="2" bestFit="1" customWidth="1"/>
    <col min="2" max="3" width="23.21875" style="2" hidden="1" customWidth="1"/>
    <col min="4" max="6" width="12.44140625" style="2" hidden="1" customWidth="1"/>
    <col min="7" max="7" width="10.44140625" style="2" hidden="1" customWidth="1"/>
    <col min="8" max="8" width="23" style="2" hidden="1" customWidth="1"/>
    <col min="9" max="9" width="14.33203125" style="2" hidden="1" customWidth="1"/>
    <col min="10" max="10" width="16.21875" style="2" hidden="1" customWidth="1"/>
    <col min="11" max="11" width="8.6640625" style="2" hidden="1" customWidth="1"/>
    <col min="12" max="12" width="12.6640625" style="2" hidden="1" customWidth="1"/>
    <col min="13" max="13" width="15.109375" style="2" hidden="1" customWidth="1"/>
    <col min="14" max="14" width="14.33203125" style="2" hidden="1" customWidth="1"/>
    <col min="15" max="15" width="7.44140625" style="2" hidden="1" customWidth="1"/>
    <col min="16" max="16" width="10.88671875" style="2" hidden="1" customWidth="1"/>
    <col min="17" max="17" width="9.21875" style="2" hidden="1" customWidth="1"/>
    <col min="18" max="18" width="10.88671875" style="2" hidden="1" customWidth="1"/>
    <col min="19" max="19" width="9.6640625" style="2" hidden="1" customWidth="1"/>
    <col min="20" max="20" width="14" style="2" hidden="1" customWidth="1"/>
    <col min="21" max="21" width="10.88671875" style="2" hidden="1" customWidth="1"/>
    <col min="22" max="22" width="9.6640625" style="2" hidden="1" customWidth="1"/>
    <col min="23" max="23" width="15.109375" style="2" bestFit="1" customWidth="1"/>
    <col min="24" max="24" width="10.109375" style="2" bestFit="1" customWidth="1"/>
    <col min="25" max="16384" width="8.88671875" style="2"/>
  </cols>
  <sheetData>
    <row r="1" spans="1:24" x14ac:dyDescent="0.3">
      <c r="A1" s="1" t="s">
        <v>0</v>
      </c>
      <c r="B1" s="1" t="s">
        <v>1</v>
      </c>
      <c r="C1" s="1" t="s">
        <v>102</v>
      </c>
      <c r="D1" s="1" t="s">
        <v>2</v>
      </c>
      <c r="E1" s="1" t="s">
        <v>103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90</v>
      </c>
      <c r="N1" s="1" t="s">
        <v>10</v>
      </c>
      <c r="O1" s="2" t="s">
        <v>91</v>
      </c>
      <c r="P1" s="2" t="s">
        <v>94</v>
      </c>
      <c r="Q1" s="2" t="s">
        <v>92</v>
      </c>
      <c r="R1" s="2" t="s">
        <v>95</v>
      </c>
      <c r="S1" s="2" t="s">
        <v>96</v>
      </c>
      <c r="T1" s="2" t="s">
        <v>93</v>
      </c>
      <c r="U1" s="2" t="s">
        <v>95</v>
      </c>
      <c r="V1" s="2" t="s">
        <v>96</v>
      </c>
      <c r="W1" s="2" t="s">
        <v>97</v>
      </c>
      <c r="X1" s="2" t="s">
        <v>98</v>
      </c>
    </row>
    <row r="2" spans="1:24" x14ac:dyDescent="0.3">
      <c r="A2" s="4" t="s">
        <v>16</v>
      </c>
      <c r="B2" s="2" t="s">
        <v>82</v>
      </c>
      <c r="C2" s="2" t="str">
        <f>INDEX('[1]FanDuel-NBA-2019-11-19-40685-pl'!$J:$J,MATCH(A2,'[1]FanDuel-NBA-2019-11-19-40685-pl'!$D:$D,0))</f>
        <v>LAL</v>
      </c>
      <c r="D2" s="2" t="str">
        <f>INDEX('[1]FanDuel-NBA-2019-11-19-40685-pl'!$B:$B,MATCH(A2,'[1]FanDuel-NBA-2019-11-19-40685-pl'!$D:$D,0))</f>
        <v>SF</v>
      </c>
      <c r="E2" s="2" t="str">
        <f>INDEX('[1]FanDuel-NBA-2019-11-19-40685-pl'!$K:$K,MATCH(A2,'[1]FanDuel-NBA-2019-11-19-40685-pl'!$D:$D,0))</f>
        <v>OKC</v>
      </c>
      <c r="F2" s="2">
        <v>53.41</v>
      </c>
      <c r="G2" s="2">
        <v>1.54</v>
      </c>
      <c r="H2" s="2">
        <v>57.63</v>
      </c>
      <c r="I2" s="2">
        <v>57.01</v>
      </c>
      <c r="J2" s="2">
        <v>3.42</v>
      </c>
      <c r="K2" s="2">
        <v>14.58</v>
      </c>
      <c r="L2" s="2">
        <v>34.74</v>
      </c>
      <c r="M2" s="3">
        <f>L2*G2</f>
        <v>53.499600000000001</v>
      </c>
      <c r="N2" s="2">
        <v>65.400000000000006</v>
      </c>
      <c r="O2" s="2">
        <f>INDEX('[2]convertcsv (27)'!$B:$B,MATCH(C2,'[2]convertcsv (27)'!$A:$A,0))</f>
        <v>110.75</v>
      </c>
      <c r="P2" s="2">
        <v>1.1100000000000001</v>
      </c>
      <c r="Q2" s="2">
        <f>INDEX('[2]convertcsv (27)'!$C:$C,MATCH(C2,'[2]convertcsv (27)'!$A:$A,0))</f>
        <v>-11</v>
      </c>
      <c r="R2" s="2">
        <v>1.03</v>
      </c>
      <c r="S2" s="3">
        <f>F2*P2*R2</f>
        <v>61.063653000000002</v>
      </c>
      <c r="T2" s="2">
        <f>INDEX([2]Sheet1!$D:$D,MATCH(E2,[2]Sheet1!$A:$A,0))</f>
        <v>35.700000000000003</v>
      </c>
      <c r="U2" s="3">
        <f>((T2-F2)/F2)+1</f>
        <v>0.66841415465268683</v>
      </c>
      <c r="V2" s="2">
        <f>U2*F2</f>
        <v>35.700000000000003</v>
      </c>
      <c r="W2" s="3">
        <f>AVERAGE(I2,M2,S2,V2)</f>
        <v>51.818313250000003</v>
      </c>
      <c r="X2" s="3">
        <f>(_xlfn.NORM.DIST(W2,F2,K2,TRUE)-1)*-1</f>
        <v>0.54346585038649198</v>
      </c>
    </row>
    <row r="3" spans="1:24" x14ac:dyDescent="0.3">
      <c r="A3" s="5" t="s">
        <v>25</v>
      </c>
      <c r="B3" s="2" t="s">
        <v>82</v>
      </c>
      <c r="C3" s="2" t="str">
        <f>INDEX('[1]FanDuel-NBA-2019-11-19-40685-pl'!$J:$J,MATCH(A3,'[1]FanDuel-NBA-2019-11-19-40685-pl'!$D:$D,0))</f>
        <v>LAL</v>
      </c>
      <c r="D3" s="2" t="str">
        <f>INDEX('[1]FanDuel-NBA-2019-11-19-40685-pl'!$B:$B,MATCH(A3,'[1]FanDuel-NBA-2019-11-19-40685-pl'!$D:$D,0))</f>
        <v>PF</v>
      </c>
      <c r="E3" s="2" t="str">
        <f>INDEX('[1]FanDuel-NBA-2019-11-19-40685-pl'!$K:$K,MATCH(A3,'[1]FanDuel-NBA-2019-11-19-40685-pl'!$D:$D,0))</f>
        <v>OKC</v>
      </c>
      <c r="F3" s="2">
        <v>50.42</v>
      </c>
      <c r="G3" s="2">
        <v>1.46</v>
      </c>
      <c r="H3" s="2">
        <v>41.03</v>
      </c>
      <c r="I3" s="2">
        <v>42.65</v>
      </c>
      <c r="J3" s="2">
        <v>2.66</v>
      </c>
      <c r="K3" s="2">
        <v>10.96</v>
      </c>
      <c r="L3" s="2">
        <v>34.72</v>
      </c>
      <c r="M3" s="3">
        <f>L3*G3</f>
        <v>50.691199999999995</v>
      </c>
      <c r="N3" s="2">
        <v>33.700000000000003</v>
      </c>
      <c r="O3" s="2">
        <f>INDEX('[2]convertcsv (27)'!$B:$B,MATCH(C3,'[2]convertcsv (27)'!$A:$A,0))</f>
        <v>110.75</v>
      </c>
      <c r="P3" s="2">
        <v>1.1100000000000001</v>
      </c>
      <c r="Q3" s="2">
        <f>INDEX('[2]convertcsv (27)'!$C:$C,MATCH(C3,'[2]convertcsv (27)'!$A:$A,0))</f>
        <v>-11</v>
      </c>
      <c r="R3" s="2">
        <v>1.03</v>
      </c>
      <c r="S3" s="3">
        <f>F3*P3*R3</f>
        <v>57.64518600000001</v>
      </c>
      <c r="T3" s="2">
        <f>INDEX([2]Sheet1!$E:$E,MATCH(E3,[2]Sheet1!$A:$A,0))</f>
        <v>42.3</v>
      </c>
      <c r="U3" s="3">
        <f>((T3-F3)/F3)+1</f>
        <v>0.83895279650932164</v>
      </c>
      <c r="V3" s="2">
        <f>U3*F3</f>
        <v>42.3</v>
      </c>
      <c r="W3" s="3">
        <f>AVERAGE(I3,M3,S3,V3)</f>
        <v>48.321596499999998</v>
      </c>
      <c r="X3" s="3">
        <f>(_xlfn.NORM.DIST(W3,F3,K3,TRUE)-1)*-1</f>
        <v>0.57591745981903686</v>
      </c>
    </row>
    <row r="4" spans="1:24" x14ac:dyDescent="0.3">
      <c r="A4" s="5" t="s">
        <v>13</v>
      </c>
      <c r="B4" s="2" t="s">
        <v>84</v>
      </c>
      <c r="C4" s="2" t="str">
        <f>INDEX('[1]FanDuel-NBA-2019-11-19-40685-pl'!$J:$J,MATCH(A4,'[1]FanDuel-NBA-2019-11-19-40685-pl'!$D:$D,0))</f>
        <v>NO</v>
      </c>
      <c r="D4" s="2" t="str">
        <f>INDEX('[1]FanDuel-NBA-2019-11-19-40685-pl'!$B:$B,MATCH(A4,'[1]FanDuel-NBA-2019-11-19-40685-pl'!$D:$D,0))</f>
        <v>SG</v>
      </c>
      <c r="E4" s="2" t="str">
        <f>INDEX('[1]FanDuel-NBA-2019-11-19-40685-pl'!$K:$K,MATCH(A4,'[1]FanDuel-NBA-2019-11-19-40685-pl'!$D:$D,0))</f>
        <v>POR</v>
      </c>
      <c r="F4" s="2">
        <v>39.11</v>
      </c>
      <c r="G4" s="2">
        <v>1.1100000000000001</v>
      </c>
      <c r="H4" s="2">
        <v>44.87</v>
      </c>
      <c r="I4" s="2">
        <v>47.21</v>
      </c>
      <c r="J4" s="2">
        <v>1.79</v>
      </c>
      <c r="K4" s="2">
        <v>11.69</v>
      </c>
      <c r="L4" s="2">
        <v>35.5</v>
      </c>
      <c r="M4" s="3">
        <f>L4*G4</f>
        <v>39.405000000000001</v>
      </c>
      <c r="N4" s="2">
        <v>47.1</v>
      </c>
      <c r="O4" s="2">
        <f>INDEX('[2]convertcsv (27)'!$B:$B,MATCH(C4,'[2]convertcsv (27)'!$A:$A,0))</f>
        <v>116.5</v>
      </c>
      <c r="P4" s="2">
        <v>1.1100000000000001</v>
      </c>
      <c r="Q4" s="2">
        <f>INDEX('[2]convertcsv (27)'!$C:$C,MATCH(C4,'[2]convertcsv (27)'!$A:$A,0))</f>
        <v>-2</v>
      </c>
      <c r="R4" s="2">
        <v>1.01</v>
      </c>
      <c r="S4" s="3">
        <f>F4*P4*R4</f>
        <v>43.846221</v>
      </c>
      <c r="T4" s="2">
        <f>INDEX([2]Sheet1!$C:$C,MATCH(E4,[2]Sheet1!$A:$A,0))</f>
        <v>39.9</v>
      </c>
      <c r="U4" s="3">
        <f>((T4-F4)/F4)+1</f>
        <v>1.0201994374840193</v>
      </c>
      <c r="V4" s="2">
        <f>U4*F4</f>
        <v>39.899999999999991</v>
      </c>
      <c r="W4" s="3">
        <f>AVERAGE(I4,M4,S4,V4)</f>
        <v>42.59030525</v>
      </c>
      <c r="X4" s="3">
        <f>(_xlfn.NORM.DIST(W4,F4,K4,TRUE)-1)*-1</f>
        <v>0.38295979523433665</v>
      </c>
    </row>
    <row r="5" spans="1:24" x14ac:dyDescent="0.3">
      <c r="A5" s="5" t="s">
        <v>52</v>
      </c>
      <c r="B5" s="2" t="s">
        <v>84</v>
      </c>
      <c r="C5" s="2" t="str">
        <f>INDEX('[1]FanDuel-NBA-2019-11-19-40685-pl'!$J:$J,MATCH(A5,'[1]FanDuel-NBA-2019-11-19-40685-pl'!$D:$D,0))</f>
        <v>NO</v>
      </c>
      <c r="D5" s="2" t="str">
        <f>INDEX('[1]FanDuel-NBA-2019-11-19-40685-pl'!$B:$B,MATCH(A5,'[1]FanDuel-NBA-2019-11-19-40685-pl'!$D:$D,0))</f>
        <v>SF</v>
      </c>
      <c r="E5" s="2" t="str">
        <f>INDEX('[1]FanDuel-NBA-2019-11-19-40685-pl'!$K:$K,MATCH(A5,'[1]FanDuel-NBA-2019-11-19-40685-pl'!$D:$D,0))</f>
        <v>POR</v>
      </c>
      <c r="F5" s="2">
        <v>42.41</v>
      </c>
      <c r="G5" s="2">
        <v>1.31</v>
      </c>
      <c r="H5" s="2">
        <v>44.4</v>
      </c>
      <c r="I5" s="2">
        <v>37.409999999999997</v>
      </c>
      <c r="J5" s="2">
        <v>2.78</v>
      </c>
      <c r="K5" s="2">
        <v>13.29</v>
      </c>
      <c r="L5" s="2">
        <v>32.11</v>
      </c>
      <c r="M5" s="3">
        <f>L5*G5</f>
        <v>42.064100000000003</v>
      </c>
      <c r="N5" s="2">
        <v>37.799999999999997</v>
      </c>
      <c r="O5" s="2">
        <f>INDEX('[2]convertcsv (27)'!$B:$B,MATCH(C5,'[2]convertcsv (27)'!$A:$A,0))</f>
        <v>116.5</v>
      </c>
      <c r="P5" s="2">
        <v>1.1100000000000001</v>
      </c>
      <c r="Q5" s="2">
        <f>INDEX('[2]convertcsv (27)'!$C:$C,MATCH(C5,'[2]convertcsv (27)'!$A:$A,0))</f>
        <v>-2</v>
      </c>
      <c r="R5" s="2">
        <v>1.01</v>
      </c>
      <c r="S5" s="3">
        <f>F5*P5*R5</f>
        <v>47.545850999999999</v>
      </c>
      <c r="T5" s="2">
        <f>INDEX([2]Sheet1!$D:$D,MATCH(E5,[2]Sheet1!$A:$A,0))</f>
        <v>41.2</v>
      </c>
      <c r="U5" s="3">
        <f>((T5-F5)/F5)+1</f>
        <v>0.9714689931619902</v>
      </c>
      <c r="V5" s="2">
        <f>U5*F5</f>
        <v>41.2</v>
      </c>
      <c r="W5" s="3">
        <f>AVERAGE(I5,M5,S5,V5)</f>
        <v>42.054987749999995</v>
      </c>
      <c r="X5" s="3">
        <f>(_xlfn.NORM.DIST(W5,F5,K5,TRUE)-1)*-1</f>
        <v>0.51065557220729296</v>
      </c>
    </row>
    <row r="6" spans="1:24" x14ac:dyDescent="0.3">
      <c r="A6" s="5" t="s">
        <v>41</v>
      </c>
      <c r="B6" s="2" t="s">
        <v>87</v>
      </c>
      <c r="C6" s="2" t="str">
        <f>INDEX('[1]FanDuel-NBA-2019-11-19-40685-pl'!$J:$J,MATCH(A6,'[1]FanDuel-NBA-2019-11-19-40685-pl'!$D:$D,0))</f>
        <v>POR</v>
      </c>
      <c r="D6" s="2" t="str">
        <f>INDEX('[1]FanDuel-NBA-2019-11-19-40685-pl'!$B:$B,MATCH(A6,'[1]FanDuel-NBA-2019-11-19-40685-pl'!$D:$D,0))</f>
        <v>C</v>
      </c>
      <c r="E6" s="2" t="str">
        <f>INDEX('[1]FanDuel-NBA-2019-11-19-40685-pl'!$K:$K,MATCH(A6,'[1]FanDuel-NBA-2019-11-19-40685-pl'!$D:$D,0))</f>
        <v>NO</v>
      </c>
      <c r="F6" s="2">
        <v>35.479999999999997</v>
      </c>
      <c r="G6" s="2">
        <v>1.26</v>
      </c>
      <c r="H6" s="2">
        <v>34.1</v>
      </c>
      <c r="I6" s="2">
        <v>35.92</v>
      </c>
      <c r="J6" s="2">
        <v>2.3199999999999998</v>
      </c>
      <c r="K6" s="2">
        <v>9.7799999999999994</v>
      </c>
      <c r="L6" s="2">
        <v>28.06</v>
      </c>
      <c r="M6" s="3">
        <f>L6*G6</f>
        <v>35.355599999999995</v>
      </c>
      <c r="N6" s="2">
        <v>29.6</v>
      </c>
      <c r="O6" s="2">
        <f>INDEX('[2]convertcsv (27)'!$B:$B,MATCH(C6,'[2]convertcsv (27)'!$A:$A,0))</f>
        <v>114.5</v>
      </c>
      <c r="P6" s="2">
        <v>1.1100000000000001</v>
      </c>
      <c r="Q6" s="2">
        <f>INDEX('[2]convertcsv (27)'!$C:$C,MATCH(C6,'[2]convertcsv (27)'!$A:$A,0))</f>
        <v>2</v>
      </c>
      <c r="R6" s="2">
        <v>1.01</v>
      </c>
      <c r="S6" s="3">
        <f>F6*P6*R6</f>
        <v>39.776628000000002</v>
      </c>
      <c r="T6" s="2">
        <f>INDEX([2]Sheet1!$F:$F,MATCH(E6,[2]Sheet1!$A:$A,0))</f>
        <v>50.3</v>
      </c>
      <c r="U6" s="3">
        <f>((T6-F6)/F6)+1</f>
        <v>1.4177001127395716</v>
      </c>
      <c r="V6" s="2">
        <f>U6*F6</f>
        <v>50.3</v>
      </c>
      <c r="W6" s="3">
        <f>AVERAGE(I6,M6,S6,V6)</f>
        <v>40.338056999999999</v>
      </c>
      <c r="X6" s="3">
        <f>(_xlfn.NORM.DIST(W6,F6,K6,TRUE)-1)*-1</f>
        <v>0.30968837620335621</v>
      </c>
    </row>
    <row r="7" spans="1:24" x14ac:dyDescent="0.3">
      <c r="A7" s="5" t="s">
        <v>12</v>
      </c>
      <c r="B7" s="2" t="s">
        <v>83</v>
      </c>
      <c r="C7" s="2" t="str">
        <f>INDEX('[1]FanDuel-NBA-2019-11-19-40685-pl'!$J:$J,MATCH(A7,'[1]FanDuel-NBA-2019-11-19-40685-pl'!$D:$D,0))</f>
        <v>PHO</v>
      </c>
      <c r="D7" s="2" t="str">
        <f>INDEX('[1]FanDuel-NBA-2019-11-19-40685-pl'!$B:$B,MATCH(A7,'[1]FanDuel-NBA-2019-11-19-40685-pl'!$D:$D,0))</f>
        <v>PG</v>
      </c>
      <c r="E7" s="2" t="str">
        <f>INDEX('[1]FanDuel-NBA-2019-11-19-40685-pl'!$K:$K,MATCH(A7,'[1]FanDuel-NBA-2019-11-19-40685-pl'!$D:$D,0))</f>
        <v>SAC</v>
      </c>
      <c r="F7" s="2">
        <v>35.909999999999997</v>
      </c>
      <c r="G7" s="2">
        <v>1.1200000000000001</v>
      </c>
      <c r="H7" s="2">
        <v>37.200000000000003</v>
      </c>
      <c r="I7" s="2">
        <v>35.29</v>
      </c>
      <c r="J7" s="2">
        <v>2.42</v>
      </c>
      <c r="K7" s="2">
        <v>8.39</v>
      </c>
      <c r="L7" s="2">
        <v>32.28</v>
      </c>
      <c r="M7" s="3">
        <f>L7*G7</f>
        <v>36.153600000000004</v>
      </c>
      <c r="N7" s="2">
        <v>21</v>
      </c>
      <c r="O7" s="2">
        <f>INDEX('[2]convertcsv (27)'!$B:$B,MATCH(C7,'[2]convertcsv (27)'!$A:$A,0))</f>
        <v>107.5</v>
      </c>
      <c r="P7" s="2">
        <v>1.04</v>
      </c>
      <c r="Q7" s="2">
        <f>INDEX('[2]convertcsv (27)'!$C:$C,MATCH(C7,'[2]convertcsv (27)'!$A:$A,0))</f>
        <v>2.5</v>
      </c>
      <c r="R7" s="2">
        <v>1.01</v>
      </c>
      <c r="S7" s="3">
        <f>F7*P7*R7</f>
        <v>37.719863999999994</v>
      </c>
      <c r="T7" s="2">
        <f>INDEX([2]Sheet1!$B:$B,MATCH(E7,[2]Sheet1!$A:$A,0))</f>
        <v>49.2</v>
      </c>
      <c r="U7" s="3">
        <f>((T7-F7)/F7)+1</f>
        <v>1.370091896407686</v>
      </c>
      <c r="V7" s="2">
        <f>U7*F7</f>
        <v>49.2</v>
      </c>
      <c r="W7" s="3">
        <f>AVERAGE(I7,M7,S7,V7)</f>
        <v>39.590866000000005</v>
      </c>
      <c r="X7" s="3">
        <f>(_xlfn.NORM.DIST(W7,F7,K7,TRUE)-1)*-1</f>
        <v>0.33043199216659247</v>
      </c>
    </row>
    <row r="8" spans="1:24" x14ac:dyDescent="0.3">
      <c r="A8" s="5" t="s">
        <v>99</v>
      </c>
      <c r="B8" s="2" t="s">
        <v>87</v>
      </c>
      <c r="C8" s="2" t="str">
        <f>INDEX('[1]FanDuel-NBA-2019-11-19-40685-pl'!$J:$J,MATCH(A8,'[1]FanDuel-NBA-2019-11-19-40685-pl'!$D:$D,0))</f>
        <v>POR</v>
      </c>
      <c r="D8" s="2" t="str">
        <f>INDEX('[1]FanDuel-NBA-2019-11-19-40685-pl'!$B:$B,MATCH(A8,'[1]FanDuel-NBA-2019-11-19-40685-pl'!$D:$D,0))</f>
        <v>SG</v>
      </c>
      <c r="E8" s="2" t="str">
        <f>INDEX('[1]FanDuel-NBA-2019-11-19-40685-pl'!$K:$K,MATCH(A8,'[1]FanDuel-NBA-2019-11-19-40685-pl'!$D:$D,0))</f>
        <v>NO</v>
      </c>
      <c r="F8" s="2">
        <v>33.590000000000003</v>
      </c>
      <c r="G8" s="2">
        <v>0.89</v>
      </c>
      <c r="H8" s="2">
        <v>42.47</v>
      </c>
      <c r="I8" s="2">
        <v>40.68</v>
      </c>
      <c r="J8" s="2">
        <v>2.9</v>
      </c>
      <c r="K8" s="2">
        <v>11.26</v>
      </c>
      <c r="L8" s="2">
        <v>37.549999999999997</v>
      </c>
      <c r="M8" s="3">
        <f>L8*G8</f>
        <v>33.419499999999999</v>
      </c>
      <c r="N8" s="2">
        <v>39.5</v>
      </c>
      <c r="O8" s="2">
        <f>INDEX('[2]convertcsv (27)'!$B:$B,MATCH(C8,'[2]convertcsv (27)'!$A:$A,0))</f>
        <v>114.5</v>
      </c>
      <c r="P8" s="2">
        <v>1.1100000000000001</v>
      </c>
      <c r="Q8" s="2">
        <f>INDEX('[2]convertcsv (27)'!$C:$C,MATCH(C8,'[2]convertcsv (27)'!$A:$A,0))</f>
        <v>2</v>
      </c>
      <c r="R8" s="2">
        <v>1.01</v>
      </c>
      <c r="S8" s="3">
        <f>F8*P8*R8</f>
        <v>37.65774900000001</v>
      </c>
      <c r="T8" s="2">
        <f>INDEX([2]Sheet1!$C:$C,MATCH(E8,[2]Sheet1!$A:$A,0))</f>
        <v>40.9</v>
      </c>
      <c r="U8" s="3">
        <f>((T8-F8)/F8)+1</f>
        <v>1.2176242929443286</v>
      </c>
      <c r="V8" s="2">
        <f>U8*F8</f>
        <v>40.900000000000006</v>
      </c>
      <c r="W8" s="3">
        <f>AVERAGE(I8,M8,S8,V8)</f>
        <v>38.164312250000009</v>
      </c>
      <c r="X8" s="3">
        <f>(_xlfn.NORM.DIST(W8,F8,K8,TRUE)-1)*-1</f>
        <v>0.34228150682666458</v>
      </c>
    </row>
    <row r="9" spans="1:24" x14ac:dyDescent="0.3">
      <c r="A9" s="5" t="s">
        <v>15</v>
      </c>
      <c r="B9" s="2" t="s">
        <v>86</v>
      </c>
      <c r="C9" s="2" t="str">
        <f>INDEX('[1]FanDuel-NBA-2019-11-19-40685-pl'!$J:$J,MATCH(A9,'[1]FanDuel-NBA-2019-11-19-40685-pl'!$D:$D,0))</f>
        <v>OKC</v>
      </c>
      <c r="D9" s="2" t="str">
        <f>INDEX('[1]FanDuel-NBA-2019-11-19-40685-pl'!$B:$B,MATCH(A9,'[1]FanDuel-NBA-2019-11-19-40685-pl'!$D:$D,0))</f>
        <v>PG</v>
      </c>
      <c r="E9" s="2" t="str">
        <f>INDEX('[1]FanDuel-NBA-2019-11-19-40685-pl'!$K:$K,MATCH(A9,'[1]FanDuel-NBA-2019-11-19-40685-pl'!$D:$D,0))</f>
        <v>LAL</v>
      </c>
      <c r="F9" s="2">
        <v>32.68</v>
      </c>
      <c r="G9" s="2">
        <v>1.07</v>
      </c>
      <c r="H9" s="2">
        <v>39.229999999999997</v>
      </c>
      <c r="I9" s="2">
        <v>41.93</v>
      </c>
      <c r="J9" s="2">
        <v>2.94</v>
      </c>
      <c r="K9" s="2">
        <v>10.220000000000001</v>
      </c>
      <c r="L9" s="2">
        <v>30.45</v>
      </c>
      <c r="M9" s="3">
        <f>L9*G9</f>
        <v>32.581499999999998</v>
      </c>
      <c r="N9" s="2">
        <v>43.8</v>
      </c>
      <c r="O9" s="2">
        <f>INDEX('[2]convertcsv (27)'!$B:$B,MATCH(C9,'[2]convertcsv (27)'!$A:$A,0))</f>
        <v>99.75</v>
      </c>
      <c r="P9" s="2">
        <v>0.96</v>
      </c>
      <c r="Q9" s="2">
        <f>INDEX('[2]convertcsv (27)'!$C:$C,MATCH(C9,'[2]convertcsv (27)'!$A:$A,0))</f>
        <v>11</v>
      </c>
      <c r="R9" s="2">
        <v>0.97</v>
      </c>
      <c r="S9" s="3">
        <f>F9*P9*R9</f>
        <v>30.431615999999998</v>
      </c>
      <c r="T9" s="2">
        <f>INDEX([2]Sheet1!$B:$B,MATCH(E9,[2]Sheet1!$A:$A,0))</f>
        <v>43.9</v>
      </c>
      <c r="U9" s="3">
        <f>((T9-F9)/F9)+1</f>
        <v>1.3433292533659731</v>
      </c>
      <c r="V9" s="2">
        <f>U9*F9</f>
        <v>43.9</v>
      </c>
      <c r="W9" s="3">
        <f>AVERAGE(I9,M9,S9,V9)</f>
        <v>37.210779000000002</v>
      </c>
      <c r="X9" s="3">
        <f>(_xlfn.NORM.DIST(W9,F9,K9,TRUE)-1)*-1</f>
        <v>0.32876542621633731</v>
      </c>
    </row>
    <row r="10" spans="1:24" x14ac:dyDescent="0.3">
      <c r="A10" s="5" t="s">
        <v>22</v>
      </c>
      <c r="B10" s="2" t="s">
        <v>89</v>
      </c>
      <c r="C10" s="2" t="str">
        <f>INDEX('[1]FanDuel-NBA-2019-11-19-40685-pl'!$J:$J,MATCH(A10,'[1]FanDuel-NBA-2019-11-19-40685-pl'!$D:$D,0))</f>
        <v>MEM</v>
      </c>
      <c r="D10" s="2" t="str">
        <f>INDEX('[1]FanDuel-NBA-2019-11-19-40685-pl'!$B:$B,MATCH(A10,'[1]FanDuel-NBA-2019-11-19-40685-pl'!$D:$D,0))</f>
        <v>C</v>
      </c>
      <c r="E10" s="2" t="str">
        <f>INDEX('[1]FanDuel-NBA-2019-11-19-40685-pl'!$K:$K,MATCH(A10,'[1]FanDuel-NBA-2019-11-19-40685-pl'!$D:$D,0))</f>
        <v>GS</v>
      </c>
      <c r="F10" s="2">
        <v>27.11</v>
      </c>
      <c r="G10" s="2">
        <v>1.19</v>
      </c>
      <c r="H10" s="2">
        <v>28.07</v>
      </c>
      <c r="I10" s="2">
        <v>28.97</v>
      </c>
      <c r="J10" s="2">
        <v>2.9</v>
      </c>
      <c r="K10" s="2">
        <v>8.35</v>
      </c>
      <c r="L10" s="2">
        <v>23.08</v>
      </c>
      <c r="M10" s="3">
        <f>L10*G10</f>
        <v>27.465199999999996</v>
      </c>
      <c r="N10" s="2">
        <v>25</v>
      </c>
      <c r="O10" s="2">
        <f>INDEX('[2]convertcsv (27)'!$B:$B,MATCH(C10,'[2]convertcsv (27)'!$A:$A,0))</f>
        <v>114</v>
      </c>
      <c r="P10" s="2">
        <v>1.1100000000000001</v>
      </c>
      <c r="Q10" s="2">
        <f>INDEX('[2]convertcsv (27)'!$C:$C,MATCH(C10,'[2]convertcsv (27)'!$A:$A,0))</f>
        <v>-6</v>
      </c>
      <c r="R10" s="2">
        <v>1.01</v>
      </c>
      <c r="S10" s="3">
        <f>F10*P10*R10</f>
        <v>30.393021000000001</v>
      </c>
      <c r="T10" s="2">
        <f>INDEX([2]Sheet1!$F:$F,MATCH(E10,[2]Sheet1!$A:$A,0))</f>
        <v>60.8</v>
      </c>
      <c r="U10" s="3">
        <f>((T10-F10)/F10)+1</f>
        <v>2.2427148653633342</v>
      </c>
      <c r="V10" s="2">
        <f>U10*F10</f>
        <v>60.79999999999999</v>
      </c>
      <c r="W10" s="3">
        <f>AVERAGE(I10,M10,S10,V10)</f>
        <v>36.907055249999999</v>
      </c>
      <c r="X10" s="3">
        <f>(_xlfn.NORM.DIST(W10,F10,K10,TRUE)-1)*-1</f>
        <v>0.12033775514345657</v>
      </c>
    </row>
    <row r="11" spans="1:24" x14ac:dyDescent="0.3">
      <c r="A11" s="5" t="s">
        <v>48</v>
      </c>
      <c r="B11" s="2" t="s">
        <v>83</v>
      </c>
      <c r="C11" s="2" t="str">
        <f>INDEX('[1]FanDuel-NBA-2019-11-19-40685-pl'!$J:$J,MATCH(A11,'[1]FanDuel-NBA-2019-11-19-40685-pl'!$D:$D,0))</f>
        <v>PHO</v>
      </c>
      <c r="D11" s="2" t="str">
        <f>INDEX('[1]FanDuel-NBA-2019-11-19-40685-pl'!$B:$B,MATCH(A11,'[1]FanDuel-NBA-2019-11-19-40685-pl'!$D:$D,0))</f>
        <v>SG</v>
      </c>
      <c r="E11" s="2" t="str">
        <f>INDEX('[1]FanDuel-NBA-2019-11-19-40685-pl'!$K:$K,MATCH(A11,'[1]FanDuel-NBA-2019-11-19-40685-pl'!$D:$D,0))</f>
        <v>SAC</v>
      </c>
      <c r="F11" s="2">
        <v>35.64</v>
      </c>
      <c r="G11" s="2">
        <v>1.04</v>
      </c>
      <c r="H11" s="2">
        <v>32.4</v>
      </c>
      <c r="I11" s="2">
        <v>32.86</v>
      </c>
      <c r="J11" s="2">
        <v>3.77</v>
      </c>
      <c r="K11" s="2">
        <v>9.07</v>
      </c>
      <c r="L11" s="2">
        <v>34.5</v>
      </c>
      <c r="M11" s="3">
        <f>L11*G11</f>
        <v>35.880000000000003</v>
      </c>
      <c r="N11" s="2">
        <v>22.2</v>
      </c>
      <c r="O11" s="2">
        <f>INDEX('[2]convertcsv (27)'!$B:$B,MATCH(C11,'[2]convertcsv (27)'!$A:$A,0))</f>
        <v>107.5</v>
      </c>
      <c r="P11" s="2">
        <v>1.04</v>
      </c>
      <c r="Q11" s="2">
        <f>INDEX('[2]convertcsv (27)'!$C:$C,MATCH(C11,'[2]convertcsv (27)'!$A:$A,0))</f>
        <v>2.5</v>
      </c>
      <c r="R11" s="2">
        <v>1.01</v>
      </c>
      <c r="S11" s="3">
        <f>F11*P11*R11</f>
        <v>37.436256000000007</v>
      </c>
      <c r="T11" s="2">
        <f>INDEX([2]Sheet1!$C:$C,MATCH(E11,[2]Sheet1!$A:$A,0))</f>
        <v>40.700000000000003</v>
      </c>
      <c r="U11" s="3">
        <f>((T11-F11)/F11)+1</f>
        <v>1.1419753086419755</v>
      </c>
      <c r="V11" s="2">
        <f>U11*F11</f>
        <v>40.70000000000001</v>
      </c>
      <c r="W11" s="3">
        <f>AVERAGE(I11,M11,S11,V11)</f>
        <v>36.71906400000001</v>
      </c>
      <c r="X11" s="3">
        <f>(_xlfn.NORM.DIST(W11,F11,K11,TRUE)-1)*-1</f>
        <v>0.45264929532327369</v>
      </c>
    </row>
    <row r="12" spans="1:24" x14ac:dyDescent="0.3">
      <c r="A12" s="5" t="s">
        <v>70</v>
      </c>
      <c r="B12" s="2" t="s">
        <v>89</v>
      </c>
      <c r="C12" s="2" t="str">
        <f>INDEX('[1]FanDuel-NBA-2019-11-19-40685-pl'!$J:$J,MATCH(A12,'[1]FanDuel-NBA-2019-11-19-40685-pl'!$D:$D,0))</f>
        <v>MEM</v>
      </c>
      <c r="D12" s="2" t="str">
        <f>INDEX('[1]FanDuel-NBA-2019-11-19-40685-pl'!$B:$B,MATCH(A12,'[1]FanDuel-NBA-2019-11-19-40685-pl'!$D:$D,0))</f>
        <v>PG</v>
      </c>
      <c r="E12" s="2" t="str">
        <f>INDEX('[1]FanDuel-NBA-2019-11-19-40685-pl'!$K:$K,MATCH(A12,'[1]FanDuel-NBA-2019-11-19-40685-pl'!$D:$D,0))</f>
        <v>GS</v>
      </c>
      <c r="F12" s="2">
        <v>30.73</v>
      </c>
      <c r="G12" s="2">
        <v>1.1100000000000001</v>
      </c>
      <c r="H12" s="2">
        <v>34.299999999999997</v>
      </c>
      <c r="I12" s="2">
        <v>30.03</v>
      </c>
      <c r="J12" s="2">
        <v>1.99</v>
      </c>
      <c r="K12" s="2">
        <v>10.63</v>
      </c>
      <c r="L12" s="2">
        <v>27.17</v>
      </c>
      <c r="M12" s="3">
        <f>L12*G12</f>
        <v>30.158700000000003</v>
      </c>
      <c r="N12" s="2">
        <v>20.399999999999999</v>
      </c>
      <c r="O12" s="2">
        <f>INDEX('[2]convertcsv (27)'!$B:$B,MATCH(C12,'[2]convertcsv (27)'!$A:$A,0))</f>
        <v>114</v>
      </c>
      <c r="P12" s="2">
        <v>1.1100000000000001</v>
      </c>
      <c r="Q12" s="2">
        <f>INDEX('[2]convertcsv (27)'!$C:$C,MATCH(C12,'[2]convertcsv (27)'!$A:$A,0))</f>
        <v>-6</v>
      </c>
      <c r="R12" s="2">
        <v>1.01</v>
      </c>
      <c r="S12" s="3">
        <f>F12*P12*R12</f>
        <v>34.451402999999999</v>
      </c>
      <c r="T12" s="2">
        <f>INDEX([2]Sheet1!$B:$B,MATCH(E12,[2]Sheet1!$A:$A,0))</f>
        <v>50.5</v>
      </c>
      <c r="U12" s="3">
        <f>((T12-F12)/F12)+1</f>
        <v>1.6433452652131466</v>
      </c>
      <c r="V12" s="2">
        <f>U12*F12</f>
        <v>50.499999999999993</v>
      </c>
      <c r="W12" s="3">
        <f>AVERAGE(I12,M12,S12,V12)</f>
        <v>36.285025750000003</v>
      </c>
      <c r="X12" s="3">
        <f>(_xlfn.NORM.DIST(W12,F12,K12,TRUE)-1)*-1</f>
        <v>0.30063326925540512</v>
      </c>
    </row>
    <row r="13" spans="1:24" x14ac:dyDescent="0.3">
      <c r="A13" s="5" t="s">
        <v>51</v>
      </c>
      <c r="B13" s="2" t="s">
        <v>88</v>
      </c>
      <c r="C13" s="2" t="str">
        <f>INDEX('[1]FanDuel-NBA-2019-11-19-40685-pl'!$J:$J,MATCH(A13,'[1]FanDuel-NBA-2019-11-19-40685-pl'!$D:$D,0))</f>
        <v>SAC</v>
      </c>
      <c r="D13" s="2" t="str">
        <f>INDEX('[1]FanDuel-NBA-2019-11-19-40685-pl'!$B:$B,MATCH(A13,'[1]FanDuel-NBA-2019-11-19-40685-pl'!$D:$D,0))</f>
        <v>SG</v>
      </c>
      <c r="E13" s="2" t="str">
        <f>INDEX('[1]FanDuel-NBA-2019-11-19-40685-pl'!$K:$K,MATCH(A13,'[1]FanDuel-NBA-2019-11-19-40685-pl'!$D:$D,0))</f>
        <v>PHO</v>
      </c>
      <c r="F13" s="2">
        <v>29.37</v>
      </c>
      <c r="G13" s="2">
        <v>0.89</v>
      </c>
      <c r="H13" s="2">
        <v>37.869999999999997</v>
      </c>
      <c r="I13" s="2">
        <v>38.590000000000003</v>
      </c>
      <c r="J13" s="2">
        <v>2.38</v>
      </c>
      <c r="K13" s="2">
        <v>12.26</v>
      </c>
      <c r="L13" s="2">
        <v>32.11</v>
      </c>
      <c r="M13" s="3">
        <f>L13*G13</f>
        <v>28.5779</v>
      </c>
      <c r="N13" s="2">
        <v>57.2</v>
      </c>
      <c r="O13" s="2">
        <f>INDEX('[2]convertcsv (27)'!$B:$B,MATCH(C13,'[2]convertcsv (27)'!$A:$A,0))</f>
        <v>110</v>
      </c>
      <c r="P13" s="2">
        <v>1.04</v>
      </c>
      <c r="Q13" s="2">
        <f>INDEX('[2]convertcsv (27)'!$C:$C,MATCH(C13,'[2]convertcsv (27)'!$A:$A,0))</f>
        <v>-2.5</v>
      </c>
      <c r="R13" s="2">
        <v>1.01</v>
      </c>
      <c r="S13" s="3">
        <f>F13*P13*R13</f>
        <v>30.850248000000004</v>
      </c>
      <c r="T13" s="2">
        <f>INDEX([2]Sheet1!$C:$C,MATCH(E13,[2]Sheet1!$A:$A,0))</f>
        <v>37.799999999999997</v>
      </c>
      <c r="U13" s="3">
        <f>((T13-F13)/F13)+1</f>
        <v>1.2870275791624106</v>
      </c>
      <c r="V13" s="2">
        <f>U13*F13</f>
        <v>37.800000000000004</v>
      </c>
      <c r="W13" s="3">
        <f>AVERAGE(I13,M13,S13,V13)</f>
        <v>33.954537000000002</v>
      </c>
      <c r="X13" s="3">
        <f>(_xlfn.NORM.DIST(W13,F13,K13,TRUE)-1)*-1</f>
        <v>0.35422348882911026</v>
      </c>
    </row>
    <row r="14" spans="1:24" x14ac:dyDescent="0.3">
      <c r="A14" s="5" t="s">
        <v>59</v>
      </c>
      <c r="B14" s="2" t="s">
        <v>84</v>
      </c>
      <c r="C14" s="2" t="str">
        <f>INDEX('[1]FanDuel-NBA-2019-11-19-40685-pl'!$J:$J,MATCH(A14,'[1]FanDuel-NBA-2019-11-19-40685-pl'!$D:$D,0))</f>
        <v>NO</v>
      </c>
      <c r="D14" s="2" t="str">
        <f>INDEX('[1]FanDuel-NBA-2019-11-19-40685-pl'!$B:$B,MATCH(A14,'[1]FanDuel-NBA-2019-11-19-40685-pl'!$D:$D,0))</f>
        <v>PG</v>
      </c>
      <c r="E14" s="2" t="str">
        <f>INDEX('[1]FanDuel-NBA-2019-11-19-40685-pl'!$K:$K,MATCH(A14,'[1]FanDuel-NBA-2019-11-19-40685-pl'!$D:$D,0))</f>
        <v>POR</v>
      </c>
      <c r="F14" s="2">
        <v>28.96</v>
      </c>
      <c r="G14" s="2">
        <v>0.97</v>
      </c>
      <c r="H14" s="2">
        <v>22.93</v>
      </c>
      <c r="I14" s="2">
        <v>21.67</v>
      </c>
      <c r="J14" s="2">
        <v>2.57</v>
      </c>
      <c r="K14" s="2">
        <v>10</v>
      </c>
      <c r="L14" s="2">
        <v>29.04</v>
      </c>
      <c r="M14" s="3">
        <f>L14*G14</f>
        <v>28.168799999999997</v>
      </c>
      <c r="N14" s="2">
        <v>14.8</v>
      </c>
      <c r="O14" s="2">
        <f>INDEX('[2]convertcsv (27)'!$B:$B,MATCH(C14,'[2]convertcsv (27)'!$A:$A,0))</f>
        <v>116.5</v>
      </c>
      <c r="P14" s="2">
        <v>1.1100000000000001</v>
      </c>
      <c r="Q14" s="2">
        <f>INDEX('[2]convertcsv (27)'!$C:$C,MATCH(C14,'[2]convertcsv (27)'!$A:$A,0))</f>
        <v>-2</v>
      </c>
      <c r="R14" s="2">
        <v>1.01</v>
      </c>
      <c r="S14" s="3">
        <f>F14*P14*R14</f>
        <v>32.467055999999999</v>
      </c>
      <c r="T14" s="2">
        <f>INDEX([2]Sheet1!$B:$B,MATCH(E14,[2]Sheet1!$A:$A,0))</f>
        <v>52.4</v>
      </c>
      <c r="U14" s="3">
        <f>((T14-F14)/F14)+1</f>
        <v>1.80939226519337</v>
      </c>
      <c r="V14" s="2">
        <f>U14*F14</f>
        <v>52.4</v>
      </c>
      <c r="W14" s="3">
        <f>AVERAGE(I14,M14,S14,V14)</f>
        <v>33.676464000000003</v>
      </c>
      <c r="X14" s="3">
        <f>(_xlfn.NORM.DIST(W14,F14,K14,TRUE)-1)*-1</f>
        <v>0.31858960076605458</v>
      </c>
    </row>
    <row r="15" spans="1:24" x14ac:dyDescent="0.3">
      <c r="A15" s="5" t="s">
        <v>30</v>
      </c>
      <c r="B15" s="2" t="s">
        <v>83</v>
      </c>
      <c r="C15" s="2" t="str">
        <f>INDEX('[1]FanDuel-NBA-2019-11-19-40685-pl'!$J:$J,MATCH(A15,'[1]FanDuel-NBA-2019-11-19-40685-pl'!$D:$D,0))</f>
        <v>PHO</v>
      </c>
      <c r="D15" s="2" t="str">
        <f>INDEX('[1]FanDuel-NBA-2019-11-19-40685-pl'!$B:$B,MATCH(A15,'[1]FanDuel-NBA-2019-11-19-40685-pl'!$D:$D,0))</f>
        <v>C</v>
      </c>
      <c r="E15" s="2" t="str">
        <f>INDEX('[1]FanDuel-NBA-2019-11-19-40685-pl'!$K:$K,MATCH(A15,'[1]FanDuel-NBA-2019-11-19-40685-pl'!$D:$D,0))</f>
        <v>SAC</v>
      </c>
      <c r="F15" s="2">
        <v>28.09</v>
      </c>
      <c r="G15" s="2">
        <v>1.1399999999999999</v>
      </c>
      <c r="H15" s="2">
        <v>21.17</v>
      </c>
      <c r="I15" s="2">
        <v>28.14</v>
      </c>
      <c r="J15" s="2">
        <v>1.73</v>
      </c>
      <c r="K15" s="2">
        <v>13.97</v>
      </c>
      <c r="L15" s="2">
        <v>23.98</v>
      </c>
      <c r="M15" s="3">
        <f>L15*G15</f>
        <v>27.337199999999999</v>
      </c>
      <c r="N15" s="2">
        <v>25.7</v>
      </c>
      <c r="O15" s="2">
        <f>INDEX('[2]convertcsv (27)'!$B:$B,MATCH(C15,'[2]convertcsv (27)'!$A:$A,0))</f>
        <v>107.5</v>
      </c>
      <c r="P15" s="2">
        <v>1.04</v>
      </c>
      <c r="Q15" s="2">
        <f>INDEX('[2]convertcsv (27)'!$C:$C,MATCH(C15,'[2]convertcsv (27)'!$A:$A,0))</f>
        <v>2.5</v>
      </c>
      <c r="R15" s="2">
        <v>1.01</v>
      </c>
      <c r="S15" s="3">
        <f>F15*P15*R15</f>
        <v>29.505735999999999</v>
      </c>
      <c r="T15" s="2">
        <f>INDEX([2]Sheet1!$F:$F,MATCH(E15,[2]Sheet1!$A:$A,0))</f>
        <v>48.3</v>
      </c>
      <c r="U15" s="3">
        <f>((T15-F15)/F15)+1</f>
        <v>1.7194731221075115</v>
      </c>
      <c r="V15" s="2">
        <f>U15*F15</f>
        <v>48.3</v>
      </c>
      <c r="W15" s="3">
        <f>AVERAGE(I15,M15,S15,V15)</f>
        <v>33.320734000000002</v>
      </c>
      <c r="X15" s="3">
        <f>(_xlfn.NORM.DIST(W15,F15,K15,TRUE)-1)*-1</f>
        <v>0.35404362709880211</v>
      </c>
    </row>
    <row r="16" spans="1:24" x14ac:dyDescent="0.3">
      <c r="A16" s="5" t="s">
        <v>62</v>
      </c>
      <c r="B16" s="2" t="s">
        <v>88</v>
      </c>
      <c r="C16" s="2" t="str">
        <f>INDEX('[1]FanDuel-NBA-2019-11-19-40685-pl'!$J:$J,MATCH(A16,'[1]FanDuel-NBA-2019-11-19-40685-pl'!$D:$D,0))</f>
        <v>SAC</v>
      </c>
      <c r="D16" s="2" t="str">
        <f>INDEX('[1]FanDuel-NBA-2019-11-19-40685-pl'!$B:$B,MATCH(A16,'[1]FanDuel-NBA-2019-11-19-40685-pl'!$D:$D,0))</f>
        <v>SG</v>
      </c>
      <c r="E16" s="2" t="str">
        <f>INDEX('[1]FanDuel-NBA-2019-11-19-40685-pl'!$K:$K,MATCH(A16,'[1]FanDuel-NBA-2019-11-19-40685-pl'!$D:$D,0))</f>
        <v>PHO</v>
      </c>
      <c r="F16" s="2">
        <v>26.58</v>
      </c>
      <c r="G16" s="2">
        <v>0.96</v>
      </c>
      <c r="H16" s="2">
        <v>40.43</v>
      </c>
      <c r="I16" s="2">
        <v>40.56</v>
      </c>
      <c r="J16" s="2">
        <v>2.1800000000000002</v>
      </c>
      <c r="K16" s="2">
        <v>12.54</v>
      </c>
      <c r="L16" s="2">
        <v>26.99</v>
      </c>
      <c r="M16" s="3">
        <f>L16*G16</f>
        <v>25.910399999999999</v>
      </c>
      <c r="N16" s="2">
        <v>36.6</v>
      </c>
      <c r="O16" s="2">
        <f>INDEX('[2]convertcsv (27)'!$B:$B,MATCH(C16,'[2]convertcsv (27)'!$A:$A,0))</f>
        <v>110</v>
      </c>
      <c r="P16" s="2">
        <v>1.04</v>
      </c>
      <c r="Q16" s="2">
        <f>INDEX('[2]convertcsv (27)'!$C:$C,MATCH(C16,'[2]convertcsv (27)'!$A:$A,0))</f>
        <v>-2.5</v>
      </c>
      <c r="R16" s="2">
        <v>1.01</v>
      </c>
      <c r="S16" s="3">
        <f>F16*P16*R16</f>
        <v>27.919632</v>
      </c>
      <c r="T16" s="2">
        <f>INDEX([2]Sheet1!$C:$C,MATCH(E16,[2]Sheet1!$A:$A,0))</f>
        <v>37.799999999999997</v>
      </c>
      <c r="U16" s="3">
        <f>((T16-F16)/F16)+1</f>
        <v>1.4221218961625282</v>
      </c>
      <c r="V16" s="2">
        <f>U16*F16</f>
        <v>37.799999999999997</v>
      </c>
      <c r="W16" s="3">
        <f>AVERAGE(I16,M16,S16,V16)</f>
        <v>33.047507999999993</v>
      </c>
      <c r="X16" s="3">
        <f>(_xlfn.NORM.DIST(W16,F16,K16,TRUE)-1)*-1</f>
        <v>0.30301443051925425</v>
      </c>
    </row>
    <row r="17" spans="1:24" x14ac:dyDescent="0.3">
      <c r="A17" s="5" t="s">
        <v>49</v>
      </c>
      <c r="B17" s="2" t="s">
        <v>85</v>
      </c>
      <c r="C17" s="2" t="str">
        <f>INDEX('[1]FanDuel-NBA-2019-11-19-40685-pl'!$J:$J,MATCH(A17,'[1]FanDuel-NBA-2019-11-19-40685-pl'!$D:$D,0))</f>
        <v>GS</v>
      </c>
      <c r="D17" s="2" t="str">
        <f>INDEX('[1]FanDuel-NBA-2019-11-19-40685-pl'!$B:$B,MATCH(A17,'[1]FanDuel-NBA-2019-11-19-40685-pl'!$D:$D,0))</f>
        <v>C</v>
      </c>
      <c r="E17" s="2" t="str">
        <f>INDEX('[1]FanDuel-NBA-2019-11-19-40685-pl'!$K:$K,MATCH(A17,'[1]FanDuel-NBA-2019-11-19-40685-pl'!$D:$D,0))</f>
        <v>MEM</v>
      </c>
      <c r="F17" s="2">
        <v>23.45</v>
      </c>
      <c r="G17" s="2">
        <v>1.1299999999999999</v>
      </c>
      <c r="H17" s="2">
        <v>27.13</v>
      </c>
      <c r="I17" s="2">
        <v>28.98</v>
      </c>
      <c r="J17" s="2">
        <v>1.63</v>
      </c>
      <c r="K17" s="2">
        <v>5.83</v>
      </c>
      <c r="L17" s="2">
        <v>21.19</v>
      </c>
      <c r="M17" s="3">
        <f>L17*G17</f>
        <v>23.944699999999997</v>
      </c>
      <c r="N17" s="2">
        <v>27.3</v>
      </c>
      <c r="O17" s="2">
        <f>INDEX('[2]convertcsv (27)'!$B:$B,MATCH(C17,'[2]convertcsv (27)'!$A:$A,0))</f>
        <v>108</v>
      </c>
      <c r="P17" s="2">
        <v>1.04</v>
      </c>
      <c r="Q17" s="2">
        <f>INDEX('[2]convertcsv (27)'!$C:$C,MATCH(C17,'[2]convertcsv (27)'!$A:$A,0))</f>
        <v>6</v>
      </c>
      <c r="R17" s="2">
        <v>0.95</v>
      </c>
      <c r="S17" s="3">
        <f>F17*P17*R17</f>
        <v>23.168600000000001</v>
      </c>
      <c r="T17" s="2">
        <f>INDEX([2]Sheet1!$F:$F,MATCH(E17,[2]Sheet1!$A:$A,0))</f>
        <v>53.3</v>
      </c>
      <c r="U17" s="3">
        <f>((T17-F17)/F17)+1</f>
        <v>2.272921108742004</v>
      </c>
      <c r="V17" s="2">
        <f>U17*F17</f>
        <v>53.29999999999999</v>
      </c>
      <c r="W17" s="3">
        <f>AVERAGE(I17,M17,S17,V17)</f>
        <v>32.348324999999996</v>
      </c>
      <c r="X17" s="3">
        <f>(_xlfn.NORM.DIST(W17,F17,K17,TRUE)-1)*-1</f>
        <v>6.346766973032647E-2</v>
      </c>
    </row>
    <row r="18" spans="1:24" x14ac:dyDescent="0.3">
      <c r="A18" s="5" t="s">
        <v>26</v>
      </c>
      <c r="B18" s="2" t="s">
        <v>88</v>
      </c>
      <c r="C18" s="2" t="str">
        <f>INDEX('[1]FanDuel-NBA-2019-11-19-40685-pl'!$J:$J,MATCH(A18,'[1]FanDuel-NBA-2019-11-19-40685-pl'!$D:$D,0))</f>
        <v>SAC</v>
      </c>
      <c r="D18" s="2" t="str">
        <f>INDEX('[1]FanDuel-NBA-2019-11-19-40685-pl'!$B:$B,MATCH(A18,'[1]FanDuel-NBA-2019-11-19-40685-pl'!$D:$D,0))</f>
        <v>SF</v>
      </c>
      <c r="E18" s="2" t="str">
        <f>INDEX('[1]FanDuel-NBA-2019-11-19-40685-pl'!$K:$K,MATCH(A18,'[1]FanDuel-NBA-2019-11-19-40685-pl'!$D:$D,0))</f>
        <v>PHO</v>
      </c>
      <c r="F18" s="2">
        <v>27.37</v>
      </c>
      <c r="G18" s="2">
        <v>0.8</v>
      </c>
      <c r="H18" s="2">
        <v>24.83</v>
      </c>
      <c r="I18" s="2">
        <v>31.23</v>
      </c>
      <c r="J18" s="2">
        <v>3.48</v>
      </c>
      <c r="K18" s="2">
        <v>7.56</v>
      </c>
      <c r="L18" s="2">
        <v>33.880000000000003</v>
      </c>
      <c r="M18" s="3">
        <f>L18*G18</f>
        <v>27.104000000000003</v>
      </c>
      <c r="N18" s="2">
        <v>23.1</v>
      </c>
      <c r="O18" s="2">
        <f>INDEX('[2]convertcsv (27)'!$B:$B,MATCH(C18,'[2]convertcsv (27)'!$A:$A,0))</f>
        <v>110</v>
      </c>
      <c r="P18" s="2">
        <v>1.04</v>
      </c>
      <c r="Q18" s="2">
        <f>INDEX('[2]convertcsv (27)'!$C:$C,MATCH(C18,'[2]convertcsv (27)'!$A:$A,0))</f>
        <v>-2.5</v>
      </c>
      <c r="R18" s="2">
        <v>1.01</v>
      </c>
      <c r="S18" s="3">
        <f>F18*P18*R18</f>
        <v>28.749448000000001</v>
      </c>
      <c r="T18" s="2">
        <f>INDEX([2]Sheet1!$D:$D,MATCH(E18,[2]Sheet1!$A:$A,0))</f>
        <v>41.5</v>
      </c>
      <c r="U18" s="3">
        <f>((T18-F18)/F18)+1</f>
        <v>1.516258677383997</v>
      </c>
      <c r="V18" s="2">
        <f>U18*F18</f>
        <v>41.5</v>
      </c>
      <c r="W18" s="3">
        <f>AVERAGE(I18,M18,S18,V18)</f>
        <v>32.145862000000001</v>
      </c>
      <c r="X18" s="3">
        <f>(_xlfn.NORM.DIST(W18,F18,K18,TRUE)-1)*-1</f>
        <v>0.26378238681423405</v>
      </c>
    </row>
    <row r="19" spans="1:24" x14ac:dyDescent="0.3">
      <c r="A19" s="5" t="s">
        <v>28</v>
      </c>
      <c r="B19" s="2" t="s">
        <v>85</v>
      </c>
      <c r="C19" s="2" t="str">
        <f>INDEX('[1]FanDuel-NBA-2019-11-19-40685-pl'!$J:$J,MATCH(A19,'[1]FanDuel-NBA-2019-11-19-40685-pl'!$D:$D,0))</f>
        <v>GS</v>
      </c>
      <c r="D19" s="2" t="str">
        <f>INDEX('[1]FanDuel-NBA-2019-11-19-40685-pl'!$B:$B,MATCH(A19,'[1]FanDuel-NBA-2019-11-19-40685-pl'!$D:$D,0))</f>
        <v>PF</v>
      </c>
      <c r="E19" s="2" t="str">
        <f>INDEX('[1]FanDuel-NBA-2019-11-19-40685-pl'!$K:$K,MATCH(A19,'[1]FanDuel-NBA-2019-11-19-40685-pl'!$D:$D,0))</f>
        <v>MEM</v>
      </c>
      <c r="F19" s="2">
        <v>27.7</v>
      </c>
      <c r="G19" s="2">
        <v>0.94</v>
      </c>
      <c r="H19" s="2">
        <v>28.37</v>
      </c>
      <c r="I19" s="2">
        <v>27.09</v>
      </c>
      <c r="J19" s="2">
        <v>1.05</v>
      </c>
      <c r="K19" s="2">
        <v>11.3</v>
      </c>
      <c r="L19" s="2">
        <v>29.06</v>
      </c>
      <c r="M19" s="3">
        <f>L19*G19</f>
        <v>27.316399999999998</v>
      </c>
      <c r="N19" s="2">
        <v>26.2</v>
      </c>
      <c r="O19" s="2">
        <f>INDEX('[2]convertcsv (27)'!$B:$B,MATCH(C19,'[2]convertcsv (27)'!$A:$A,0))</f>
        <v>108</v>
      </c>
      <c r="P19" s="2">
        <v>1.04</v>
      </c>
      <c r="Q19" s="2">
        <f>INDEX('[2]convertcsv (27)'!$C:$C,MATCH(C19,'[2]convertcsv (27)'!$A:$A,0))</f>
        <v>6</v>
      </c>
      <c r="R19" s="2">
        <v>0.95</v>
      </c>
      <c r="S19" s="3">
        <f>F19*P19*R19</f>
        <v>27.367599999999999</v>
      </c>
      <c r="T19" s="2">
        <f>INDEX([2]Sheet1!$E:$E,MATCH(E19,[2]Sheet1!$A:$A,0))</f>
        <v>45.3</v>
      </c>
      <c r="U19" s="3">
        <f>((T19-F19)/F19)+1</f>
        <v>1.6353790613718411</v>
      </c>
      <c r="V19" s="2">
        <f>U19*F19</f>
        <v>45.3</v>
      </c>
      <c r="W19" s="3">
        <f>AVERAGE(I19,M19,S19,V19)</f>
        <v>31.7685</v>
      </c>
      <c r="X19" s="3">
        <f>(_xlfn.NORM.DIST(W19,F19,K19,TRUE)-1)*-1</f>
        <v>0.35940702219673359</v>
      </c>
    </row>
    <row r="20" spans="1:24" x14ac:dyDescent="0.3">
      <c r="A20" s="5" t="s">
        <v>65</v>
      </c>
      <c r="B20" s="2" t="s">
        <v>86</v>
      </c>
      <c r="C20" s="2" t="str">
        <f>INDEX('[1]FanDuel-NBA-2019-11-19-40685-pl'!$J:$J,MATCH(A20,'[1]FanDuel-NBA-2019-11-19-40685-pl'!$D:$D,0))</f>
        <v>OKC</v>
      </c>
      <c r="D20" s="2" t="str">
        <f>INDEX('[1]FanDuel-NBA-2019-11-19-40685-pl'!$B:$B,MATCH(A20,'[1]FanDuel-NBA-2019-11-19-40685-pl'!$D:$D,0))</f>
        <v>SG</v>
      </c>
      <c r="E20" s="2" t="str">
        <f>INDEX('[1]FanDuel-NBA-2019-11-19-40685-pl'!$K:$K,MATCH(A20,'[1]FanDuel-NBA-2019-11-19-40685-pl'!$D:$D,0))</f>
        <v>LAL</v>
      </c>
      <c r="F20" s="2">
        <v>32.07</v>
      </c>
      <c r="G20" s="2">
        <v>0.92</v>
      </c>
      <c r="H20" s="2">
        <v>21.1</v>
      </c>
      <c r="I20" s="2">
        <v>21.74</v>
      </c>
      <c r="J20" s="2">
        <v>2.4</v>
      </c>
      <c r="K20" s="2">
        <v>12.07</v>
      </c>
      <c r="L20" s="2">
        <v>34.79</v>
      </c>
      <c r="M20" s="3">
        <f>L20*G20</f>
        <v>32.006799999999998</v>
      </c>
      <c r="N20" s="2">
        <v>10.199999999999999</v>
      </c>
      <c r="O20" s="2">
        <f>INDEX('[2]convertcsv (27)'!$B:$B,MATCH(C20,'[2]convertcsv (27)'!$A:$A,0))</f>
        <v>99.75</v>
      </c>
      <c r="P20" s="2">
        <v>0.96</v>
      </c>
      <c r="Q20" s="2">
        <f>INDEX('[2]convertcsv (27)'!$C:$C,MATCH(C20,'[2]convertcsv (27)'!$A:$A,0))</f>
        <v>11</v>
      </c>
      <c r="R20" s="2">
        <v>0.97</v>
      </c>
      <c r="S20" s="3">
        <f>F20*P20*R20</f>
        <v>29.863583999999999</v>
      </c>
      <c r="T20" s="2">
        <f>INDEX([2]Sheet1!$C:$C,MATCH(E20,[2]Sheet1!$A:$A,0))</f>
        <v>42</v>
      </c>
      <c r="U20" s="3">
        <f>((T20-F20)/F20)+1</f>
        <v>1.3096351730589335</v>
      </c>
      <c r="V20" s="2">
        <f>U20*F20</f>
        <v>42</v>
      </c>
      <c r="W20" s="3">
        <f>AVERAGE(I20,M20,S20,V20)</f>
        <v>31.402595999999999</v>
      </c>
      <c r="X20" s="3">
        <f>(_xlfn.NORM.DIST(W20,F20,K20,TRUE)-1)*-1</f>
        <v>0.52204805778943442</v>
      </c>
    </row>
    <row r="21" spans="1:24" x14ac:dyDescent="0.3">
      <c r="A21" s="5" t="s">
        <v>20</v>
      </c>
      <c r="B21" s="2" t="s">
        <v>82</v>
      </c>
      <c r="C21" s="2" t="str">
        <f>INDEX('[1]FanDuel-NBA-2019-11-19-40685-pl'!$J:$J,MATCH(A21,'[1]FanDuel-NBA-2019-11-19-40685-pl'!$D:$D,0))</f>
        <v>LAL</v>
      </c>
      <c r="D21" s="2" t="str">
        <f>INDEX('[1]FanDuel-NBA-2019-11-19-40685-pl'!$B:$B,MATCH(A21,'[1]FanDuel-NBA-2019-11-19-40685-pl'!$D:$D,0))</f>
        <v>C</v>
      </c>
      <c r="E21" s="2" t="str">
        <f>INDEX('[1]FanDuel-NBA-2019-11-19-40685-pl'!$K:$K,MATCH(A21,'[1]FanDuel-NBA-2019-11-19-40685-pl'!$D:$D,0))</f>
        <v>OKC</v>
      </c>
      <c r="F21" s="2">
        <v>19.82</v>
      </c>
      <c r="G21" s="2">
        <v>1.18</v>
      </c>
      <c r="H21" s="2">
        <v>30.57</v>
      </c>
      <c r="I21" s="2">
        <v>27.96</v>
      </c>
      <c r="J21" s="2">
        <v>1.33</v>
      </c>
      <c r="K21" s="2">
        <v>13.86</v>
      </c>
      <c r="L21" s="2">
        <v>16.16</v>
      </c>
      <c r="M21" s="3">
        <f>L21*G21</f>
        <v>19.0688</v>
      </c>
      <c r="N21" s="2">
        <v>22.4</v>
      </c>
      <c r="O21" s="2">
        <f>INDEX('[2]convertcsv (27)'!$B:$B,MATCH(C21,'[2]convertcsv (27)'!$A:$A,0))</f>
        <v>110.75</v>
      </c>
      <c r="P21" s="2">
        <v>1.1100000000000001</v>
      </c>
      <c r="Q21" s="2">
        <f>INDEX('[2]convertcsv (27)'!$C:$C,MATCH(C21,'[2]convertcsv (27)'!$A:$A,0))</f>
        <v>-11</v>
      </c>
      <c r="R21" s="2">
        <v>1.03</v>
      </c>
      <c r="S21" s="3">
        <f>F21*P21*R21</f>
        <v>22.660206000000002</v>
      </c>
      <c r="T21" s="2">
        <f>INDEX([2]Sheet1!$F:$F,MATCH(E21,[2]Sheet1!$A:$A,0))</f>
        <v>54.7</v>
      </c>
      <c r="U21" s="3">
        <f>((T21-F21)/F21)+1</f>
        <v>2.7598385469223006</v>
      </c>
      <c r="V21" s="2">
        <f>U21*F21</f>
        <v>54.699999999999996</v>
      </c>
      <c r="W21" s="3">
        <f>AVERAGE(I21,M21,S21,V21)</f>
        <v>31.097251499999999</v>
      </c>
      <c r="X21" s="3">
        <f>(_xlfn.NORM.DIST(W21,F21,K21,TRUE)-1)*-1</f>
        <v>0.20792145070679047</v>
      </c>
    </row>
    <row r="22" spans="1:24" x14ac:dyDescent="0.3">
      <c r="A22" s="5" t="s">
        <v>76</v>
      </c>
      <c r="B22" s="2" t="s">
        <v>85</v>
      </c>
      <c r="C22" s="2" t="str">
        <f>INDEX('[1]FanDuel-NBA-2019-11-19-40685-pl'!$J:$J,MATCH(A22,'[1]FanDuel-NBA-2019-11-19-40685-pl'!$D:$D,0))</f>
        <v>GS</v>
      </c>
      <c r="D22" s="2" t="str">
        <f>INDEX('[1]FanDuel-NBA-2019-11-19-40685-pl'!$B:$B,MATCH(A22,'[1]FanDuel-NBA-2019-11-19-40685-pl'!$D:$D,0))</f>
        <v>PF</v>
      </c>
      <c r="E22" s="2" t="str">
        <f>INDEX('[1]FanDuel-NBA-2019-11-19-40685-pl'!$K:$K,MATCH(A22,'[1]FanDuel-NBA-2019-11-19-40685-pl'!$D:$D,0))</f>
        <v>MEM</v>
      </c>
      <c r="F22" s="2">
        <v>25.38</v>
      </c>
      <c r="G22" s="2">
        <v>0.79</v>
      </c>
      <c r="H22" s="2">
        <v>27.37</v>
      </c>
      <c r="I22" s="2">
        <v>28.47</v>
      </c>
      <c r="J22" s="2">
        <v>1.59</v>
      </c>
      <c r="K22" s="2">
        <v>12.45</v>
      </c>
      <c r="L22" s="2">
        <v>31.15</v>
      </c>
      <c r="M22" s="3">
        <f>L22*G22</f>
        <v>24.608499999999999</v>
      </c>
      <c r="N22" s="2">
        <v>40.4</v>
      </c>
      <c r="O22" s="2">
        <f>INDEX('[2]convertcsv (27)'!$B:$B,MATCH(C22,'[2]convertcsv (27)'!$A:$A,0))</f>
        <v>108</v>
      </c>
      <c r="P22" s="2">
        <v>1.04</v>
      </c>
      <c r="Q22" s="2">
        <f>INDEX('[2]convertcsv (27)'!$C:$C,MATCH(C22,'[2]convertcsv (27)'!$A:$A,0))</f>
        <v>6</v>
      </c>
      <c r="R22" s="2">
        <v>0.95</v>
      </c>
      <c r="S22" s="3">
        <f>F22*P22*R22</f>
        <v>25.075439999999997</v>
      </c>
      <c r="T22" s="2">
        <f>INDEX([2]Sheet1!$E:$E,MATCH(E22,[2]Sheet1!$A:$A,0))</f>
        <v>45.3</v>
      </c>
      <c r="U22" s="3">
        <f>((T22-F22)/F22)+1</f>
        <v>1.7848699763593379</v>
      </c>
      <c r="V22" s="2">
        <f>U22*F22</f>
        <v>45.29999999999999</v>
      </c>
      <c r="W22" s="3">
        <f>AVERAGE(I22,M22,S22,V22)</f>
        <v>30.863484999999997</v>
      </c>
      <c r="X22" s="3">
        <f>(_xlfn.NORM.DIST(W22,F22,K22,TRUE)-1)*-1</f>
        <v>0.32980902617001207</v>
      </c>
    </row>
    <row r="23" spans="1:24" x14ac:dyDescent="0.3">
      <c r="A23" s="5" t="s">
        <v>43</v>
      </c>
      <c r="B23" s="2" t="s">
        <v>88</v>
      </c>
      <c r="C23" s="2" t="str">
        <f>INDEX('[1]FanDuel-NBA-2019-11-19-40685-pl'!$J:$J,MATCH(A23,'[1]FanDuel-NBA-2019-11-19-40685-pl'!$D:$D,0))</f>
        <v>SAC</v>
      </c>
      <c r="D23" s="2" t="str">
        <f>INDEX('[1]FanDuel-NBA-2019-11-19-40685-pl'!$B:$B,MATCH(A23,'[1]FanDuel-NBA-2019-11-19-40685-pl'!$D:$D,0))</f>
        <v>PF</v>
      </c>
      <c r="E23" s="2" t="str">
        <f>INDEX('[1]FanDuel-NBA-2019-11-19-40685-pl'!$K:$K,MATCH(A23,'[1]FanDuel-NBA-2019-11-19-40685-pl'!$D:$D,0))</f>
        <v>PHO</v>
      </c>
      <c r="F23" s="2">
        <v>25.66</v>
      </c>
      <c r="G23" s="2">
        <v>0.96</v>
      </c>
      <c r="H23" s="2">
        <v>28.77</v>
      </c>
      <c r="I23" s="2">
        <v>30.34</v>
      </c>
      <c r="J23" s="2">
        <v>1.83</v>
      </c>
      <c r="K23" s="2">
        <v>11.52</v>
      </c>
      <c r="L23" s="2">
        <v>26.06</v>
      </c>
      <c r="M23" s="3">
        <f>L23*G23</f>
        <v>25.017599999999998</v>
      </c>
      <c r="N23" s="2">
        <v>26.2</v>
      </c>
      <c r="O23" s="2">
        <f>INDEX('[2]convertcsv (27)'!$B:$B,MATCH(C23,'[2]convertcsv (27)'!$A:$A,0))</f>
        <v>110</v>
      </c>
      <c r="P23" s="2">
        <v>1.04</v>
      </c>
      <c r="Q23" s="2">
        <f>INDEX('[2]convertcsv (27)'!$C:$C,MATCH(C23,'[2]convertcsv (27)'!$A:$A,0))</f>
        <v>-2.5</v>
      </c>
      <c r="R23" s="2">
        <v>1.01</v>
      </c>
      <c r="S23" s="3">
        <f>F23*P23*R23</f>
        <v>26.953264000000004</v>
      </c>
      <c r="T23" s="2">
        <f>INDEX([2]Sheet1!$E:$E,MATCH(E23,[2]Sheet1!$A:$A,0))</f>
        <v>40.9</v>
      </c>
      <c r="U23" s="3">
        <f>((T23-F23)/F23)+1</f>
        <v>1.5939204988308651</v>
      </c>
      <c r="V23" s="2">
        <f>U23*F23</f>
        <v>40.9</v>
      </c>
      <c r="W23" s="3">
        <f>AVERAGE(I23,M23,S23,V23)</f>
        <v>30.802716000000004</v>
      </c>
      <c r="X23" s="3">
        <f>(_xlfn.NORM.DIST(W23,F23,K23,TRUE)-1)*-1</f>
        <v>0.32764827333123636</v>
      </c>
    </row>
    <row r="24" spans="1:24" x14ac:dyDescent="0.3">
      <c r="A24" s="5" t="s">
        <v>46</v>
      </c>
      <c r="B24" s="2" t="s">
        <v>83</v>
      </c>
      <c r="C24" s="2" t="str">
        <f>INDEX('[1]FanDuel-NBA-2019-11-19-40685-pl'!$J:$J,MATCH(A24,'[1]FanDuel-NBA-2019-11-19-40685-pl'!$D:$D,0))</f>
        <v>PHO</v>
      </c>
      <c r="D24" s="2" t="str">
        <f>INDEX('[1]FanDuel-NBA-2019-11-19-40685-pl'!$B:$B,MATCH(A24,'[1]FanDuel-NBA-2019-11-19-40685-pl'!$D:$D,0))</f>
        <v>SF</v>
      </c>
      <c r="E24" s="2" t="str">
        <f>INDEX('[1]FanDuel-NBA-2019-11-19-40685-pl'!$K:$K,MATCH(A24,'[1]FanDuel-NBA-2019-11-19-40685-pl'!$D:$D,0))</f>
        <v>SAC</v>
      </c>
      <c r="F24" s="2">
        <v>29.22</v>
      </c>
      <c r="G24" s="2">
        <v>0.97</v>
      </c>
      <c r="H24" s="2">
        <v>26.3</v>
      </c>
      <c r="I24" s="2">
        <v>22.01</v>
      </c>
      <c r="J24" s="2">
        <v>2.27</v>
      </c>
      <c r="K24" s="2">
        <v>11.37</v>
      </c>
      <c r="L24" s="2">
        <v>30.01</v>
      </c>
      <c r="M24" s="3">
        <f>L24*G24</f>
        <v>29.1097</v>
      </c>
      <c r="N24" s="2">
        <v>26.7</v>
      </c>
      <c r="O24" s="2">
        <f>INDEX('[2]convertcsv (27)'!$B:$B,MATCH(C24,'[2]convertcsv (27)'!$A:$A,0))</f>
        <v>107.5</v>
      </c>
      <c r="P24" s="2">
        <v>1.04</v>
      </c>
      <c r="Q24" s="2">
        <f>INDEX('[2]convertcsv (27)'!$C:$C,MATCH(C24,'[2]convertcsv (27)'!$A:$A,0))</f>
        <v>2.5</v>
      </c>
      <c r="R24" s="2">
        <v>1.01</v>
      </c>
      <c r="S24" s="3">
        <f>F24*P24*R24</f>
        <v>30.692688</v>
      </c>
      <c r="T24" s="2">
        <f>INDEX([2]Sheet1!$D:$D,MATCH(E24,[2]Sheet1!$A:$A,0))</f>
        <v>41.3</v>
      </c>
      <c r="U24" s="3">
        <f>((T24-F24)/F24)+1</f>
        <v>1.4134154688569471</v>
      </c>
      <c r="V24" s="2">
        <f>U24*F24</f>
        <v>41.3</v>
      </c>
      <c r="W24" s="3">
        <f>AVERAGE(I24,M24,S24,V24)</f>
        <v>30.778096999999999</v>
      </c>
      <c r="X24" s="3">
        <f>(_xlfn.NORM.DIST(W24,F24,K24,TRUE)-1)*-1</f>
        <v>0.44550125045948352</v>
      </c>
    </row>
    <row r="25" spans="1:24" x14ac:dyDescent="0.3">
      <c r="A25" s="5" t="s">
        <v>21</v>
      </c>
      <c r="B25" s="2" t="s">
        <v>82</v>
      </c>
      <c r="C25" s="2" t="str">
        <f>INDEX('[1]FanDuel-NBA-2019-11-19-40685-pl'!$J:$J,MATCH(A25,'[1]FanDuel-NBA-2019-11-19-40685-pl'!$D:$D,0))</f>
        <v>LAL</v>
      </c>
      <c r="D25" s="2" t="str">
        <f>INDEX('[1]FanDuel-NBA-2019-11-19-40685-pl'!$B:$B,MATCH(A25,'[1]FanDuel-NBA-2019-11-19-40685-pl'!$D:$D,0))</f>
        <v>C</v>
      </c>
      <c r="E25" s="2" t="str">
        <f>INDEX('[1]FanDuel-NBA-2019-11-19-40685-pl'!$K:$K,MATCH(A25,'[1]FanDuel-NBA-2019-11-19-40685-pl'!$D:$D,0))</f>
        <v>OKC</v>
      </c>
      <c r="F25" s="2">
        <v>22.62</v>
      </c>
      <c r="G25" s="2">
        <v>1.08</v>
      </c>
      <c r="H25" s="2">
        <v>21.6</v>
      </c>
      <c r="I25" s="2">
        <v>19.82</v>
      </c>
      <c r="J25" s="2">
        <v>2.13</v>
      </c>
      <c r="K25" s="2">
        <v>9.17</v>
      </c>
      <c r="L25" s="2">
        <v>20.79</v>
      </c>
      <c r="M25" s="3">
        <f>L25*G25</f>
        <v>22.453199999999999</v>
      </c>
      <c r="N25" s="2">
        <v>21.3</v>
      </c>
      <c r="O25" s="2">
        <f>INDEX('[2]convertcsv (27)'!$B:$B,MATCH(C25,'[2]convertcsv (27)'!$A:$A,0))</f>
        <v>110.75</v>
      </c>
      <c r="P25" s="2">
        <v>1.1100000000000001</v>
      </c>
      <c r="Q25" s="2">
        <f>INDEX('[2]convertcsv (27)'!$C:$C,MATCH(C25,'[2]convertcsv (27)'!$A:$A,0))</f>
        <v>-11</v>
      </c>
      <c r="R25" s="2">
        <v>1.03</v>
      </c>
      <c r="S25" s="3">
        <f>F25*P25*R25</f>
        <v>25.861446000000004</v>
      </c>
      <c r="T25" s="2">
        <f>INDEX([2]Sheet1!$F:$F,MATCH(E25,[2]Sheet1!$A:$A,0))</f>
        <v>54.7</v>
      </c>
      <c r="U25" s="3">
        <f>((T25-F25)/F25)+1</f>
        <v>2.4182139699381078</v>
      </c>
      <c r="V25" s="2">
        <f>U25*F25</f>
        <v>54.7</v>
      </c>
      <c r="W25" s="3">
        <f>AVERAGE(I25,M25,S25,V25)</f>
        <v>30.708661500000002</v>
      </c>
      <c r="X25" s="3">
        <f>(_xlfn.NORM.DIST(W25,F25,K25,TRUE)-1)*-1</f>
        <v>0.18886713018390311</v>
      </c>
    </row>
    <row r="26" spans="1:24" x14ac:dyDescent="0.3">
      <c r="A26" s="5" t="s">
        <v>31</v>
      </c>
      <c r="B26" s="2" t="s">
        <v>86</v>
      </c>
      <c r="C26" s="2" t="str">
        <f>INDEX('[1]FanDuel-NBA-2019-11-19-40685-pl'!$J:$J,MATCH(A26,'[1]FanDuel-NBA-2019-11-19-40685-pl'!$D:$D,0))</f>
        <v>OKC</v>
      </c>
      <c r="D26" s="2" t="str">
        <f>INDEX('[1]FanDuel-NBA-2019-11-19-40685-pl'!$B:$B,MATCH(A26,'[1]FanDuel-NBA-2019-11-19-40685-pl'!$D:$D,0))</f>
        <v>C</v>
      </c>
      <c r="E26" s="2" t="str">
        <f>INDEX('[1]FanDuel-NBA-2019-11-19-40685-pl'!$K:$K,MATCH(A26,'[1]FanDuel-NBA-2019-11-19-40685-pl'!$D:$D,0))</f>
        <v>LAL</v>
      </c>
      <c r="F26" s="2">
        <v>26.33</v>
      </c>
      <c r="G26" s="2">
        <v>1</v>
      </c>
      <c r="H26" s="2">
        <v>27.37</v>
      </c>
      <c r="I26" s="2">
        <v>30.02</v>
      </c>
      <c r="J26" s="2">
        <v>1.55</v>
      </c>
      <c r="K26" s="2">
        <v>6.04</v>
      </c>
      <c r="L26" s="2">
        <v>26.46</v>
      </c>
      <c r="M26" s="3">
        <f>L26*G26</f>
        <v>26.46</v>
      </c>
      <c r="N26" s="2">
        <v>34</v>
      </c>
      <c r="O26" s="2">
        <f>INDEX('[2]convertcsv (27)'!$B:$B,MATCH(C26,'[2]convertcsv (27)'!$A:$A,0))</f>
        <v>99.75</v>
      </c>
      <c r="P26" s="2">
        <v>0.96</v>
      </c>
      <c r="Q26" s="2">
        <f>INDEX('[2]convertcsv (27)'!$C:$C,MATCH(C26,'[2]convertcsv (27)'!$A:$A,0))</f>
        <v>11</v>
      </c>
      <c r="R26" s="2">
        <v>0.97</v>
      </c>
      <c r="S26" s="3">
        <f>F26*P26*R26</f>
        <v>24.518495999999999</v>
      </c>
      <c r="T26" s="2">
        <f>INDEX([2]Sheet1!$F:$F,MATCH(E26,[2]Sheet1!$A:$A,0))</f>
        <v>40.700000000000003</v>
      </c>
      <c r="U26" s="3">
        <f>((T26-F26)/F26)+1</f>
        <v>1.5457652867451577</v>
      </c>
      <c r="V26" s="2">
        <f>U26*F26</f>
        <v>40.699999999999996</v>
      </c>
      <c r="W26" s="3">
        <f>AVERAGE(I26,M26,S26,V26)</f>
        <v>30.424624000000001</v>
      </c>
      <c r="X26" s="3">
        <f>(_xlfn.NORM.DIST(W26,F26,K26,TRUE)-1)*-1</f>
        <v>0.2489118810205071</v>
      </c>
    </row>
    <row r="27" spans="1:24" x14ac:dyDescent="0.3">
      <c r="A27" s="5" t="s">
        <v>66</v>
      </c>
      <c r="B27" s="2" t="s">
        <v>89</v>
      </c>
      <c r="C27" s="2" t="str">
        <f>INDEX('[1]FanDuel-NBA-2019-11-19-40685-pl'!$J:$J,MATCH(A27,'[1]FanDuel-NBA-2019-11-19-40685-pl'!$D:$D,0))</f>
        <v>MEM</v>
      </c>
      <c r="D27" s="2" t="str">
        <f>INDEX('[1]FanDuel-NBA-2019-11-19-40685-pl'!$B:$B,MATCH(A27,'[1]FanDuel-NBA-2019-11-19-40685-pl'!$D:$D,0))</f>
        <v>PF</v>
      </c>
      <c r="E27" s="2" t="str">
        <f>INDEX('[1]FanDuel-NBA-2019-11-19-40685-pl'!$K:$K,MATCH(A27,'[1]FanDuel-NBA-2019-11-19-40685-pl'!$D:$D,0))</f>
        <v>GS</v>
      </c>
      <c r="F27" s="2">
        <v>25.07</v>
      </c>
      <c r="G27" s="2">
        <v>0.91</v>
      </c>
      <c r="H27" s="2">
        <v>25.87</v>
      </c>
      <c r="I27" s="2">
        <v>25.7</v>
      </c>
      <c r="J27" s="2">
        <v>1.82</v>
      </c>
      <c r="K27" s="2">
        <v>10.57</v>
      </c>
      <c r="L27" s="2">
        <v>26.59</v>
      </c>
      <c r="M27" s="3">
        <f>L27*G27</f>
        <v>24.196899999999999</v>
      </c>
      <c r="N27" s="2">
        <v>26</v>
      </c>
      <c r="O27" s="2">
        <f>INDEX('[2]convertcsv (27)'!$B:$B,MATCH(C27,'[2]convertcsv (27)'!$A:$A,0))</f>
        <v>114</v>
      </c>
      <c r="P27" s="2">
        <v>1.1100000000000001</v>
      </c>
      <c r="Q27" s="2">
        <f>INDEX('[2]convertcsv (27)'!$C:$C,MATCH(C27,'[2]convertcsv (27)'!$A:$A,0))</f>
        <v>-6</v>
      </c>
      <c r="R27" s="2">
        <v>1.01</v>
      </c>
      <c r="S27" s="3">
        <f>F27*P27*R27</f>
        <v>28.105977000000003</v>
      </c>
      <c r="T27" s="2">
        <f>INDEX([2]Sheet1!$E:$E,MATCH(E27,[2]Sheet1!$A:$A,0))</f>
        <v>42.7</v>
      </c>
      <c r="U27" s="3">
        <f>((T27-F27)/F27)+1</f>
        <v>1.7032309533306742</v>
      </c>
      <c r="V27" s="2">
        <f>U27*F27</f>
        <v>42.7</v>
      </c>
      <c r="W27" s="3">
        <f>AVERAGE(I27,M27,S27,V27)</f>
        <v>30.175719250000004</v>
      </c>
      <c r="X27" s="3">
        <f>(_xlfn.NORM.DIST(W27,F27,K27,TRUE)-1)*-1</f>
        <v>0.31453412257580915</v>
      </c>
    </row>
    <row r="28" spans="1:24" x14ac:dyDescent="0.3">
      <c r="A28" s="5" t="s">
        <v>19</v>
      </c>
      <c r="B28" s="2" t="s">
        <v>86</v>
      </c>
      <c r="C28" s="2" t="str">
        <f>INDEX('[1]FanDuel-NBA-2019-11-19-40685-pl'!$J:$J,MATCH(A28,'[1]FanDuel-NBA-2019-11-19-40685-pl'!$D:$D,0))</f>
        <v>OKC</v>
      </c>
      <c r="D28" s="2" t="str">
        <f>INDEX('[1]FanDuel-NBA-2019-11-19-40685-pl'!$B:$B,MATCH(A28,'[1]FanDuel-NBA-2019-11-19-40685-pl'!$D:$D,0))</f>
        <v>SF</v>
      </c>
      <c r="E28" s="2" t="str">
        <f>INDEX('[1]FanDuel-NBA-2019-11-19-40685-pl'!$K:$K,MATCH(A28,'[1]FanDuel-NBA-2019-11-19-40685-pl'!$D:$D,0))</f>
        <v>LAL</v>
      </c>
      <c r="F28" s="2">
        <v>28.13</v>
      </c>
      <c r="G28" s="2">
        <v>0.95</v>
      </c>
      <c r="H28" s="2">
        <v>26.07</v>
      </c>
      <c r="I28" s="2">
        <v>27.8</v>
      </c>
      <c r="J28" s="2">
        <v>4.07</v>
      </c>
      <c r="K28" s="2">
        <v>6.24</v>
      </c>
      <c r="L28" s="2">
        <v>29.65</v>
      </c>
      <c r="M28" s="3">
        <f>L28*G28</f>
        <v>28.167499999999997</v>
      </c>
      <c r="N28" s="2">
        <v>20</v>
      </c>
      <c r="O28" s="2">
        <f>INDEX('[2]convertcsv (27)'!$B:$B,MATCH(C28,'[2]convertcsv (27)'!$A:$A,0))</f>
        <v>99.75</v>
      </c>
      <c r="P28" s="2">
        <v>0.96</v>
      </c>
      <c r="Q28" s="2">
        <f>INDEX('[2]convertcsv (27)'!$C:$C,MATCH(C28,'[2]convertcsv (27)'!$A:$A,0))</f>
        <v>11</v>
      </c>
      <c r="R28" s="2">
        <v>0.97</v>
      </c>
      <c r="S28" s="3">
        <f>F28*P28*R28</f>
        <v>26.194655999999998</v>
      </c>
      <c r="T28" s="2">
        <f>INDEX([2]Sheet1!$D:$D,MATCH(E28,[2]Sheet1!$A:$A,0))</f>
        <v>38</v>
      </c>
      <c r="U28" s="3">
        <f>((T28-F28)/F28)+1</f>
        <v>1.3508709562744401</v>
      </c>
      <c r="V28" s="2">
        <f>U28*F28</f>
        <v>38</v>
      </c>
      <c r="W28" s="3">
        <f>AVERAGE(I28,M28,S28,V28)</f>
        <v>30.040538999999999</v>
      </c>
      <c r="X28" s="3">
        <f>(_xlfn.NORM.DIST(W28,F28,K28,TRUE)-1)*-1</f>
        <v>0.37973527599457024</v>
      </c>
    </row>
    <row r="29" spans="1:24" x14ac:dyDescent="0.3">
      <c r="A29" s="5" t="s">
        <v>56</v>
      </c>
      <c r="B29" s="2" t="s">
        <v>89</v>
      </c>
      <c r="C29" s="2" t="str">
        <f>INDEX('[1]FanDuel-NBA-2019-11-19-40685-pl'!$J:$J,MATCH(A29,'[1]FanDuel-NBA-2019-11-19-40685-pl'!$D:$D,0))</f>
        <v>MEM</v>
      </c>
      <c r="D29" s="2" t="str">
        <f>INDEX('[1]FanDuel-NBA-2019-11-19-40685-pl'!$B:$B,MATCH(A29,'[1]FanDuel-NBA-2019-11-19-40685-pl'!$D:$D,0))</f>
        <v>SG</v>
      </c>
      <c r="E29" s="2" t="str">
        <f>INDEX('[1]FanDuel-NBA-2019-11-19-40685-pl'!$K:$K,MATCH(A29,'[1]FanDuel-NBA-2019-11-19-40685-pl'!$D:$D,0))</f>
        <v>GS</v>
      </c>
      <c r="F29" s="2">
        <v>23.79</v>
      </c>
      <c r="G29" s="2">
        <v>0.87</v>
      </c>
      <c r="H29" s="2">
        <v>22.5</v>
      </c>
      <c r="I29" s="2">
        <v>25.07</v>
      </c>
      <c r="J29" s="2">
        <v>2.41</v>
      </c>
      <c r="K29" s="2">
        <v>9.4499999999999993</v>
      </c>
      <c r="L29" s="2">
        <v>26.82</v>
      </c>
      <c r="M29" s="3">
        <f>L29*G29</f>
        <v>23.333400000000001</v>
      </c>
      <c r="N29" s="2">
        <v>5.5</v>
      </c>
      <c r="O29" s="2">
        <f>INDEX('[2]convertcsv (27)'!$B:$B,MATCH(C29,'[2]convertcsv (27)'!$A:$A,0))</f>
        <v>114</v>
      </c>
      <c r="P29" s="2">
        <v>1.1100000000000001</v>
      </c>
      <c r="Q29" s="2">
        <f>INDEX('[2]convertcsv (27)'!$C:$C,MATCH(C29,'[2]convertcsv (27)'!$A:$A,0))</f>
        <v>-6</v>
      </c>
      <c r="R29" s="2">
        <v>1.01</v>
      </c>
      <c r="S29" s="3">
        <f>F29*P29*R29</f>
        <v>26.670968999999999</v>
      </c>
      <c r="T29" s="2">
        <f>INDEX([2]Sheet1!$C:$C,MATCH(E29,[2]Sheet1!$A:$A,0))</f>
        <v>44.8</v>
      </c>
      <c r="U29" s="3">
        <f>((T29-F29)/F29)+1</f>
        <v>1.8831441782261455</v>
      </c>
      <c r="V29" s="2">
        <f>U29*F29</f>
        <v>44.800000000000004</v>
      </c>
      <c r="W29" s="3">
        <f>AVERAGE(I29,M29,S29,V29)</f>
        <v>29.96859225</v>
      </c>
      <c r="X29" s="3">
        <f>(_xlfn.NORM.DIST(W29,F29,K29,TRUE)-1)*-1</f>
        <v>0.2566141199468801</v>
      </c>
    </row>
    <row r="30" spans="1:24" x14ac:dyDescent="0.3">
      <c r="A30" s="5" t="s">
        <v>50</v>
      </c>
      <c r="B30" s="2" t="s">
        <v>88</v>
      </c>
      <c r="C30" s="2" t="str">
        <f>INDEX('[1]FanDuel-NBA-2019-11-19-40685-pl'!$J:$J,MATCH(A30,'[1]FanDuel-NBA-2019-11-19-40685-pl'!$D:$D,0))</f>
        <v>SAC</v>
      </c>
      <c r="D30" s="2" t="str">
        <f>INDEX('[1]FanDuel-NBA-2019-11-19-40685-pl'!$B:$B,MATCH(A30,'[1]FanDuel-NBA-2019-11-19-40685-pl'!$D:$D,0))</f>
        <v>PF</v>
      </c>
      <c r="E30" s="2" t="str">
        <f>INDEX('[1]FanDuel-NBA-2019-11-19-40685-pl'!$K:$K,MATCH(A30,'[1]FanDuel-NBA-2019-11-19-40685-pl'!$D:$D,0))</f>
        <v>PHO</v>
      </c>
      <c r="F30" s="2">
        <v>23.81</v>
      </c>
      <c r="G30" s="2">
        <v>0.93</v>
      </c>
      <c r="H30" s="2">
        <v>32.5</v>
      </c>
      <c r="I30" s="2">
        <v>30.15</v>
      </c>
      <c r="J30" s="2">
        <v>2.4</v>
      </c>
      <c r="K30" s="2">
        <v>9.67</v>
      </c>
      <c r="L30" s="2">
        <v>25</v>
      </c>
      <c r="M30" s="3">
        <f>L30*G30</f>
        <v>23.25</v>
      </c>
      <c r="N30" s="2">
        <v>37.799999999999997</v>
      </c>
      <c r="O30" s="2">
        <f>INDEX('[2]convertcsv (27)'!$B:$B,MATCH(C30,'[2]convertcsv (27)'!$A:$A,0))</f>
        <v>110</v>
      </c>
      <c r="P30" s="2">
        <v>1.04</v>
      </c>
      <c r="Q30" s="2">
        <f>INDEX('[2]convertcsv (27)'!$C:$C,MATCH(C30,'[2]convertcsv (27)'!$A:$A,0))</f>
        <v>-2.5</v>
      </c>
      <c r="R30" s="2">
        <v>1.01</v>
      </c>
      <c r="S30" s="3">
        <f>F30*P30*R30</f>
        <v>25.010024000000001</v>
      </c>
      <c r="T30" s="2">
        <f>INDEX([2]Sheet1!$E:$E,MATCH(E30,[2]Sheet1!$A:$A,0))</f>
        <v>40.9</v>
      </c>
      <c r="U30" s="3">
        <f>((T30-F30)/F30)+1</f>
        <v>1.7177656446871064</v>
      </c>
      <c r="V30" s="2">
        <f>U30*F30</f>
        <v>40.9</v>
      </c>
      <c r="W30" s="3">
        <f>AVERAGE(I30,M30,S30,V30)</f>
        <v>29.827506</v>
      </c>
      <c r="X30" s="3">
        <f>(_xlfn.NORM.DIST(W30,F30,K30,TRUE)-1)*-1</f>
        <v>0.26687689969695738</v>
      </c>
    </row>
    <row r="31" spans="1:24" x14ac:dyDescent="0.3">
      <c r="A31" s="5" t="s">
        <v>71</v>
      </c>
      <c r="B31" s="2" t="s">
        <v>89</v>
      </c>
      <c r="C31" s="2" t="str">
        <f>INDEX('[1]FanDuel-NBA-2019-11-19-40685-pl'!$J:$J,MATCH(A31,'[1]FanDuel-NBA-2019-11-19-40685-pl'!$D:$D,0))</f>
        <v>MEM</v>
      </c>
      <c r="D31" s="2" t="str">
        <f>INDEX('[1]FanDuel-NBA-2019-11-19-40685-pl'!$B:$B,MATCH(A31,'[1]FanDuel-NBA-2019-11-19-40685-pl'!$D:$D,0))</f>
        <v>PF</v>
      </c>
      <c r="E31" s="2" t="str">
        <f>INDEX('[1]FanDuel-NBA-2019-11-19-40685-pl'!$K:$K,MATCH(A31,'[1]FanDuel-NBA-2019-11-19-40685-pl'!$D:$D,0))</f>
        <v>GS</v>
      </c>
      <c r="F31" s="2">
        <v>25.23</v>
      </c>
      <c r="G31" s="2">
        <v>1.1499999999999999</v>
      </c>
      <c r="H31" s="2">
        <v>21.17</v>
      </c>
      <c r="I31" s="2">
        <v>22.05</v>
      </c>
      <c r="J31" s="2">
        <v>2.35</v>
      </c>
      <c r="K31" s="2">
        <v>7.17</v>
      </c>
      <c r="L31" s="2">
        <v>21.88</v>
      </c>
      <c r="M31" s="3">
        <f>L31*G31</f>
        <v>25.161999999999995</v>
      </c>
      <c r="N31" s="2">
        <v>25.5</v>
      </c>
      <c r="O31" s="2">
        <f>INDEX('[2]convertcsv (27)'!$B:$B,MATCH(C31,'[2]convertcsv (27)'!$A:$A,0))</f>
        <v>114</v>
      </c>
      <c r="P31" s="2">
        <v>1.1100000000000001</v>
      </c>
      <c r="Q31" s="2">
        <f>INDEX('[2]convertcsv (27)'!$C:$C,MATCH(C31,'[2]convertcsv (27)'!$A:$A,0))</f>
        <v>-6</v>
      </c>
      <c r="R31" s="2">
        <v>1.01</v>
      </c>
      <c r="S31" s="3">
        <f>F31*P31*R31</f>
        <v>28.285353000000001</v>
      </c>
      <c r="T31" s="2">
        <f>INDEX([2]Sheet1!$E:$E,MATCH(E31,[2]Sheet1!$A:$A,0))</f>
        <v>42.7</v>
      </c>
      <c r="U31" s="3">
        <f>((T31-F31)/F31)+1</f>
        <v>1.6924296472453428</v>
      </c>
      <c r="V31" s="2">
        <f>U31*F31</f>
        <v>42.7</v>
      </c>
      <c r="W31" s="3">
        <f>AVERAGE(I31,M31,S31,V31)</f>
        <v>29.549338250000002</v>
      </c>
      <c r="X31" s="3">
        <f>(_xlfn.NORM.DIST(W31,F31,K31,TRUE)-1)*-1</f>
        <v>0.27344791041899541</v>
      </c>
    </row>
    <row r="32" spans="1:24" x14ac:dyDescent="0.3">
      <c r="A32" s="5" t="s">
        <v>24</v>
      </c>
      <c r="B32" s="2" t="s">
        <v>85</v>
      </c>
      <c r="C32" s="2" t="str">
        <f>INDEX('[1]FanDuel-NBA-2019-11-19-40685-pl'!$J:$J,MATCH(A32,'[1]FanDuel-NBA-2019-11-19-40685-pl'!$D:$D,0))</f>
        <v>GS</v>
      </c>
      <c r="D32" s="2" t="str">
        <f>INDEX('[1]FanDuel-NBA-2019-11-19-40685-pl'!$B:$B,MATCH(A32,'[1]FanDuel-NBA-2019-11-19-40685-pl'!$D:$D,0))</f>
        <v>SF</v>
      </c>
      <c r="E32" s="2" t="str">
        <f>INDEX('[1]FanDuel-NBA-2019-11-19-40685-pl'!$K:$K,MATCH(A32,'[1]FanDuel-NBA-2019-11-19-40685-pl'!$D:$D,0))</f>
        <v>MEM</v>
      </c>
      <c r="F32" s="2">
        <v>23.6</v>
      </c>
      <c r="G32" s="2">
        <v>0.88</v>
      </c>
      <c r="H32" s="2">
        <v>21</v>
      </c>
      <c r="I32" s="2">
        <v>28.97</v>
      </c>
      <c r="J32" s="2">
        <v>1.29</v>
      </c>
      <c r="K32" s="2">
        <v>11.83</v>
      </c>
      <c r="L32" s="2">
        <v>26.05</v>
      </c>
      <c r="M32" s="3">
        <f>L32*G32</f>
        <v>22.923999999999999</v>
      </c>
      <c r="N32" s="2">
        <v>19.3</v>
      </c>
      <c r="O32" s="2">
        <f>INDEX('[2]convertcsv (27)'!$B:$B,MATCH(C32,'[2]convertcsv (27)'!$A:$A,0))</f>
        <v>108</v>
      </c>
      <c r="P32" s="2">
        <v>1.04</v>
      </c>
      <c r="Q32" s="2">
        <f>INDEX('[2]convertcsv (27)'!$C:$C,MATCH(C32,'[2]convertcsv (27)'!$A:$A,0))</f>
        <v>6</v>
      </c>
      <c r="R32" s="2">
        <v>0.95</v>
      </c>
      <c r="S32" s="3">
        <f>F32*P32*R32</f>
        <v>23.316800000000004</v>
      </c>
      <c r="T32" s="2">
        <f>INDEX([2]Sheet1!$D:$D,MATCH(E32,[2]Sheet1!$A:$A,0))</f>
        <v>41.5</v>
      </c>
      <c r="U32" s="3">
        <f>((T32-F32)/F32)+1</f>
        <v>1.7584745762711864</v>
      </c>
      <c r="V32" s="2">
        <f>U32*F32</f>
        <v>41.5</v>
      </c>
      <c r="W32" s="3">
        <f>AVERAGE(I32,M32,S32,V32)</f>
        <v>29.177700000000002</v>
      </c>
      <c r="X32" s="3">
        <f>(_xlfn.NORM.DIST(W32,F32,K32,TRUE)-1)*-1</f>
        <v>0.31864623525747648</v>
      </c>
    </row>
    <row r="33" spans="1:24" x14ac:dyDescent="0.3">
      <c r="A33" s="5" t="s">
        <v>55</v>
      </c>
      <c r="B33" s="2" t="s">
        <v>83</v>
      </c>
      <c r="C33" s="2" t="str">
        <f>INDEX('[1]FanDuel-NBA-2019-11-19-40685-pl'!$J:$J,MATCH(A33,'[1]FanDuel-NBA-2019-11-19-40685-pl'!$D:$D,0))</f>
        <v>PHO</v>
      </c>
      <c r="D33" s="2" t="str">
        <f>INDEX('[1]FanDuel-NBA-2019-11-19-40685-pl'!$B:$B,MATCH(A33,'[1]FanDuel-NBA-2019-11-19-40685-pl'!$D:$D,0))</f>
        <v>PF</v>
      </c>
      <c r="E33" s="2" t="str">
        <f>INDEX('[1]FanDuel-NBA-2019-11-19-40685-pl'!$K:$K,MATCH(A33,'[1]FanDuel-NBA-2019-11-19-40685-pl'!$D:$D,0))</f>
        <v>SAC</v>
      </c>
      <c r="F33" s="2">
        <v>24.6</v>
      </c>
      <c r="G33" s="2">
        <v>0.85</v>
      </c>
      <c r="H33" s="2">
        <v>30.2</v>
      </c>
      <c r="I33" s="2">
        <v>28.73</v>
      </c>
      <c r="J33" s="2">
        <v>1.96</v>
      </c>
      <c r="K33" s="2">
        <v>11.29</v>
      </c>
      <c r="L33" s="2">
        <v>28.11</v>
      </c>
      <c r="M33" s="3">
        <f>L33*G33</f>
        <v>23.8935</v>
      </c>
      <c r="N33" s="2">
        <v>29.5</v>
      </c>
      <c r="O33" s="2">
        <f>INDEX('[2]convertcsv (27)'!$B:$B,MATCH(C33,'[2]convertcsv (27)'!$A:$A,0))</f>
        <v>107.5</v>
      </c>
      <c r="P33" s="2">
        <v>1.04</v>
      </c>
      <c r="Q33" s="2">
        <f>INDEX('[2]convertcsv (27)'!$C:$C,MATCH(C33,'[2]convertcsv (27)'!$A:$A,0))</f>
        <v>2.5</v>
      </c>
      <c r="R33" s="2">
        <v>1.01</v>
      </c>
      <c r="S33" s="3">
        <f>F33*P33*R33</f>
        <v>25.839840000000002</v>
      </c>
      <c r="T33" s="2">
        <f>INDEX([2]Sheet1!$E:$E,MATCH(E33,[2]Sheet1!$A:$A,0))</f>
        <v>38.1</v>
      </c>
      <c r="U33" s="3">
        <f>((T33-F33)/F33)+1</f>
        <v>1.5487804878048781</v>
      </c>
      <c r="V33" s="2">
        <f>U33*F33</f>
        <v>38.1</v>
      </c>
      <c r="W33" s="3">
        <f>AVERAGE(I33,M33,S33,V33)</f>
        <v>29.140835000000003</v>
      </c>
      <c r="X33" s="3">
        <f>(_xlfn.NORM.DIST(W33,F33,K33,TRUE)-1)*-1</f>
        <v>0.34376851888620841</v>
      </c>
    </row>
    <row r="34" spans="1:24" x14ac:dyDescent="0.3">
      <c r="A34" s="5" t="s">
        <v>38</v>
      </c>
      <c r="B34" s="2" t="s">
        <v>86</v>
      </c>
      <c r="C34" s="2" t="str">
        <f>INDEX('[1]FanDuel-NBA-2019-11-19-40685-pl'!$J:$J,MATCH(A34,'[1]FanDuel-NBA-2019-11-19-40685-pl'!$D:$D,0))</f>
        <v>OKC</v>
      </c>
      <c r="D34" s="2" t="str">
        <f>INDEX('[1]FanDuel-NBA-2019-11-19-40685-pl'!$B:$B,MATCH(A34,'[1]FanDuel-NBA-2019-11-19-40685-pl'!$D:$D,0))</f>
        <v>SG</v>
      </c>
      <c r="E34" s="2" t="str">
        <f>INDEX('[1]FanDuel-NBA-2019-11-19-40685-pl'!$K:$K,MATCH(A34,'[1]FanDuel-NBA-2019-11-19-40685-pl'!$D:$D,0))</f>
        <v>LAL</v>
      </c>
      <c r="F34" s="2">
        <v>26.33</v>
      </c>
      <c r="G34" s="2">
        <v>0.92</v>
      </c>
      <c r="H34" s="2">
        <v>15.8</v>
      </c>
      <c r="I34" s="2">
        <v>21.66</v>
      </c>
      <c r="J34" s="2">
        <v>1.82</v>
      </c>
      <c r="K34" s="2">
        <v>12.91</v>
      </c>
      <c r="L34" s="2">
        <v>28.6</v>
      </c>
      <c r="M34" s="3">
        <f>L34*G34</f>
        <v>26.312000000000001</v>
      </c>
      <c r="N34" s="2">
        <v>18.8</v>
      </c>
      <c r="O34" s="2">
        <f>INDEX('[2]convertcsv (27)'!$B:$B,MATCH(C34,'[2]convertcsv (27)'!$A:$A,0))</f>
        <v>99.75</v>
      </c>
      <c r="P34" s="2">
        <v>0.96</v>
      </c>
      <c r="Q34" s="2">
        <f>INDEX('[2]convertcsv (27)'!$C:$C,MATCH(C34,'[2]convertcsv (27)'!$A:$A,0))</f>
        <v>11</v>
      </c>
      <c r="R34" s="2">
        <v>0.97</v>
      </c>
      <c r="S34" s="3">
        <f>F34*P34*R34</f>
        <v>24.518495999999999</v>
      </c>
      <c r="T34" s="2">
        <f>INDEX([2]Sheet1!$C:$C,MATCH(E34,[2]Sheet1!$A:$A,0))</f>
        <v>42</v>
      </c>
      <c r="U34" s="3">
        <f>((T34-F34)/F34)+1</f>
        <v>1.5951386251424231</v>
      </c>
      <c r="V34" s="2">
        <f>U34*F34</f>
        <v>42</v>
      </c>
      <c r="W34" s="3">
        <f>AVERAGE(I34,M34,S34,V34)</f>
        <v>28.622624000000002</v>
      </c>
      <c r="X34" s="3">
        <f>(_xlfn.NORM.DIST(W34,F34,K34,TRUE)-1)*-1</f>
        <v>0.42952440258852032</v>
      </c>
    </row>
    <row r="35" spans="1:24" x14ac:dyDescent="0.3">
      <c r="A35" s="5" t="s">
        <v>27</v>
      </c>
      <c r="B35" s="2" t="s">
        <v>89</v>
      </c>
      <c r="C35" s="2" t="str">
        <f>INDEX('[1]FanDuel-NBA-2019-11-19-40685-pl'!$J:$J,MATCH(A35,'[1]FanDuel-NBA-2019-11-19-40685-pl'!$D:$D,0))</f>
        <v>MEM</v>
      </c>
      <c r="D35" s="2" t="str">
        <f>INDEX('[1]FanDuel-NBA-2019-11-19-40685-pl'!$B:$B,MATCH(A35,'[1]FanDuel-NBA-2019-11-19-40685-pl'!$D:$D,0))</f>
        <v>SF</v>
      </c>
      <c r="E35" s="2" t="str">
        <f>INDEX('[1]FanDuel-NBA-2019-11-19-40685-pl'!$K:$K,MATCH(A35,'[1]FanDuel-NBA-2019-11-19-40685-pl'!$D:$D,0))</f>
        <v>GS</v>
      </c>
      <c r="F35" s="2">
        <v>23.68</v>
      </c>
      <c r="G35" s="2">
        <v>0.78</v>
      </c>
      <c r="H35" s="2">
        <v>19.2</v>
      </c>
      <c r="I35" s="2">
        <v>23.84</v>
      </c>
      <c r="J35" s="2">
        <v>2.41</v>
      </c>
      <c r="K35" s="2">
        <v>9.39</v>
      </c>
      <c r="L35" s="2">
        <v>30.07</v>
      </c>
      <c r="M35" s="3">
        <f>L35*G35</f>
        <v>23.454600000000003</v>
      </c>
      <c r="N35" s="2">
        <v>21.5</v>
      </c>
      <c r="O35" s="2">
        <f>INDEX('[2]convertcsv (27)'!$B:$B,MATCH(C35,'[2]convertcsv (27)'!$A:$A,0))</f>
        <v>114</v>
      </c>
      <c r="P35" s="2">
        <v>1.1100000000000001</v>
      </c>
      <c r="Q35" s="2">
        <f>INDEX('[2]convertcsv (27)'!$C:$C,MATCH(C35,'[2]convertcsv (27)'!$A:$A,0))</f>
        <v>-6</v>
      </c>
      <c r="R35" s="2">
        <v>1.01</v>
      </c>
      <c r="S35" s="3">
        <f>F35*P35*R35</f>
        <v>26.547648000000002</v>
      </c>
      <c r="T35" s="2">
        <f>INDEX([2]Sheet1!$D:$D,MATCH(E35,[2]Sheet1!$A:$A,0))</f>
        <v>40.5</v>
      </c>
      <c r="U35" s="3">
        <f>((T35-F35)/F35)+1</f>
        <v>1.7103040540540539</v>
      </c>
      <c r="V35" s="2">
        <f>U35*F35</f>
        <v>40.5</v>
      </c>
      <c r="W35" s="3">
        <f>AVERAGE(I35,M35,S35,V35)</f>
        <v>28.585562000000003</v>
      </c>
      <c r="X35" s="3">
        <f>(_xlfn.NORM.DIST(W35,F35,K35,TRUE)-1)*-1</f>
        <v>0.30068755096908995</v>
      </c>
    </row>
    <row r="36" spans="1:24" x14ac:dyDescent="0.3">
      <c r="A36" s="5" t="s">
        <v>72</v>
      </c>
      <c r="B36" s="2" t="s">
        <v>84</v>
      </c>
      <c r="C36" s="2" t="str">
        <f>INDEX('[1]FanDuel-NBA-2019-11-19-40685-pl'!$J:$J,MATCH(A36,'[1]FanDuel-NBA-2019-11-19-40685-pl'!$D:$D,0))</f>
        <v>NO</v>
      </c>
      <c r="D36" s="2" t="str">
        <f>INDEX('[1]FanDuel-NBA-2019-11-19-40685-pl'!$B:$B,MATCH(A36,'[1]FanDuel-NBA-2019-11-19-40685-pl'!$D:$D,0))</f>
        <v>C</v>
      </c>
      <c r="E36" s="2" t="str">
        <f>INDEX('[1]FanDuel-NBA-2019-11-19-40685-pl'!$K:$K,MATCH(A36,'[1]FanDuel-NBA-2019-11-19-40685-pl'!$D:$D,0))</f>
        <v>POR</v>
      </c>
      <c r="F36" s="2">
        <v>17.059999999999999</v>
      </c>
      <c r="G36" s="2">
        <v>0.96</v>
      </c>
      <c r="H36" s="2">
        <v>23.57</v>
      </c>
      <c r="I36" s="2">
        <v>19.670000000000002</v>
      </c>
      <c r="J36" s="2">
        <v>1.1599999999999999</v>
      </c>
      <c r="K36" s="2">
        <v>9.43</v>
      </c>
      <c r="L36" s="2">
        <v>16.71</v>
      </c>
      <c r="M36" s="3">
        <f>L36*G36</f>
        <v>16.041599999999999</v>
      </c>
      <c r="N36" s="2">
        <v>32</v>
      </c>
      <c r="O36" s="2">
        <f>INDEX('[2]convertcsv (27)'!$B:$B,MATCH(C36,'[2]convertcsv (27)'!$A:$A,0))</f>
        <v>116.5</v>
      </c>
      <c r="P36" s="2">
        <v>1.1100000000000001</v>
      </c>
      <c r="Q36" s="2">
        <f>INDEX('[2]convertcsv (27)'!$C:$C,MATCH(C36,'[2]convertcsv (27)'!$A:$A,0))</f>
        <v>-2</v>
      </c>
      <c r="R36" s="2">
        <v>1.01</v>
      </c>
      <c r="S36" s="3">
        <f>F36*P36*R36</f>
        <v>19.125965999999998</v>
      </c>
      <c r="T36" s="2">
        <f>INDEX([2]Sheet1!$F:$F,MATCH(E36,[2]Sheet1!$A:$A,0))</f>
        <v>59.1</v>
      </c>
      <c r="U36" s="3">
        <f>((T36-F36)/F36)+1</f>
        <v>3.4642438452520521</v>
      </c>
      <c r="V36" s="2">
        <f>U36*F36</f>
        <v>59.1</v>
      </c>
      <c r="W36" s="3">
        <f>AVERAGE(I36,M36,S36,V36)</f>
        <v>28.484391500000001</v>
      </c>
      <c r="X36" s="3">
        <f>(_xlfn.NORM.DIST(W36,F36,K36,TRUE)-1)*-1</f>
        <v>0.1128530038561697</v>
      </c>
    </row>
    <row r="37" spans="1:24" x14ac:dyDescent="0.3">
      <c r="A37" s="5" t="s">
        <v>60</v>
      </c>
      <c r="B37" s="2" t="s">
        <v>82</v>
      </c>
      <c r="C37" s="2" t="str">
        <f>INDEX('[1]FanDuel-NBA-2019-11-19-40685-pl'!$J:$J,MATCH(A37,'[1]FanDuel-NBA-2019-11-19-40685-pl'!$D:$D,0))</f>
        <v>LAL</v>
      </c>
      <c r="D37" s="2" t="str">
        <f>INDEX('[1]FanDuel-NBA-2019-11-19-40685-pl'!$B:$B,MATCH(A37,'[1]FanDuel-NBA-2019-11-19-40685-pl'!$D:$D,0))</f>
        <v>PF</v>
      </c>
      <c r="E37" s="2" t="str">
        <f>INDEX('[1]FanDuel-NBA-2019-11-19-40685-pl'!$K:$K,MATCH(A37,'[1]FanDuel-NBA-2019-11-19-40685-pl'!$D:$D,0))</f>
        <v>OKC</v>
      </c>
      <c r="F37" s="2">
        <v>19.420000000000002</v>
      </c>
      <c r="G37" s="2">
        <v>0.81</v>
      </c>
      <c r="H37" s="2">
        <v>24</v>
      </c>
      <c r="I37" s="2">
        <v>28.78</v>
      </c>
      <c r="J37" s="2">
        <v>1.2</v>
      </c>
      <c r="K37" s="2">
        <v>7.54</v>
      </c>
      <c r="L37" s="2">
        <v>23.64</v>
      </c>
      <c r="M37" s="3">
        <f>L37*G37</f>
        <v>19.148400000000002</v>
      </c>
      <c r="N37" s="2">
        <v>26.5</v>
      </c>
      <c r="O37" s="2">
        <f>INDEX('[2]convertcsv (27)'!$B:$B,MATCH(C37,'[2]convertcsv (27)'!$A:$A,0))</f>
        <v>110.75</v>
      </c>
      <c r="P37" s="2">
        <v>1.1100000000000001</v>
      </c>
      <c r="Q37" s="2">
        <f>INDEX('[2]convertcsv (27)'!$C:$C,MATCH(C37,'[2]convertcsv (27)'!$A:$A,0))</f>
        <v>-11</v>
      </c>
      <c r="R37" s="2">
        <v>1.03</v>
      </c>
      <c r="S37" s="3">
        <f>F37*P37*R37</f>
        <v>22.202886000000003</v>
      </c>
      <c r="T37" s="2">
        <f>INDEX([2]Sheet1!$E:$E,MATCH(E37,[2]Sheet1!$A:$A,0))</f>
        <v>42.3</v>
      </c>
      <c r="U37" s="3">
        <f>((T37-F37)/F37)+1</f>
        <v>2.1781668383110193</v>
      </c>
      <c r="V37" s="2">
        <f>U37*F37</f>
        <v>42.3</v>
      </c>
      <c r="W37" s="3">
        <f>AVERAGE(I37,M37,S37,V37)</f>
        <v>28.1078215</v>
      </c>
      <c r="X37" s="3">
        <f>(_xlfn.NORM.DIST(W37,F37,K37,TRUE)-1)*-1</f>
        <v>0.12461308762251055</v>
      </c>
    </row>
    <row r="38" spans="1:24" x14ac:dyDescent="0.3">
      <c r="A38" s="5" t="s">
        <v>100</v>
      </c>
      <c r="B38" s="2" t="s">
        <v>84</v>
      </c>
      <c r="C38" s="2" t="str">
        <f>INDEX('[1]FanDuel-NBA-2019-11-19-40685-pl'!$J:$J,MATCH(A38,'[1]FanDuel-NBA-2019-11-19-40685-pl'!$D:$D,0))</f>
        <v>NO</v>
      </c>
      <c r="D38" s="2" t="str">
        <f>INDEX('[1]FanDuel-NBA-2019-11-19-40685-pl'!$B:$B,MATCH(A38,'[1]FanDuel-NBA-2019-11-19-40685-pl'!$D:$D,0))</f>
        <v>SG</v>
      </c>
      <c r="E38" s="2" t="str">
        <f>INDEX('[1]FanDuel-NBA-2019-11-19-40685-pl'!$K:$K,MATCH(A38,'[1]FanDuel-NBA-2019-11-19-40685-pl'!$D:$D,0))</f>
        <v>POR</v>
      </c>
      <c r="F38" s="2">
        <v>19.329999999999998</v>
      </c>
      <c r="G38" s="2">
        <v>0.7</v>
      </c>
      <c r="H38" s="2">
        <v>28.57</v>
      </c>
      <c r="I38" s="2">
        <v>30.68</v>
      </c>
      <c r="J38" s="2">
        <v>1.55</v>
      </c>
      <c r="K38" s="2">
        <v>10.27</v>
      </c>
      <c r="L38" s="2">
        <v>26.63</v>
      </c>
      <c r="M38" s="3">
        <f>L38*G38</f>
        <v>18.640999999999998</v>
      </c>
      <c r="N38" s="2">
        <v>33.1</v>
      </c>
      <c r="O38" s="2">
        <f>INDEX('[2]convertcsv (27)'!$B:$B,MATCH(C38,'[2]convertcsv (27)'!$A:$A,0))</f>
        <v>116.5</v>
      </c>
      <c r="P38" s="2">
        <v>1.1100000000000001</v>
      </c>
      <c r="Q38" s="2">
        <f>INDEX('[2]convertcsv (27)'!$C:$C,MATCH(C38,'[2]convertcsv (27)'!$A:$A,0))</f>
        <v>-2</v>
      </c>
      <c r="R38" s="2">
        <v>1.01</v>
      </c>
      <c r="S38" s="3">
        <f>F38*P38*R38</f>
        <v>21.670863000000001</v>
      </c>
      <c r="T38" s="2">
        <f>INDEX([2]Sheet1!$C:$C,MATCH(E38,[2]Sheet1!$A:$A,0))</f>
        <v>39.9</v>
      </c>
      <c r="U38" s="3">
        <f>((T38-F38)/F38)+1</f>
        <v>2.0641489912053803</v>
      </c>
      <c r="V38" s="2">
        <f>U38*F38</f>
        <v>39.9</v>
      </c>
      <c r="W38" s="3">
        <f>AVERAGE(I38,M38,S38,V38)</f>
        <v>27.72296575</v>
      </c>
      <c r="X38" s="3">
        <f>(_xlfn.NORM.DIST(W38,F38,K38,TRUE)-1)*-1</f>
        <v>0.20689812095384452</v>
      </c>
    </row>
    <row r="39" spans="1:24" x14ac:dyDescent="0.3">
      <c r="A39" s="5" t="s">
        <v>68</v>
      </c>
      <c r="B39" s="2" t="s">
        <v>87</v>
      </c>
      <c r="C39" s="2" t="str">
        <f>INDEX('[1]FanDuel-NBA-2019-11-19-40685-pl'!$J:$J,MATCH(A39,'[1]FanDuel-NBA-2019-11-19-40685-pl'!$D:$D,0))</f>
        <v>POR</v>
      </c>
      <c r="D39" s="2" t="str">
        <f>INDEX('[1]FanDuel-NBA-2019-11-19-40685-pl'!$B:$B,MATCH(A39,'[1]FanDuel-NBA-2019-11-19-40685-pl'!$D:$D,0))</f>
        <v>PG</v>
      </c>
      <c r="E39" s="2" t="str">
        <f>INDEX('[1]FanDuel-NBA-2019-11-19-40685-pl'!$K:$K,MATCH(A39,'[1]FanDuel-NBA-2019-11-19-40685-pl'!$D:$D,0))</f>
        <v>NO</v>
      </c>
      <c r="F39" s="2">
        <v>16.34</v>
      </c>
      <c r="G39" s="2">
        <v>0.78</v>
      </c>
      <c r="H39" s="2">
        <v>14.37</v>
      </c>
      <c r="I39" s="2">
        <v>18.760000000000002</v>
      </c>
      <c r="J39" s="2">
        <v>2</v>
      </c>
      <c r="K39" s="2">
        <v>7.69</v>
      </c>
      <c r="L39" s="2">
        <v>21.31</v>
      </c>
      <c r="M39" s="3">
        <f>L39*G39</f>
        <v>16.6218</v>
      </c>
      <c r="N39" s="2">
        <v>14.2</v>
      </c>
      <c r="O39" s="2">
        <f>INDEX('[2]convertcsv (27)'!$B:$B,MATCH(C39,'[2]convertcsv (27)'!$A:$A,0))</f>
        <v>114.5</v>
      </c>
      <c r="P39" s="2">
        <v>1.1100000000000001</v>
      </c>
      <c r="Q39" s="2">
        <f>INDEX('[2]convertcsv (27)'!$C:$C,MATCH(C39,'[2]convertcsv (27)'!$A:$A,0))</f>
        <v>2</v>
      </c>
      <c r="R39" s="2">
        <v>1.01</v>
      </c>
      <c r="S39" s="3">
        <f>F39*P39*R39</f>
        <v>18.318774000000005</v>
      </c>
      <c r="T39" s="2">
        <f>INDEX([2]Sheet1!$B:$B,MATCH(E39,[2]Sheet1!$A:$A,0))</f>
        <v>56</v>
      </c>
      <c r="U39" s="3">
        <f>((T39-F39)/F39)+1</f>
        <v>3.4271725826193387</v>
      </c>
      <c r="V39" s="2">
        <f>U39*F39</f>
        <v>55.999999999999993</v>
      </c>
      <c r="W39" s="3">
        <f>AVERAGE(I39,M39,S39,V39)</f>
        <v>27.425143499999997</v>
      </c>
      <c r="X39" s="3">
        <f>(_xlfn.NORM.DIST(W39,F39,K39,TRUE)-1)*-1</f>
        <v>7.4721582643669682E-2</v>
      </c>
    </row>
    <row r="40" spans="1:24" x14ac:dyDescent="0.3">
      <c r="A40" s="5" t="s">
        <v>69</v>
      </c>
      <c r="B40" s="2" t="s">
        <v>84</v>
      </c>
      <c r="C40" s="2" t="str">
        <f>INDEX('[1]FanDuel-NBA-2019-11-19-40685-pl'!$J:$J,MATCH(A40,'[1]FanDuel-NBA-2019-11-19-40685-pl'!$D:$D,0))</f>
        <v>NO</v>
      </c>
      <c r="D40" s="2" t="str">
        <f>INDEX('[1]FanDuel-NBA-2019-11-19-40685-pl'!$B:$B,MATCH(A40,'[1]FanDuel-NBA-2019-11-19-40685-pl'!$D:$D,0))</f>
        <v>SF</v>
      </c>
      <c r="E40" s="2" t="str">
        <f>INDEX('[1]FanDuel-NBA-2019-11-19-40685-pl'!$K:$K,MATCH(A40,'[1]FanDuel-NBA-2019-11-19-40685-pl'!$D:$D,0))</f>
        <v>POR</v>
      </c>
      <c r="F40" s="2">
        <v>20.22</v>
      </c>
      <c r="G40" s="2">
        <v>0.9</v>
      </c>
      <c r="H40" s="2">
        <v>26.33</v>
      </c>
      <c r="I40" s="2">
        <v>24.13</v>
      </c>
      <c r="J40" s="2">
        <v>1.72</v>
      </c>
      <c r="K40" s="2">
        <v>11.12</v>
      </c>
      <c r="L40" s="2">
        <v>23.93</v>
      </c>
      <c r="M40" s="3">
        <f>L40*G40</f>
        <v>21.536999999999999</v>
      </c>
      <c r="N40" s="2">
        <v>24</v>
      </c>
      <c r="O40" s="2">
        <f>INDEX('[2]convertcsv (27)'!$B:$B,MATCH(C40,'[2]convertcsv (27)'!$A:$A,0))</f>
        <v>116.5</v>
      </c>
      <c r="P40" s="2">
        <v>1.1100000000000001</v>
      </c>
      <c r="Q40" s="2">
        <f>INDEX('[2]convertcsv (27)'!$C:$C,MATCH(C40,'[2]convertcsv (27)'!$A:$A,0))</f>
        <v>-2</v>
      </c>
      <c r="R40" s="2">
        <v>1.01</v>
      </c>
      <c r="S40" s="3">
        <f>F40*P40*R40</f>
        <v>22.668642000000002</v>
      </c>
      <c r="T40" s="2">
        <f>INDEX([2]Sheet1!$D:$D,MATCH(E40,[2]Sheet1!$A:$A,0))</f>
        <v>41.2</v>
      </c>
      <c r="U40" s="3">
        <f>((T40-F40)/F40)+1</f>
        <v>2.037586547972305</v>
      </c>
      <c r="V40" s="2">
        <f>U40*F40</f>
        <v>41.2</v>
      </c>
      <c r="W40" s="3">
        <f>AVERAGE(I40,M40,S40,V40)</f>
        <v>27.383910500000002</v>
      </c>
      <c r="X40" s="3">
        <f>(_xlfn.NORM.DIST(W40,F40,K40,TRUE)-1)*-1</f>
        <v>0.25971102470376295</v>
      </c>
    </row>
    <row r="41" spans="1:24" x14ac:dyDescent="0.3">
      <c r="A41" s="5" t="s">
        <v>39</v>
      </c>
      <c r="B41" s="2" t="s">
        <v>89</v>
      </c>
      <c r="C41" s="2" t="str">
        <f>INDEX('[1]FanDuel-NBA-2019-11-19-40685-pl'!$J:$J,MATCH(A41,'[1]FanDuel-NBA-2019-11-19-40685-pl'!$D:$D,0))</f>
        <v>MEM</v>
      </c>
      <c r="D41" s="2" t="str">
        <f>INDEX('[1]FanDuel-NBA-2019-11-19-40685-pl'!$B:$B,MATCH(A41,'[1]FanDuel-NBA-2019-11-19-40685-pl'!$D:$D,0))</f>
        <v>SG</v>
      </c>
      <c r="E41" s="2" t="str">
        <f>INDEX('[1]FanDuel-NBA-2019-11-19-40685-pl'!$K:$K,MATCH(A41,'[1]FanDuel-NBA-2019-11-19-40685-pl'!$D:$D,0))</f>
        <v>GS</v>
      </c>
      <c r="F41" s="2">
        <v>20.48</v>
      </c>
      <c r="G41" s="2">
        <v>0.97</v>
      </c>
      <c r="H41" s="2">
        <v>24.53</v>
      </c>
      <c r="I41" s="2">
        <v>21.12</v>
      </c>
      <c r="J41" s="2">
        <v>2.4</v>
      </c>
      <c r="K41" s="2">
        <v>7.81</v>
      </c>
      <c r="L41" s="2">
        <v>21.04</v>
      </c>
      <c r="M41" s="3">
        <f>L41*G41</f>
        <v>20.408799999999999</v>
      </c>
      <c r="N41" s="2">
        <v>16.8</v>
      </c>
      <c r="O41" s="2">
        <f>INDEX('[2]convertcsv (27)'!$B:$B,MATCH(C41,'[2]convertcsv (27)'!$A:$A,0))</f>
        <v>114</v>
      </c>
      <c r="P41" s="2">
        <v>1.1100000000000001</v>
      </c>
      <c r="Q41" s="2">
        <f>INDEX('[2]convertcsv (27)'!$C:$C,MATCH(C41,'[2]convertcsv (27)'!$A:$A,0))</f>
        <v>-6</v>
      </c>
      <c r="R41" s="2">
        <v>1.01</v>
      </c>
      <c r="S41" s="3">
        <f>F41*P41*R41</f>
        <v>22.960128000000001</v>
      </c>
      <c r="T41" s="2">
        <f>INDEX([2]Sheet1!$C:$C,MATCH(E41,[2]Sheet1!$A:$A,0))</f>
        <v>44.8</v>
      </c>
      <c r="U41" s="3">
        <f>((T41-F41)/F41)+1</f>
        <v>2.1875</v>
      </c>
      <c r="V41" s="2">
        <f>U41*F41</f>
        <v>44.800000000000004</v>
      </c>
      <c r="W41" s="3">
        <f>AVERAGE(I41,M41,S41,V41)</f>
        <v>27.322232</v>
      </c>
      <c r="X41" s="3">
        <f>(_xlfn.NORM.DIST(W41,F41,K41,TRUE)-1)*-1</f>
        <v>0.19049162968198741</v>
      </c>
    </row>
    <row r="42" spans="1:24" x14ac:dyDescent="0.3">
      <c r="A42" s="5" t="s">
        <v>101</v>
      </c>
      <c r="B42" s="2" t="s">
        <v>85</v>
      </c>
      <c r="C42" s="2" t="str">
        <f>INDEX('[1]FanDuel-NBA-2019-11-19-40685-pl'!$J:$J,MATCH(A42,'[1]FanDuel-NBA-2019-11-19-40685-pl'!$D:$D,0))</f>
        <v>GS</v>
      </c>
      <c r="D42" s="2" t="str">
        <f>INDEX('[1]FanDuel-NBA-2019-11-19-40685-pl'!$B:$B,MATCH(A42,'[1]FanDuel-NBA-2019-11-19-40685-pl'!$D:$D,0))</f>
        <v>SF</v>
      </c>
      <c r="E42" s="2" t="str">
        <f>INDEX('[1]FanDuel-NBA-2019-11-19-40685-pl'!$K:$K,MATCH(A42,'[1]FanDuel-NBA-2019-11-19-40685-pl'!$D:$D,0))</f>
        <v>MEM</v>
      </c>
      <c r="F42" s="2">
        <v>22.42</v>
      </c>
      <c r="G42" s="2">
        <v>0.72</v>
      </c>
      <c r="H42" s="2">
        <v>23.93</v>
      </c>
      <c r="I42" s="2">
        <v>22.64</v>
      </c>
      <c r="J42" s="2">
        <v>2.94</v>
      </c>
      <c r="K42" s="2">
        <v>7.09</v>
      </c>
      <c r="L42" s="2">
        <v>31.15</v>
      </c>
      <c r="M42" s="3">
        <f>L42*G42</f>
        <v>22.427999999999997</v>
      </c>
      <c r="N42" s="2">
        <v>24.2</v>
      </c>
      <c r="O42" s="2">
        <f>INDEX('[2]convertcsv (27)'!$B:$B,MATCH(C42,'[2]convertcsv (27)'!$A:$A,0))</f>
        <v>108</v>
      </c>
      <c r="P42" s="2">
        <v>1.04</v>
      </c>
      <c r="Q42" s="2">
        <f>INDEX('[2]convertcsv (27)'!$C:$C,MATCH(C42,'[2]convertcsv (27)'!$A:$A,0))</f>
        <v>6</v>
      </c>
      <c r="R42" s="2">
        <v>0.95</v>
      </c>
      <c r="S42" s="3">
        <f>F42*P42*R42</f>
        <v>22.150960000000001</v>
      </c>
      <c r="T42" s="2">
        <f>INDEX([2]Sheet1!$D:$D,MATCH(E42,[2]Sheet1!$A:$A,0))</f>
        <v>41.5</v>
      </c>
      <c r="U42" s="3">
        <f>((T42-F42)/F42)+1</f>
        <v>1.8510258697591435</v>
      </c>
      <c r="V42" s="2">
        <f>U42*F42</f>
        <v>41.5</v>
      </c>
      <c r="W42" s="3">
        <f>AVERAGE(I42,M42,S42,V42)</f>
        <v>27.179739999999999</v>
      </c>
      <c r="X42" s="3">
        <f>(_xlfn.NORM.DIST(W42,F42,K42,TRUE)-1)*-1</f>
        <v>0.25100470101525485</v>
      </c>
    </row>
    <row r="43" spans="1:24" x14ac:dyDescent="0.3">
      <c r="A43" s="5" t="s">
        <v>36</v>
      </c>
      <c r="B43" s="2" t="s">
        <v>86</v>
      </c>
      <c r="C43" s="2" t="str">
        <f>INDEX('[1]FanDuel-NBA-2019-11-19-40685-pl'!$J:$J,MATCH(A43,'[1]FanDuel-NBA-2019-11-19-40685-pl'!$D:$D,0))</f>
        <v>OKC</v>
      </c>
      <c r="D43" s="2" t="str">
        <f>INDEX('[1]FanDuel-NBA-2019-11-19-40685-pl'!$B:$B,MATCH(A43,'[1]FanDuel-NBA-2019-11-19-40685-pl'!$D:$D,0))</f>
        <v>PF</v>
      </c>
      <c r="E43" s="2" t="str">
        <f>INDEX('[1]FanDuel-NBA-2019-11-19-40685-pl'!$K:$K,MATCH(A43,'[1]FanDuel-NBA-2019-11-19-40685-pl'!$D:$D,0))</f>
        <v>LAL</v>
      </c>
      <c r="F43" s="2">
        <v>21.62</v>
      </c>
      <c r="G43" s="2">
        <v>1.19</v>
      </c>
      <c r="H43" s="2">
        <v>24.73</v>
      </c>
      <c r="I43" s="2">
        <v>27.98</v>
      </c>
      <c r="J43" s="2">
        <v>1.79</v>
      </c>
      <c r="K43" s="2">
        <v>11.24</v>
      </c>
      <c r="L43" s="2">
        <v>17.86</v>
      </c>
      <c r="M43" s="3">
        <f>L43*G43</f>
        <v>21.253399999999999</v>
      </c>
      <c r="N43" s="2">
        <v>36.1</v>
      </c>
      <c r="O43" s="2">
        <f>INDEX('[2]convertcsv (27)'!$B:$B,MATCH(C43,'[2]convertcsv (27)'!$A:$A,0))</f>
        <v>99.75</v>
      </c>
      <c r="P43" s="2">
        <v>0.96</v>
      </c>
      <c r="Q43" s="2">
        <f>INDEX('[2]convertcsv (27)'!$C:$C,MATCH(C43,'[2]convertcsv (27)'!$A:$A,0))</f>
        <v>11</v>
      </c>
      <c r="R43" s="2">
        <v>0.97</v>
      </c>
      <c r="S43" s="3">
        <f>F43*P43*R43</f>
        <v>20.132543999999999</v>
      </c>
      <c r="T43" s="2">
        <f>INDEX([2]Sheet1!$E:$E,MATCH(E43,[2]Sheet1!$A:$A,0))</f>
        <v>38.299999999999997</v>
      </c>
      <c r="U43" s="3">
        <f>((T43-F43)/F43)+1</f>
        <v>1.7715078630897314</v>
      </c>
      <c r="V43" s="2">
        <f>U43*F43</f>
        <v>38.299999999999997</v>
      </c>
      <c r="W43" s="3">
        <f>AVERAGE(I43,M43,S43,V43)</f>
        <v>26.916485999999999</v>
      </c>
      <c r="X43" s="3">
        <f>(_xlfn.NORM.DIST(W43,F43,K43,TRUE)-1)*-1</f>
        <v>0.31874267017690716</v>
      </c>
    </row>
    <row r="44" spans="1:24" x14ac:dyDescent="0.3">
      <c r="A44" s="5" t="s">
        <v>47</v>
      </c>
      <c r="B44" s="2" t="s">
        <v>89</v>
      </c>
      <c r="C44" s="2" t="str">
        <f>INDEX('[1]FanDuel-NBA-2019-11-19-40685-pl'!$J:$J,MATCH(A44,'[1]FanDuel-NBA-2019-11-19-40685-pl'!$D:$D,0))</f>
        <v>MEM</v>
      </c>
      <c r="D44" s="2" t="str">
        <f>INDEX('[1]FanDuel-NBA-2019-11-19-40685-pl'!$B:$B,MATCH(A44,'[1]FanDuel-NBA-2019-11-19-40685-pl'!$D:$D,0))</f>
        <v>PG</v>
      </c>
      <c r="E44" s="2" t="str">
        <f>INDEX('[1]FanDuel-NBA-2019-11-19-40685-pl'!$K:$K,MATCH(A44,'[1]FanDuel-NBA-2019-11-19-40685-pl'!$D:$D,0))</f>
        <v>GS</v>
      </c>
      <c r="F44" s="2">
        <v>18.21</v>
      </c>
      <c r="G44" s="2">
        <v>0.84</v>
      </c>
      <c r="H44" s="2">
        <v>13.03</v>
      </c>
      <c r="I44" s="2">
        <v>16.899999999999999</v>
      </c>
      <c r="J44" s="2">
        <v>1.97</v>
      </c>
      <c r="K44" s="2">
        <v>8.43</v>
      </c>
      <c r="L44" s="2">
        <v>21.15</v>
      </c>
      <c r="M44" s="3">
        <f>L44*G44</f>
        <v>17.765999999999998</v>
      </c>
      <c r="N44" s="2">
        <v>15.9</v>
      </c>
      <c r="O44" s="2">
        <f>INDEX('[2]convertcsv (27)'!$B:$B,MATCH(C44,'[2]convertcsv (27)'!$A:$A,0))</f>
        <v>114</v>
      </c>
      <c r="P44" s="2">
        <v>1.1100000000000001</v>
      </c>
      <c r="Q44" s="2">
        <f>INDEX('[2]convertcsv (27)'!$C:$C,MATCH(C44,'[2]convertcsv (27)'!$A:$A,0))</f>
        <v>-6</v>
      </c>
      <c r="R44" s="2">
        <v>1.01</v>
      </c>
      <c r="S44" s="3">
        <f>F44*P44*R44</f>
        <v>20.415231000000006</v>
      </c>
      <c r="T44" s="2">
        <f>INDEX([2]Sheet1!$B:$B,MATCH(E44,[2]Sheet1!$A:$A,0))</f>
        <v>50.5</v>
      </c>
      <c r="U44" s="3">
        <f>((T44-F44)/F44)+1</f>
        <v>2.7732015376166941</v>
      </c>
      <c r="V44" s="2">
        <f>U44*F44</f>
        <v>50.5</v>
      </c>
      <c r="W44" s="3">
        <f>AVERAGE(I44,M44,S44,V44)</f>
        <v>26.395307750000001</v>
      </c>
      <c r="X44" s="3">
        <f>(_xlfn.NORM.DIST(W44,F44,K44,TRUE)-1)*-1</f>
        <v>0.16578070368074616</v>
      </c>
    </row>
    <row r="45" spans="1:24" x14ac:dyDescent="0.3">
      <c r="A45" s="5" t="s">
        <v>37</v>
      </c>
      <c r="B45" s="2" t="s">
        <v>84</v>
      </c>
      <c r="C45" s="2" t="str">
        <f>INDEX('[1]FanDuel-NBA-2019-11-19-40685-pl'!$J:$J,MATCH(A45,'[1]FanDuel-NBA-2019-11-19-40685-pl'!$D:$D,0))</f>
        <v>NO</v>
      </c>
      <c r="D45" s="2" t="str">
        <f>INDEX('[1]FanDuel-NBA-2019-11-19-40685-pl'!$B:$B,MATCH(A45,'[1]FanDuel-NBA-2019-11-19-40685-pl'!$D:$D,0))</f>
        <v>SF</v>
      </c>
      <c r="E45" s="2" t="str">
        <f>INDEX('[1]FanDuel-NBA-2019-11-19-40685-pl'!$K:$K,MATCH(A45,'[1]FanDuel-NBA-2019-11-19-40685-pl'!$D:$D,0))</f>
        <v>POR</v>
      </c>
      <c r="F45" s="2">
        <v>17.66</v>
      </c>
      <c r="G45" s="2">
        <v>0.78</v>
      </c>
      <c r="H45" s="2">
        <v>25.47</v>
      </c>
      <c r="I45" s="2">
        <v>27.24</v>
      </c>
      <c r="J45" s="2">
        <v>0.97</v>
      </c>
      <c r="K45" s="2">
        <v>9.27</v>
      </c>
      <c r="L45" s="2">
        <v>22.08</v>
      </c>
      <c r="M45" s="3">
        <f>L45*G45</f>
        <v>17.2224</v>
      </c>
      <c r="N45" s="2">
        <v>18.399999999999999</v>
      </c>
      <c r="O45" s="2">
        <f>INDEX('[2]convertcsv (27)'!$B:$B,MATCH(C45,'[2]convertcsv (27)'!$A:$A,0))</f>
        <v>116.5</v>
      </c>
      <c r="P45" s="2">
        <v>1.1100000000000001</v>
      </c>
      <c r="Q45" s="2">
        <f>INDEX('[2]convertcsv (27)'!$C:$C,MATCH(C45,'[2]convertcsv (27)'!$A:$A,0))</f>
        <v>-2</v>
      </c>
      <c r="R45" s="2">
        <v>1.01</v>
      </c>
      <c r="S45" s="3">
        <f>F45*P45*R45</f>
        <v>19.798626000000002</v>
      </c>
      <c r="T45" s="2">
        <f>INDEX([2]Sheet1!$D:$D,MATCH(E45,[2]Sheet1!$A:$A,0))</f>
        <v>41.2</v>
      </c>
      <c r="U45" s="3">
        <f>((T45-F45)/F45)+1</f>
        <v>2.3329558323895814</v>
      </c>
      <c r="V45" s="2">
        <f>U45*F45</f>
        <v>41.20000000000001</v>
      </c>
      <c r="W45" s="3">
        <f>AVERAGE(I45,M45,S45,V45)</f>
        <v>26.365256500000001</v>
      </c>
      <c r="X45" s="3">
        <f>(_xlfn.NORM.DIST(W45,F45,K45,TRUE)-1)*-1</f>
        <v>0.17384525408229989</v>
      </c>
    </row>
    <row r="46" spans="1:24" x14ac:dyDescent="0.3">
      <c r="A46" s="5" t="s">
        <v>14</v>
      </c>
      <c r="B46" s="2" t="s">
        <v>82</v>
      </c>
      <c r="C46" s="2" t="str">
        <f>INDEX('[1]FanDuel-NBA-2019-11-19-40685-pl'!$J:$J,MATCH(A46,'[1]FanDuel-NBA-2019-11-19-40685-pl'!$D:$D,0))</f>
        <v>LAL</v>
      </c>
      <c r="D46" s="2" t="str">
        <f>INDEX('[1]FanDuel-NBA-2019-11-19-40685-pl'!$B:$B,MATCH(A46,'[1]FanDuel-NBA-2019-11-19-40685-pl'!$D:$D,0))</f>
        <v>PG</v>
      </c>
      <c r="E46" s="2" t="str">
        <f>INDEX('[1]FanDuel-NBA-2019-11-19-40685-pl'!$K:$K,MATCH(A46,'[1]FanDuel-NBA-2019-11-19-40685-pl'!$D:$D,0))</f>
        <v>OKC</v>
      </c>
      <c r="F46" s="2">
        <v>18.73</v>
      </c>
      <c r="G46" s="2">
        <v>1.04</v>
      </c>
      <c r="H46" s="2">
        <v>18.73</v>
      </c>
      <c r="I46" s="2">
        <v>19.170000000000002</v>
      </c>
      <c r="J46" s="2">
        <v>0.49</v>
      </c>
      <c r="K46" s="2">
        <v>7.04</v>
      </c>
      <c r="L46" s="2">
        <v>18.850000000000001</v>
      </c>
      <c r="M46" s="3">
        <f>L46*G46</f>
        <v>19.604000000000003</v>
      </c>
      <c r="N46" s="2">
        <v>22.9</v>
      </c>
      <c r="O46" s="2">
        <f>INDEX('[2]convertcsv (27)'!$B:$B,MATCH(C46,'[2]convertcsv (27)'!$A:$A,0))</f>
        <v>110.75</v>
      </c>
      <c r="P46" s="2">
        <v>1.1100000000000001</v>
      </c>
      <c r="Q46" s="2">
        <f>INDEX('[2]convertcsv (27)'!$C:$C,MATCH(C46,'[2]convertcsv (27)'!$A:$A,0))</f>
        <v>-11</v>
      </c>
      <c r="R46" s="2">
        <v>1.03</v>
      </c>
      <c r="S46" s="3">
        <f>F46*P46*R46</f>
        <v>21.414009000000004</v>
      </c>
      <c r="T46" s="2">
        <f>INDEX([2]Sheet1!$B:$B,MATCH(E46,[2]Sheet1!$A:$A,0))</f>
        <v>44.9</v>
      </c>
      <c r="U46" s="3">
        <f>((T46-F46)/F46)+1</f>
        <v>2.3972237052856378</v>
      </c>
      <c r="V46" s="2">
        <f>U46*F46</f>
        <v>44.9</v>
      </c>
      <c r="W46" s="3">
        <f>AVERAGE(I46,M46,S46,V46)</f>
        <v>26.27200225</v>
      </c>
      <c r="X46" s="3">
        <f>(_xlfn.NORM.DIST(W46,F46,K46,TRUE)-1)*-1</f>
        <v>0.1420156757272677</v>
      </c>
    </row>
    <row r="47" spans="1:24" x14ac:dyDescent="0.3">
      <c r="A47" s="5" t="s">
        <v>29</v>
      </c>
      <c r="B47" s="2" t="s">
        <v>87</v>
      </c>
      <c r="C47" s="2" t="str">
        <f>INDEX('[1]FanDuel-NBA-2019-11-19-40685-pl'!$J:$J,MATCH(A47,'[1]FanDuel-NBA-2019-11-19-40685-pl'!$D:$D,0))</f>
        <v>POR</v>
      </c>
      <c r="D47" s="2" t="str">
        <f>INDEX('[1]FanDuel-NBA-2019-11-19-40685-pl'!$B:$B,MATCH(A47,'[1]FanDuel-NBA-2019-11-19-40685-pl'!$D:$D,0))</f>
        <v>SF</v>
      </c>
      <c r="E47" s="2" t="str">
        <f>INDEX('[1]FanDuel-NBA-2019-11-19-40685-pl'!$K:$K,MATCH(A47,'[1]FanDuel-NBA-2019-11-19-40685-pl'!$D:$D,0))</f>
        <v>NO</v>
      </c>
      <c r="F47" s="2">
        <v>20.29</v>
      </c>
      <c r="G47" s="2">
        <v>0.87</v>
      </c>
      <c r="H47" s="2">
        <v>19</v>
      </c>
      <c r="I47" s="2">
        <v>20.27</v>
      </c>
      <c r="J47" s="2">
        <v>2.38</v>
      </c>
      <c r="K47" s="2">
        <v>7.68</v>
      </c>
      <c r="L47" s="2">
        <v>23.62</v>
      </c>
      <c r="M47" s="3">
        <f>L47*G47</f>
        <v>20.549400000000002</v>
      </c>
      <c r="N47" s="2">
        <v>29.3</v>
      </c>
      <c r="O47" s="2">
        <f>INDEX('[2]convertcsv (27)'!$B:$B,MATCH(C47,'[2]convertcsv (27)'!$A:$A,0))</f>
        <v>114.5</v>
      </c>
      <c r="P47" s="2">
        <v>1.1100000000000001</v>
      </c>
      <c r="Q47" s="2">
        <f>INDEX('[2]convertcsv (27)'!$C:$C,MATCH(C47,'[2]convertcsv (27)'!$A:$A,0))</f>
        <v>2</v>
      </c>
      <c r="R47" s="2">
        <v>1.01</v>
      </c>
      <c r="S47" s="3">
        <f>F47*P47*R47</f>
        <v>22.747119000000001</v>
      </c>
      <c r="T47" s="2">
        <f>INDEX([2]Sheet1!$D:$D,MATCH(E47,[2]Sheet1!$A:$A,0))</f>
        <v>40.4</v>
      </c>
      <c r="U47" s="3">
        <f>((T47-F47)/F47)+1</f>
        <v>1.9911286347954658</v>
      </c>
      <c r="V47" s="2">
        <f>U47*F47</f>
        <v>40.4</v>
      </c>
      <c r="W47" s="3">
        <f>AVERAGE(I47,M47,S47,V47)</f>
        <v>25.991629750000001</v>
      </c>
      <c r="X47" s="3">
        <f>(_xlfn.NORM.DIST(W47,F47,K47,TRUE)-1)*-1</f>
        <v>0.22892259850810359</v>
      </c>
    </row>
    <row r="48" spans="1:24" x14ac:dyDescent="0.3">
      <c r="A48" s="5" t="s">
        <v>80</v>
      </c>
      <c r="B48" s="2" t="s">
        <v>85</v>
      </c>
      <c r="C48" s="2" t="str">
        <f>INDEX('[1]FanDuel-NBA-2019-11-19-40685-pl'!$J:$J,MATCH(A48,'[1]FanDuel-NBA-2019-11-19-40685-pl'!$D:$D,0))</f>
        <v>GS</v>
      </c>
      <c r="D48" s="2" t="str">
        <f>INDEX('[1]FanDuel-NBA-2019-11-19-40685-pl'!$B:$B,MATCH(A48,'[1]FanDuel-NBA-2019-11-19-40685-pl'!$D:$D,0))</f>
        <v>PG</v>
      </c>
      <c r="E48" s="2" t="str">
        <f>INDEX('[1]FanDuel-NBA-2019-11-19-40685-pl'!$K:$K,MATCH(A48,'[1]FanDuel-NBA-2019-11-19-40685-pl'!$D:$D,0))</f>
        <v>MEM</v>
      </c>
      <c r="F48" s="2">
        <v>14.28</v>
      </c>
      <c r="G48" s="2">
        <v>0.78</v>
      </c>
      <c r="H48" s="2">
        <v>19.23</v>
      </c>
      <c r="I48" s="2">
        <v>20.58</v>
      </c>
      <c r="J48" s="2">
        <v>1.18</v>
      </c>
      <c r="K48" s="2">
        <v>11.41</v>
      </c>
      <c r="L48" s="2">
        <v>18.690000000000001</v>
      </c>
      <c r="M48" s="3">
        <f>L48*G48</f>
        <v>14.578200000000001</v>
      </c>
      <c r="N48" s="2">
        <v>30.4</v>
      </c>
      <c r="O48" s="2">
        <f>INDEX('[2]convertcsv (27)'!$B:$B,MATCH(C48,'[2]convertcsv (27)'!$A:$A,0))</f>
        <v>108</v>
      </c>
      <c r="P48" s="2">
        <v>1.04</v>
      </c>
      <c r="Q48" s="2">
        <f>INDEX('[2]convertcsv (27)'!$C:$C,MATCH(C48,'[2]convertcsv (27)'!$A:$A,0))</f>
        <v>6</v>
      </c>
      <c r="R48" s="2">
        <v>0.95</v>
      </c>
      <c r="S48" s="3">
        <f>F48*P48*R48</f>
        <v>14.108639999999999</v>
      </c>
      <c r="T48" s="2">
        <f>INDEX([2]Sheet1!$B:$B,MATCH(E48,[2]Sheet1!$A:$A,0))</f>
        <v>51.5</v>
      </c>
      <c r="U48" s="3">
        <f>((T48-F48)/F48)+1</f>
        <v>3.6064425770308124</v>
      </c>
      <c r="V48" s="2">
        <f>U48*F48</f>
        <v>51.5</v>
      </c>
      <c r="W48" s="3">
        <f>AVERAGE(I48,M48,S48,V48)</f>
        <v>25.19171</v>
      </c>
      <c r="X48" s="3">
        <f>(_xlfn.NORM.DIST(W48,F48,K48,TRUE)-1)*-1</f>
        <v>0.16945310755720688</v>
      </c>
    </row>
    <row r="49" spans="1:24" x14ac:dyDescent="0.3">
      <c r="A49" s="5" t="s">
        <v>44</v>
      </c>
      <c r="B49" s="2" t="s">
        <v>83</v>
      </c>
      <c r="C49" s="2" t="str">
        <f>INDEX('[1]FanDuel-NBA-2019-11-19-40685-pl'!$J:$J,MATCH(A49,'[1]FanDuel-NBA-2019-11-19-40685-pl'!$D:$D,0))</f>
        <v>PHO</v>
      </c>
      <c r="D49" s="2" t="str">
        <f>INDEX('[1]FanDuel-NBA-2019-11-19-40685-pl'!$B:$B,MATCH(A49,'[1]FanDuel-NBA-2019-11-19-40685-pl'!$D:$D,0))</f>
        <v>PF</v>
      </c>
      <c r="E49" s="2" t="str">
        <f>INDEX('[1]FanDuel-NBA-2019-11-19-40685-pl'!$K:$K,MATCH(A49,'[1]FanDuel-NBA-2019-11-19-40685-pl'!$D:$D,0))</f>
        <v>SAC</v>
      </c>
      <c r="F49" s="2">
        <v>21</v>
      </c>
      <c r="G49" s="2">
        <v>0.85</v>
      </c>
      <c r="H49" s="2">
        <v>25.77</v>
      </c>
      <c r="I49" s="2">
        <v>17.850000000000001</v>
      </c>
      <c r="J49" s="2">
        <v>1.73</v>
      </c>
      <c r="K49" s="2">
        <v>10.24</v>
      </c>
      <c r="L49" s="2">
        <v>23.99</v>
      </c>
      <c r="M49" s="3">
        <f>L49*G49</f>
        <v>20.391499999999997</v>
      </c>
      <c r="N49" s="2">
        <v>11.8</v>
      </c>
      <c r="O49" s="2">
        <f>INDEX('[2]convertcsv (27)'!$B:$B,MATCH(C49,'[2]convertcsv (27)'!$A:$A,0))</f>
        <v>107.5</v>
      </c>
      <c r="P49" s="2">
        <v>1.04</v>
      </c>
      <c r="Q49" s="2">
        <f>INDEX('[2]convertcsv (27)'!$C:$C,MATCH(C49,'[2]convertcsv (27)'!$A:$A,0))</f>
        <v>2.5</v>
      </c>
      <c r="R49" s="2">
        <v>1.01</v>
      </c>
      <c r="S49" s="3">
        <f>F49*P49*R49</f>
        <v>22.058399999999999</v>
      </c>
      <c r="T49" s="2">
        <f>INDEX([2]Sheet1!$E:$E,MATCH(E49,[2]Sheet1!$A:$A,0))</f>
        <v>38.1</v>
      </c>
      <c r="U49" s="3">
        <f>((T49-F49)/F49)+1</f>
        <v>1.8142857142857145</v>
      </c>
      <c r="V49" s="2">
        <f>U49*F49</f>
        <v>38.1</v>
      </c>
      <c r="W49" s="3">
        <f>AVERAGE(I49,M49,S49,V49)</f>
        <v>24.599975000000001</v>
      </c>
      <c r="X49" s="3">
        <f>(_xlfn.NORM.DIST(W49,F49,K49,TRUE)-1)*-1</f>
        <v>0.36258411192408857</v>
      </c>
    </row>
    <row r="50" spans="1:24" x14ac:dyDescent="0.3">
      <c r="A50" s="5" t="s">
        <v>57</v>
      </c>
      <c r="B50" s="2" t="s">
        <v>84</v>
      </c>
      <c r="C50" s="2" t="str">
        <f>INDEX('[1]FanDuel-NBA-2019-11-19-40685-pl'!$J:$J,MATCH(A50,'[1]FanDuel-NBA-2019-11-19-40685-pl'!$D:$D,0))</f>
        <v>NO</v>
      </c>
      <c r="D50" s="2" t="str">
        <f>INDEX('[1]FanDuel-NBA-2019-11-19-40685-pl'!$B:$B,MATCH(A50,'[1]FanDuel-NBA-2019-11-19-40685-pl'!$D:$D,0))</f>
        <v>PG</v>
      </c>
      <c r="E50" s="2" t="str">
        <f>INDEX('[1]FanDuel-NBA-2019-11-19-40685-pl'!$K:$K,MATCH(A50,'[1]FanDuel-NBA-2019-11-19-40685-pl'!$D:$D,0))</f>
        <v>POR</v>
      </c>
      <c r="F50" s="2">
        <v>15.2</v>
      </c>
      <c r="G50" s="2">
        <v>0.83</v>
      </c>
      <c r="H50" s="2">
        <v>13.53</v>
      </c>
      <c r="I50" s="2">
        <v>13.18</v>
      </c>
      <c r="J50" s="2">
        <v>1.6</v>
      </c>
      <c r="K50" s="2">
        <v>8.6300000000000008</v>
      </c>
      <c r="L50" s="2">
        <v>17.43</v>
      </c>
      <c r="M50" s="3">
        <f>L50*G50</f>
        <v>14.466899999999999</v>
      </c>
      <c r="N50" s="2">
        <v>2.7</v>
      </c>
      <c r="O50" s="2">
        <f>INDEX('[2]convertcsv (27)'!$B:$B,MATCH(C50,'[2]convertcsv (27)'!$A:$A,0))</f>
        <v>116.5</v>
      </c>
      <c r="P50" s="2">
        <v>1.1100000000000001</v>
      </c>
      <c r="Q50" s="2">
        <f>INDEX('[2]convertcsv (27)'!$C:$C,MATCH(C50,'[2]convertcsv (27)'!$A:$A,0))</f>
        <v>-2</v>
      </c>
      <c r="R50" s="2">
        <v>1.01</v>
      </c>
      <c r="S50" s="3">
        <f>F50*P50*R50</f>
        <v>17.04072</v>
      </c>
      <c r="T50" s="2">
        <f>INDEX([2]Sheet1!$B:$B,MATCH(E50,[2]Sheet1!$A:$A,0))</f>
        <v>52.4</v>
      </c>
      <c r="U50" s="3">
        <f>((T50-F50)/F50)+1</f>
        <v>3.4473684210526319</v>
      </c>
      <c r="V50" s="2">
        <f>U50*F50</f>
        <v>52.4</v>
      </c>
      <c r="W50" s="3">
        <f>AVERAGE(I50,M50,S50,V50)</f>
        <v>24.271904999999997</v>
      </c>
      <c r="X50" s="3">
        <f>(_xlfn.NORM.DIST(W50,F50,K50,TRUE)-1)*-1</f>
        <v>0.14658206799911588</v>
      </c>
    </row>
    <row r="51" spans="1:24" x14ac:dyDescent="0.3">
      <c r="A51" s="5" t="s">
        <v>74</v>
      </c>
      <c r="B51" s="2" t="s">
        <v>87</v>
      </c>
      <c r="C51" s="2" t="str">
        <f>INDEX('[1]FanDuel-NBA-2019-11-19-40685-pl'!$J:$J,MATCH(A51,'[1]FanDuel-NBA-2019-11-19-40685-pl'!$D:$D,0))</f>
        <v>POR</v>
      </c>
      <c r="D51" s="2" t="str">
        <f>INDEX('[1]FanDuel-NBA-2019-11-19-40685-pl'!$B:$B,MATCH(A51,'[1]FanDuel-NBA-2019-11-19-40685-pl'!$D:$D,0))</f>
        <v>SF</v>
      </c>
      <c r="E51" s="2" t="str">
        <f>INDEX('[1]FanDuel-NBA-2019-11-19-40685-pl'!$K:$K,MATCH(A51,'[1]FanDuel-NBA-2019-11-19-40685-pl'!$D:$D,0))</f>
        <v>NO</v>
      </c>
      <c r="F51" s="2">
        <v>15.3</v>
      </c>
      <c r="G51" s="2">
        <v>1.03</v>
      </c>
      <c r="H51" s="2">
        <v>18.829999999999998</v>
      </c>
      <c r="I51" s="2">
        <v>22.32</v>
      </c>
      <c r="J51" s="2">
        <v>0.62</v>
      </c>
      <c r="K51" s="2">
        <v>7.82</v>
      </c>
      <c r="L51" s="2">
        <v>16.71</v>
      </c>
      <c r="M51" s="3">
        <f>L51*G51</f>
        <v>17.211300000000001</v>
      </c>
      <c r="N51" s="2">
        <v>23.4</v>
      </c>
      <c r="O51" s="2">
        <f>INDEX('[2]convertcsv (27)'!$B:$B,MATCH(C51,'[2]convertcsv (27)'!$A:$A,0))</f>
        <v>114.5</v>
      </c>
      <c r="P51" s="2">
        <v>1.1100000000000001</v>
      </c>
      <c r="Q51" s="2">
        <f>INDEX('[2]convertcsv (27)'!$C:$C,MATCH(C51,'[2]convertcsv (27)'!$A:$A,0))</f>
        <v>2</v>
      </c>
      <c r="R51" s="2">
        <v>1.01</v>
      </c>
      <c r="S51" s="3">
        <f>F51*P51*R51</f>
        <v>17.152830000000002</v>
      </c>
      <c r="T51" s="2">
        <f>INDEX([2]Sheet1!$D:$D,MATCH(E51,[2]Sheet1!$A:$A,0))</f>
        <v>40.4</v>
      </c>
      <c r="U51" s="3">
        <f>((T51-F51)/F51)+1</f>
        <v>2.640522875816993</v>
      </c>
      <c r="V51" s="2">
        <f>U51*F51</f>
        <v>40.399999999999991</v>
      </c>
      <c r="W51" s="3">
        <f>AVERAGE(I51,M51,S51,V51)</f>
        <v>24.271032499999997</v>
      </c>
      <c r="X51" s="3">
        <f>(_xlfn.NORM.DIST(W51,F51,K51,TRUE)-1)*-1</f>
        <v>0.12565137478864263</v>
      </c>
    </row>
    <row r="52" spans="1:24" x14ac:dyDescent="0.3">
      <c r="A52" s="5" t="s">
        <v>54</v>
      </c>
      <c r="B52" s="2" t="s">
        <v>87</v>
      </c>
      <c r="C52" s="2" t="str">
        <f>INDEX('[1]FanDuel-NBA-2019-11-19-40685-pl'!$J:$J,MATCH(A52,'[1]FanDuel-NBA-2019-11-19-40685-pl'!$D:$D,0))</f>
        <v>POR</v>
      </c>
      <c r="D52" s="2" t="str">
        <f>INDEX('[1]FanDuel-NBA-2019-11-19-40685-pl'!$B:$B,MATCH(A52,'[1]FanDuel-NBA-2019-11-19-40685-pl'!$D:$D,0))</f>
        <v>PF</v>
      </c>
      <c r="E52" s="2" t="str">
        <f>INDEX('[1]FanDuel-NBA-2019-11-19-40685-pl'!$K:$K,MATCH(A52,'[1]FanDuel-NBA-2019-11-19-40685-pl'!$D:$D,0))</f>
        <v>NO</v>
      </c>
      <c r="F52" s="2">
        <v>14.61</v>
      </c>
      <c r="G52" s="2">
        <v>0.95</v>
      </c>
      <c r="H52" s="2">
        <v>18.57</v>
      </c>
      <c r="I52" s="2">
        <v>17.75</v>
      </c>
      <c r="J52" s="2">
        <v>1.86</v>
      </c>
      <c r="K52" s="2">
        <v>7.76</v>
      </c>
      <c r="L52" s="2">
        <v>15.06</v>
      </c>
      <c r="M52" s="3">
        <f>L52*G52</f>
        <v>14.307</v>
      </c>
      <c r="N52" s="2">
        <v>29.2</v>
      </c>
      <c r="O52" s="2">
        <f>INDEX('[2]convertcsv (27)'!$B:$B,MATCH(C52,'[2]convertcsv (27)'!$A:$A,0))</f>
        <v>114.5</v>
      </c>
      <c r="P52" s="2">
        <v>1.1100000000000001</v>
      </c>
      <c r="Q52" s="2">
        <f>INDEX('[2]convertcsv (27)'!$C:$C,MATCH(C52,'[2]convertcsv (27)'!$A:$A,0))</f>
        <v>2</v>
      </c>
      <c r="R52" s="2">
        <v>1.01</v>
      </c>
      <c r="S52" s="3">
        <f>F52*P52*R52</f>
        <v>16.379271000000003</v>
      </c>
      <c r="T52" s="2">
        <f>INDEX([2]Sheet1!$E:$E,MATCH(E52,[2]Sheet1!$A:$A,0))</f>
        <v>47.6</v>
      </c>
      <c r="U52" s="3">
        <f>((T52-F52)/F52)+1</f>
        <v>3.2580424366872007</v>
      </c>
      <c r="V52" s="2">
        <f>U52*F52</f>
        <v>47.6</v>
      </c>
      <c r="W52" s="3">
        <f>AVERAGE(I52,M52,S52,V52)</f>
        <v>24.00906775</v>
      </c>
      <c r="X52" s="3">
        <f>(_xlfn.NORM.DIST(W52,F52,K52,TRUE)-1)*-1</f>
        <v>0.11290553621659571</v>
      </c>
    </row>
    <row r="53" spans="1:24" x14ac:dyDescent="0.3">
      <c r="A53" s="5" t="s">
        <v>40</v>
      </c>
      <c r="B53" s="2" t="s">
        <v>87</v>
      </c>
      <c r="C53" s="2" t="str">
        <f>INDEX('[1]FanDuel-NBA-2019-11-19-40685-pl'!$J:$J,MATCH(A53,'[1]FanDuel-NBA-2019-11-19-40685-pl'!$D:$D,0))</f>
        <v>POR</v>
      </c>
      <c r="D53" s="2" t="str">
        <f>INDEX('[1]FanDuel-NBA-2019-11-19-40685-pl'!$B:$B,MATCH(A53,'[1]FanDuel-NBA-2019-11-19-40685-pl'!$D:$D,0))</f>
        <v>SF</v>
      </c>
      <c r="E53" s="2" t="str">
        <f>INDEX('[1]FanDuel-NBA-2019-11-19-40685-pl'!$K:$K,MATCH(A53,'[1]FanDuel-NBA-2019-11-19-40685-pl'!$D:$D,0))</f>
        <v>NO</v>
      </c>
      <c r="F53" s="2">
        <v>19.309999999999999</v>
      </c>
      <c r="G53" s="2">
        <v>0.62</v>
      </c>
      <c r="H53" s="2">
        <v>20.07</v>
      </c>
      <c r="I53" s="2">
        <v>14.81</v>
      </c>
      <c r="J53" s="2">
        <v>1.46</v>
      </c>
      <c r="K53" s="2">
        <v>9.1199999999999992</v>
      </c>
      <c r="L53" s="2">
        <v>29.94</v>
      </c>
      <c r="M53" s="3">
        <f>L53*G53</f>
        <v>18.562799999999999</v>
      </c>
      <c r="N53" s="2">
        <v>10.5</v>
      </c>
      <c r="O53" s="2">
        <f>INDEX('[2]convertcsv (27)'!$B:$B,MATCH(C53,'[2]convertcsv (27)'!$A:$A,0))</f>
        <v>114.5</v>
      </c>
      <c r="P53" s="2">
        <v>1.1100000000000001</v>
      </c>
      <c r="Q53" s="2">
        <f>INDEX('[2]convertcsv (27)'!$C:$C,MATCH(C53,'[2]convertcsv (27)'!$A:$A,0))</f>
        <v>2</v>
      </c>
      <c r="R53" s="2">
        <v>1.01</v>
      </c>
      <c r="S53" s="3">
        <f>F53*P53*R53</f>
        <v>21.648441000000002</v>
      </c>
      <c r="T53" s="2">
        <f>INDEX([2]Sheet1!$D:$D,MATCH(E53,[2]Sheet1!$A:$A,0))</f>
        <v>40.4</v>
      </c>
      <c r="U53" s="3">
        <f>((T53-F53)/F53)+1</f>
        <v>2.0921802175038842</v>
      </c>
      <c r="V53" s="2">
        <f>U53*F53</f>
        <v>40.4</v>
      </c>
      <c r="W53" s="3">
        <f>AVERAGE(I53,M53,S53,V53)</f>
        <v>23.855310250000002</v>
      </c>
      <c r="X53" s="3">
        <f>(_xlfn.NORM.DIST(W53,F53,K53,TRUE)-1)*-1</f>
        <v>0.30910484492269874</v>
      </c>
    </row>
    <row r="54" spans="1:24" x14ac:dyDescent="0.3">
      <c r="A54" s="5" t="s">
        <v>61</v>
      </c>
      <c r="B54" s="2" t="s">
        <v>82</v>
      </c>
      <c r="C54" s="2" t="str">
        <f>INDEX('[1]FanDuel-NBA-2019-11-19-40685-pl'!$J:$J,MATCH(A54,'[1]FanDuel-NBA-2019-11-19-40685-pl'!$D:$D,0))</f>
        <v>LAL</v>
      </c>
      <c r="D54" s="2" t="str">
        <f>INDEX('[1]FanDuel-NBA-2019-11-19-40685-pl'!$B:$B,MATCH(A54,'[1]FanDuel-NBA-2019-11-19-40685-pl'!$D:$D,0))</f>
        <v>PG</v>
      </c>
      <c r="E54" s="2" t="str">
        <f>INDEX('[1]FanDuel-NBA-2019-11-19-40685-pl'!$K:$K,MATCH(A54,'[1]FanDuel-NBA-2019-11-19-40685-pl'!$D:$D,0))</f>
        <v>OKC</v>
      </c>
      <c r="F54" s="2">
        <v>14.41</v>
      </c>
      <c r="G54" s="2">
        <v>0.74</v>
      </c>
      <c r="H54" s="2">
        <v>19.63</v>
      </c>
      <c r="I54" s="2">
        <v>18.489999999999998</v>
      </c>
      <c r="J54" s="2">
        <v>1.87</v>
      </c>
      <c r="K54" s="2">
        <v>5.91</v>
      </c>
      <c r="L54" s="2">
        <v>20.27</v>
      </c>
      <c r="M54" s="3">
        <f>L54*G54</f>
        <v>14.999799999999999</v>
      </c>
      <c r="N54" s="2">
        <v>12.7</v>
      </c>
      <c r="O54" s="2">
        <f>INDEX('[2]convertcsv (27)'!$B:$B,MATCH(C54,'[2]convertcsv (27)'!$A:$A,0))</f>
        <v>110.75</v>
      </c>
      <c r="P54" s="2">
        <v>1.1100000000000001</v>
      </c>
      <c r="Q54" s="2">
        <f>INDEX('[2]convertcsv (27)'!$C:$C,MATCH(C54,'[2]convertcsv (27)'!$A:$A,0))</f>
        <v>-11</v>
      </c>
      <c r="R54" s="2">
        <v>1.03</v>
      </c>
      <c r="S54" s="3">
        <f>F54*P54*R54</f>
        <v>16.474953000000003</v>
      </c>
      <c r="T54" s="2">
        <f>INDEX([2]Sheet1!$B:$B,MATCH(E54,[2]Sheet1!$A:$A,0))</f>
        <v>44.9</v>
      </c>
      <c r="U54" s="3">
        <f>((T54-F54)/F54)+1</f>
        <v>3.1158917418459402</v>
      </c>
      <c r="V54" s="2">
        <f>U54*F54</f>
        <v>44.9</v>
      </c>
      <c r="W54" s="3">
        <f>AVERAGE(I54,M54,S54,V54)</f>
        <v>23.716188250000002</v>
      </c>
      <c r="X54" s="3">
        <f>(_xlfn.NORM.DIST(W54,F54,K54,TRUE)-1)*-1</f>
        <v>5.7668495558053867E-2</v>
      </c>
    </row>
    <row r="55" spans="1:24" x14ac:dyDescent="0.3">
      <c r="A55" s="5" t="s">
        <v>11</v>
      </c>
      <c r="B55" s="2" t="s">
        <v>82</v>
      </c>
      <c r="C55" s="2" t="str">
        <f>INDEX('[1]FanDuel-NBA-2019-11-19-40685-pl'!$J:$J,MATCH(A55,'[1]FanDuel-NBA-2019-11-19-40685-pl'!$D:$D,0))</f>
        <v>LAL</v>
      </c>
      <c r="D55" s="2" t="str">
        <f>INDEX('[1]FanDuel-NBA-2019-11-19-40685-pl'!$B:$B,MATCH(A55,'[1]FanDuel-NBA-2019-11-19-40685-pl'!$D:$D,0))</f>
        <v>SG</v>
      </c>
      <c r="E55" s="2" t="str">
        <f>INDEX('[1]FanDuel-NBA-2019-11-19-40685-pl'!$K:$K,MATCH(A55,'[1]FanDuel-NBA-2019-11-19-40685-pl'!$D:$D,0))</f>
        <v>OKC</v>
      </c>
      <c r="F55" s="2">
        <v>19.079999999999998</v>
      </c>
      <c r="G55" s="2">
        <v>0.72</v>
      </c>
      <c r="H55" s="2">
        <v>20.13</v>
      </c>
      <c r="I55" s="2">
        <v>15.57</v>
      </c>
      <c r="J55" s="2">
        <v>1.67</v>
      </c>
      <c r="K55" s="2">
        <v>10.99</v>
      </c>
      <c r="L55" s="2">
        <v>25.71</v>
      </c>
      <c r="M55" s="3">
        <f>L55*G55</f>
        <v>18.511199999999999</v>
      </c>
      <c r="N55" s="2">
        <v>33.4</v>
      </c>
      <c r="O55" s="2">
        <f>INDEX('[2]convertcsv (27)'!$B:$B,MATCH(C55,'[2]convertcsv (27)'!$A:$A,0))</f>
        <v>110.75</v>
      </c>
      <c r="P55" s="2">
        <v>1.1100000000000001</v>
      </c>
      <c r="Q55" s="2">
        <f>INDEX('[2]convertcsv (27)'!$C:$C,MATCH(C55,'[2]convertcsv (27)'!$A:$A,0))</f>
        <v>-11</v>
      </c>
      <c r="R55" s="2">
        <v>1.03</v>
      </c>
      <c r="S55" s="3">
        <f>F55*P55*R55</f>
        <v>21.814163999999998</v>
      </c>
      <c r="T55" s="2">
        <f>INDEX([2]Sheet1!$C:$C,MATCH(E55,[2]Sheet1!$A:$A,0))</f>
        <v>38.700000000000003</v>
      </c>
      <c r="U55" s="3">
        <f>((T55-F55)/F55)+1</f>
        <v>2.0283018867924532</v>
      </c>
      <c r="V55" s="2">
        <f>U55*F55</f>
        <v>38.700000000000003</v>
      </c>
      <c r="W55" s="3">
        <f>AVERAGE(I55,M55,S55,V55)</f>
        <v>23.648840999999997</v>
      </c>
      <c r="X55" s="3">
        <f>(_xlfn.NORM.DIST(W55,F55,K55,TRUE)-1)*-1</f>
        <v>0.33880484856899395</v>
      </c>
    </row>
    <row r="56" spans="1:24" x14ac:dyDescent="0.3">
      <c r="A56" s="5" t="s">
        <v>73</v>
      </c>
      <c r="B56" s="2" t="s">
        <v>84</v>
      </c>
      <c r="C56" s="2" t="str">
        <f>INDEX('[1]FanDuel-NBA-2019-11-19-40685-pl'!$J:$J,MATCH(A56,'[1]FanDuel-NBA-2019-11-19-40685-pl'!$D:$D,0))</f>
        <v>NO</v>
      </c>
      <c r="D56" s="2" t="str">
        <f>INDEX('[1]FanDuel-NBA-2019-11-19-40685-pl'!$B:$B,MATCH(A56,'[1]FanDuel-NBA-2019-11-19-40685-pl'!$D:$D,0))</f>
        <v>SG</v>
      </c>
      <c r="E56" s="2" t="str">
        <f>INDEX('[1]FanDuel-NBA-2019-11-19-40685-pl'!$K:$K,MATCH(A56,'[1]FanDuel-NBA-2019-11-19-40685-pl'!$D:$D,0))</f>
        <v>POR</v>
      </c>
      <c r="F56" s="2">
        <v>15.77</v>
      </c>
      <c r="G56" s="2">
        <v>1.02</v>
      </c>
      <c r="H56" s="2">
        <v>26.73</v>
      </c>
      <c r="I56" s="2">
        <v>20.309999999999999</v>
      </c>
      <c r="J56" s="2">
        <v>1.1200000000000001</v>
      </c>
      <c r="K56" s="2">
        <v>12.31</v>
      </c>
      <c r="L56" s="2">
        <v>16.100000000000001</v>
      </c>
      <c r="M56" s="3">
        <f>L56*G56</f>
        <v>16.422000000000001</v>
      </c>
      <c r="N56" s="2">
        <v>33</v>
      </c>
      <c r="O56" s="2">
        <f>INDEX('[2]convertcsv (27)'!$B:$B,MATCH(C56,'[2]convertcsv (27)'!$A:$A,0))</f>
        <v>116.5</v>
      </c>
      <c r="P56" s="2">
        <v>1.1100000000000001</v>
      </c>
      <c r="Q56" s="2">
        <f>INDEX('[2]convertcsv (27)'!$C:$C,MATCH(C56,'[2]convertcsv (27)'!$A:$A,0))</f>
        <v>-2</v>
      </c>
      <c r="R56" s="2">
        <v>1.01</v>
      </c>
      <c r="S56" s="3">
        <f>F56*P56*R56</f>
        <v>17.679746999999999</v>
      </c>
      <c r="T56" s="2">
        <f>INDEX([2]Sheet1!$C:$C,MATCH(E56,[2]Sheet1!$A:$A,0))</f>
        <v>39.9</v>
      </c>
      <c r="U56" s="3">
        <f>((T56-F56)/F56)+1</f>
        <v>2.5301204819277108</v>
      </c>
      <c r="V56" s="2">
        <f>U56*F56</f>
        <v>39.9</v>
      </c>
      <c r="W56" s="3">
        <f>AVERAGE(I56,M56,S56,V56)</f>
        <v>23.577936749999999</v>
      </c>
      <c r="X56" s="3">
        <f>(_xlfn.NORM.DIST(W56,F56,K56,TRUE)-1)*-1</f>
        <v>0.26295037966405188</v>
      </c>
    </row>
    <row r="57" spans="1:24" x14ac:dyDescent="0.3">
      <c r="A57" s="5" t="s">
        <v>75</v>
      </c>
      <c r="B57" s="2" t="s">
        <v>85</v>
      </c>
      <c r="C57" s="2" t="str">
        <f>INDEX('[1]FanDuel-NBA-2019-11-19-40685-pl'!$J:$J,MATCH(A57,'[1]FanDuel-NBA-2019-11-19-40685-pl'!$D:$D,0))</f>
        <v>GS</v>
      </c>
      <c r="D57" s="2" t="str">
        <f>INDEX('[1]FanDuel-NBA-2019-11-19-40685-pl'!$B:$B,MATCH(A57,'[1]FanDuel-NBA-2019-11-19-40685-pl'!$D:$D,0))</f>
        <v>SG</v>
      </c>
      <c r="E57" s="2" t="str">
        <f>INDEX('[1]FanDuel-NBA-2019-11-19-40685-pl'!$K:$K,MATCH(A57,'[1]FanDuel-NBA-2019-11-19-40685-pl'!$D:$D,0))</f>
        <v>MEM</v>
      </c>
      <c r="F57" s="2">
        <v>16.09</v>
      </c>
      <c r="G57" s="2">
        <v>0.6</v>
      </c>
      <c r="H57" s="2">
        <v>12.47</v>
      </c>
      <c r="I57" s="2">
        <v>15.89</v>
      </c>
      <c r="J57" s="2">
        <v>2.62</v>
      </c>
      <c r="K57" s="2">
        <v>5.58</v>
      </c>
      <c r="L57" s="2">
        <v>26.92</v>
      </c>
      <c r="M57" s="3">
        <f>L57*G57</f>
        <v>16.152000000000001</v>
      </c>
      <c r="N57" s="2">
        <v>8.5</v>
      </c>
      <c r="O57" s="2">
        <f>INDEX('[2]convertcsv (27)'!$B:$B,MATCH(C57,'[2]convertcsv (27)'!$A:$A,0))</f>
        <v>108</v>
      </c>
      <c r="P57" s="2">
        <v>1.04</v>
      </c>
      <c r="Q57" s="2">
        <f>INDEX('[2]convertcsv (27)'!$C:$C,MATCH(C57,'[2]convertcsv (27)'!$A:$A,0))</f>
        <v>6</v>
      </c>
      <c r="R57" s="2">
        <v>0.95</v>
      </c>
      <c r="S57" s="3">
        <f>F57*P57*R57</f>
        <v>15.896919999999998</v>
      </c>
      <c r="T57" s="2">
        <f>INDEX([2]Sheet1!$C:$C,MATCH(E57,[2]Sheet1!$A:$A,0))</f>
        <v>45.6</v>
      </c>
      <c r="U57" s="3">
        <f>((T57-F57)/F57)+1</f>
        <v>2.8340584213797388</v>
      </c>
      <c r="V57" s="2">
        <f>U57*F57</f>
        <v>45.599999999999994</v>
      </c>
      <c r="W57" s="3">
        <f>AVERAGE(I57,M57,S57,V57)</f>
        <v>23.384729999999998</v>
      </c>
      <c r="X57" s="3">
        <f>(_xlfn.NORM.DIST(W57,F57,K57,TRUE)-1)*-1</f>
        <v>9.5555543795122655E-2</v>
      </c>
    </row>
    <row r="58" spans="1:24" x14ac:dyDescent="0.3">
      <c r="A58" s="5" t="s">
        <v>53</v>
      </c>
      <c r="B58" s="2" t="s">
        <v>85</v>
      </c>
      <c r="C58" s="2" t="str">
        <f>INDEX('[1]FanDuel-NBA-2019-11-19-40685-pl'!$J:$J,MATCH(A58,'[1]FanDuel-NBA-2019-11-19-40685-pl'!$D:$D,0))</f>
        <v>GS</v>
      </c>
      <c r="D58" s="2" t="str">
        <f>INDEX('[1]FanDuel-NBA-2019-11-19-40685-pl'!$B:$B,MATCH(A58,'[1]FanDuel-NBA-2019-11-19-40685-pl'!$D:$D,0))</f>
        <v>PF</v>
      </c>
      <c r="E58" s="2" t="str">
        <f>INDEX('[1]FanDuel-NBA-2019-11-19-40685-pl'!$K:$K,MATCH(A58,'[1]FanDuel-NBA-2019-11-19-40685-pl'!$D:$D,0))</f>
        <v>MEM</v>
      </c>
      <c r="F58" s="2">
        <v>15.95</v>
      </c>
      <c r="G58" s="2">
        <v>1</v>
      </c>
      <c r="H58" s="2">
        <v>14.33</v>
      </c>
      <c r="I58" s="2">
        <v>16.52</v>
      </c>
      <c r="J58" s="2">
        <v>1.77</v>
      </c>
      <c r="K58" s="2">
        <v>7.22</v>
      </c>
      <c r="L58" s="2">
        <v>15.51</v>
      </c>
      <c r="M58" s="3">
        <f>L58*G58</f>
        <v>15.51</v>
      </c>
      <c r="N58" s="2">
        <v>24.4</v>
      </c>
      <c r="O58" s="2">
        <f>INDEX('[2]convertcsv (27)'!$B:$B,MATCH(C58,'[2]convertcsv (27)'!$A:$A,0))</f>
        <v>108</v>
      </c>
      <c r="P58" s="2">
        <v>1.04</v>
      </c>
      <c r="Q58" s="2">
        <f>INDEX('[2]convertcsv (27)'!$C:$C,MATCH(C58,'[2]convertcsv (27)'!$A:$A,0))</f>
        <v>6</v>
      </c>
      <c r="R58" s="2">
        <v>0.95</v>
      </c>
      <c r="S58" s="3">
        <f>F58*P58*R58</f>
        <v>15.758599999999999</v>
      </c>
      <c r="T58" s="2">
        <f>INDEX([2]Sheet1!$E:$E,MATCH(E58,[2]Sheet1!$A:$A,0))</f>
        <v>45.3</v>
      </c>
      <c r="U58" s="3">
        <f>((T58-F58)/F58)+1</f>
        <v>2.8401253918495297</v>
      </c>
      <c r="V58" s="2">
        <f>U58*F58</f>
        <v>45.3</v>
      </c>
      <c r="W58" s="3">
        <f>AVERAGE(I58,M58,S58,V58)</f>
        <v>23.27215</v>
      </c>
      <c r="X58" s="3">
        <f>(_xlfn.NORM.DIST(W58,F58,K58,TRUE)-1)*-1</f>
        <v>0.15525602088241597</v>
      </c>
    </row>
    <row r="59" spans="1:24" x14ac:dyDescent="0.3">
      <c r="A59" s="5" t="s">
        <v>64</v>
      </c>
      <c r="B59" s="2" t="s">
        <v>85</v>
      </c>
      <c r="C59" s="2" t="str">
        <f>INDEX('[1]FanDuel-NBA-2019-11-19-40685-pl'!$J:$J,MATCH(A59,'[1]FanDuel-NBA-2019-11-19-40685-pl'!$D:$D,0))</f>
        <v>GS</v>
      </c>
      <c r="D59" s="2" t="str">
        <f>INDEX('[1]FanDuel-NBA-2019-11-19-40685-pl'!$B:$B,MATCH(A59,'[1]FanDuel-NBA-2019-11-19-40685-pl'!$D:$D,0))</f>
        <v>PF</v>
      </c>
      <c r="E59" s="2" t="str">
        <f>INDEX('[1]FanDuel-NBA-2019-11-19-40685-pl'!$K:$K,MATCH(A59,'[1]FanDuel-NBA-2019-11-19-40685-pl'!$D:$D,0))</f>
        <v>MEM</v>
      </c>
      <c r="F59" s="2">
        <v>16.88</v>
      </c>
      <c r="G59" s="2">
        <v>1.1100000000000001</v>
      </c>
      <c r="H59" s="2">
        <v>13.3</v>
      </c>
      <c r="I59" s="2">
        <v>12.84</v>
      </c>
      <c r="J59" s="2">
        <v>1.6</v>
      </c>
      <c r="K59" s="2">
        <v>8.68</v>
      </c>
      <c r="L59" s="2">
        <v>15.49</v>
      </c>
      <c r="M59" s="3">
        <f>L59*G59</f>
        <v>17.193900000000003</v>
      </c>
      <c r="N59" s="2">
        <v>5.4</v>
      </c>
      <c r="O59" s="2">
        <f>INDEX('[2]convertcsv (27)'!$B:$B,MATCH(C59,'[2]convertcsv (27)'!$A:$A,0))</f>
        <v>108</v>
      </c>
      <c r="P59" s="2">
        <v>1.04</v>
      </c>
      <c r="Q59" s="2">
        <f>INDEX('[2]convertcsv (27)'!$C:$C,MATCH(C59,'[2]convertcsv (27)'!$A:$A,0))</f>
        <v>6</v>
      </c>
      <c r="R59" s="2">
        <v>0.95</v>
      </c>
      <c r="S59" s="3">
        <f>F59*P59*R59</f>
        <v>16.677439999999997</v>
      </c>
      <c r="T59" s="2">
        <f>INDEX([2]Sheet1!$E:$E,MATCH(E59,[2]Sheet1!$A:$A,0))</f>
        <v>45.3</v>
      </c>
      <c r="U59" s="3">
        <f>((T59-F59)/F59)+1</f>
        <v>2.683649289099526</v>
      </c>
      <c r="V59" s="2">
        <f>U59*F59</f>
        <v>45.3</v>
      </c>
      <c r="W59" s="3">
        <f>AVERAGE(I59,M59,S59,V59)</f>
        <v>23.002834999999997</v>
      </c>
      <c r="X59" s="3">
        <f>(_xlfn.NORM.DIST(W59,F59,K59,TRUE)-1)*-1</f>
        <v>0.24028199800363148</v>
      </c>
    </row>
    <row r="60" spans="1:24" x14ac:dyDescent="0.3">
      <c r="A60" s="5" t="s">
        <v>34</v>
      </c>
      <c r="B60" s="2" t="s">
        <v>88</v>
      </c>
      <c r="C60" s="2" t="str">
        <f>INDEX('[1]FanDuel-NBA-2019-11-19-40685-pl'!$J:$J,MATCH(A60,'[1]FanDuel-NBA-2019-11-19-40685-pl'!$D:$D,0))</f>
        <v>SAC</v>
      </c>
      <c r="D60" s="2" t="str">
        <f>INDEX('[1]FanDuel-NBA-2019-11-19-40685-pl'!$B:$B,MATCH(A60,'[1]FanDuel-NBA-2019-11-19-40685-pl'!$D:$D,0))</f>
        <v>C</v>
      </c>
      <c r="E60" s="2" t="str">
        <f>INDEX('[1]FanDuel-NBA-2019-11-19-40685-pl'!$K:$K,MATCH(A60,'[1]FanDuel-NBA-2019-11-19-40685-pl'!$D:$D,0))</f>
        <v>PHO</v>
      </c>
      <c r="F60" s="2">
        <v>12.33</v>
      </c>
      <c r="G60" s="2">
        <v>0.8</v>
      </c>
      <c r="H60" s="2">
        <v>10.130000000000001</v>
      </c>
      <c r="I60" s="2">
        <v>10.029999999999999</v>
      </c>
      <c r="J60" s="2">
        <v>1.8</v>
      </c>
      <c r="K60" s="2">
        <v>6.1</v>
      </c>
      <c r="L60" s="2">
        <v>15.6</v>
      </c>
      <c r="M60" s="3">
        <f>L60*G60</f>
        <v>12.48</v>
      </c>
      <c r="N60" s="2">
        <v>12.8</v>
      </c>
      <c r="O60" s="2">
        <f>INDEX('[2]convertcsv (27)'!$B:$B,MATCH(C60,'[2]convertcsv (27)'!$A:$A,0))</f>
        <v>110</v>
      </c>
      <c r="P60" s="2">
        <v>1.04</v>
      </c>
      <c r="Q60" s="2">
        <f>INDEX('[2]convertcsv (27)'!$C:$C,MATCH(C60,'[2]convertcsv (27)'!$A:$A,0))</f>
        <v>-2.5</v>
      </c>
      <c r="R60" s="2">
        <v>1.01</v>
      </c>
      <c r="S60" s="3">
        <f>F60*P60*R60</f>
        <v>12.951432</v>
      </c>
      <c r="T60" s="2">
        <f>INDEX([2]Sheet1!$F:$F,MATCH(E60,[2]Sheet1!$A:$A,0))</f>
        <v>55.6</v>
      </c>
      <c r="U60" s="3">
        <f>((T60-F60)/F60)+1</f>
        <v>4.5093268450932689</v>
      </c>
      <c r="V60" s="2">
        <f>U60*F60</f>
        <v>55.600000000000009</v>
      </c>
      <c r="W60" s="3">
        <f>AVERAGE(I60,M60,S60,V60)</f>
        <v>22.765358000000003</v>
      </c>
      <c r="X60" s="3">
        <f>(_xlfn.NORM.DIST(W60,F60,K60,TRUE)-1)*-1</f>
        <v>4.35669216319724E-2</v>
      </c>
    </row>
    <row r="61" spans="1:24" x14ac:dyDescent="0.3">
      <c r="A61" s="5" t="s">
        <v>77</v>
      </c>
      <c r="B61" s="2" t="s">
        <v>83</v>
      </c>
      <c r="C61" s="2" t="str">
        <f>INDEX('[1]FanDuel-NBA-2019-11-19-40685-pl'!$J:$J,MATCH(A61,'[1]FanDuel-NBA-2019-11-19-40685-pl'!$D:$D,0))</f>
        <v>PHO</v>
      </c>
      <c r="D61" s="2" t="str">
        <f>INDEX('[1]FanDuel-NBA-2019-11-19-40685-pl'!$B:$B,MATCH(A61,'[1]FanDuel-NBA-2019-11-19-40685-pl'!$D:$D,0))</f>
        <v>SF</v>
      </c>
      <c r="E61" s="2" t="str">
        <f>INDEX('[1]FanDuel-NBA-2019-11-19-40685-pl'!$K:$K,MATCH(A61,'[1]FanDuel-NBA-2019-11-19-40685-pl'!$D:$D,0))</f>
        <v>SAC</v>
      </c>
      <c r="F61" s="2">
        <v>13.79</v>
      </c>
      <c r="G61" s="2">
        <v>0.77</v>
      </c>
      <c r="H61" s="2">
        <v>17.7</v>
      </c>
      <c r="I61" s="2">
        <v>21.7</v>
      </c>
      <c r="J61" s="2">
        <v>1.17</v>
      </c>
      <c r="K61" s="2">
        <v>8.77</v>
      </c>
      <c r="L61" s="2">
        <v>17.28</v>
      </c>
      <c r="M61" s="3">
        <f>L61*G61</f>
        <v>13.305600000000002</v>
      </c>
      <c r="N61" s="2">
        <v>16.5</v>
      </c>
      <c r="O61" s="2">
        <f>INDEX('[2]convertcsv (27)'!$B:$B,MATCH(C61,'[2]convertcsv (27)'!$A:$A,0))</f>
        <v>107.5</v>
      </c>
      <c r="P61" s="2">
        <v>1.04</v>
      </c>
      <c r="Q61" s="2">
        <f>INDEX('[2]convertcsv (27)'!$C:$C,MATCH(C61,'[2]convertcsv (27)'!$A:$A,0))</f>
        <v>2.5</v>
      </c>
      <c r="R61" s="2">
        <v>1.01</v>
      </c>
      <c r="S61" s="3">
        <f>F61*P61*R61</f>
        <v>14.485016</v>
      </c>
      <c r="T61" s="2">
        <f>INDEX([2]Sheet1!$D:$D,MATCH(E61,[2]Sheet1!$A:$A,0))</f>
        <v>41.3</v>
      </c>
      <c r="U61" s="3">
        <f>((T61-F61)/F61)+1</f>
        <v>2.9949238578680202</v>
      </c>
      <c r="V61" s="2">
        <f>U61*F61</f>
        <v>41.3</v>
      </c>
      <c r="W61" s="3">
        <f>AVERAGE(I61,M61,S61,V61)</f>
        <v>22.697654</v>
      </c>
      <c r="X61" s="3">
        <f>(_xlfn.NORM.DIST(W61,F61,K61,TRUE)-1)*-1</f>
        <v>0.15488708453490141</v>
      </c>
    </row>
    <row r="62" spans="1:24" x14ac:dyDescent="0.3">
      <c r="A62" s="5" t="s">
        <v>63</v>
      </c>
      <c r="B62" s="2" t="s">
        <v>83</v>
      </c>
      <c r="C62" s="2" t="str">
        <f>INDEX('[1]FanDuel-NBA-2019-11-19-40685-pl'!$J:$J,MATCH(A62,'[1]FanDuel-NBA-2019-11-19-40685-pl'!$D:$D,0))</f>
        <v>PHO</v>
      </c>
      <c r="D62" s="2" t="str">
        <f>INDEX('[1]FanDuel-NBA-2019-11-19-40685-pl'!$B:$B,MATCH(A62,'[1]FanDuel-NBA-2019-11-19-40685-pl'!$D:$D,0))</f>
        <v>SF</v>
      </c>
      <c r="E62" s="2" t="str">
        <f>INDEX('[1]FanDuel-NBA-2019-11-19-40685-pl'!$K:$K,MATCH(A62,'[1]FanDuel-NBA-2019-11-19-40685-pl'!$D:$D,0))</f>
        <v>SAC</v>
      </c>
      <c r="F62" s="2">
        <v>15.13</v>
      </c>
      <c r="G62" s="2">
        <v>0.81</v>
      </c>
      <c r="H62" s="2">
        <v>14.7</v>
      </c>
      <c r="I62" s="2">
        <v>17.29</v>
      </c>
      <c r="J62" s="2">
        <v>1.94</v>
      </c>
      <c r="K62" s="2">
        <v>6.86</v>
      </c>
      <c r="L62" s="2">
        <v>18.96</v>
      </c>
      <c r="M62" s="3">
        <f>L62*G62</f>
        <v>15.357600000000001</v>
      </c>
      <c r="N62" s="2">
        <v>11.4</v>
      </c>
      <c r="O62" s="2">
        <f>INDEX('[2]convertcsv (27)'!$B:$B,MATCH(C62,'[2]convertcsv (27)'!$A:$A,0))</f>
        <v>107.5</v>
      </c>
      <c r="P62" s="2">
        <v>1.04</v>
      </c>
      <c r="Q62" s="2">
        <f>INDEX('[2]convertcsv (27)'!$C:$C,MATCH(C62,'[2]convertcsv (27)'!$A:$A,0))</f>
        <v>2.5</v>
      </c>
      <c r="R62" s="2">
        <v>1.01</v>
      </c>
      <c r="S62" s="3">
        <f>F62*P62*R62</f>
        <v>15.892552</v>
      </c>
      <c r="T62" s="2">
        <f>INDEX([2]Sheet1!$D:$D,MATCH(E62,[2]Sheet1!$A:$A,0))</f>
        <v>41.3</v>
      </c>
      <c r="U62" s="3">
        <f>((T62-F62)/F62)+1</f>
        <v>2.7296761401189684</v>
      </c>
      <c r="V62" s="2">
        <f>U62*F62</f>
        <v>41.3</v>
      </c>
      <c r="W62" s="3">
        <f>AVERAGE(I62,M62,S62,V62)</f>
        <v>22.460037999999997</v>
      </c>
      <c r="X62" s="3">
        <f>(_xlfn.NORM.DIST(W62,F62,K62,TRUE)-1)*-1</f>
        <v>0.14264330912522039</v>
      </c>
    </row>
    <row r="63" spans="1:24" x14ac:dyDescent="0.3">
      <c r="A63" s="5" t="s">
        <v>79</v>
      </c>
      <c r="B63" s="2" t="s">
        <v>84</v>
      </c>
      <c r="C63" s="2" t="str">
        <f>INDEX('[1]FanDuel-NBA-2019-11-19-40685-pl'!$J:$J,MATCH(A63,'[1]FanDuel-NBA-2019-11-19-40685-pl'!$D:$D,0))</f>
        <v>NO</v>
      </c>
      <c r="D63" s="2" t="str">
        <f>INDEX('[1]FanDuel-NBA-2019-11-19-40685-pl'!$B:$B,MATCH(A63,'[1]FanDuel-NBA-2019-11-19-40685-pl'!$D:$D,0))</f>
        <v>PF</v>
      </c>
      <c r="E63" s="2" t="str">
        <f>INDEX('[1]FanDuel-NBA-2019-11-19-40685-pl'!$K:$K,MATCH(A63,'[1]FanDuel-NBA-2019-11-19-40685-pl'!$D:$D,0))</f>
        <v>POR</v>
      </c>
      <c r="F63" s="2">
        <v>12.27</v>
      </c>
      <c r="G63" s="2">
        <v>0.91</v>
      </c>
      <c r="H63" s="2">
        <v>20.3</v>
      </c>
      <c r="I63" s="2">
        <v>14.4</v>
      </c>
      <c r="J63" s="2">
        <v>0.97</v>
      </c>
      <c r="K63" s="2">
        <v>9.92</v>
      </c>
      <c r="L63" s="2">
        <v>15.68</v>
      </c>
      <c r="M63" s="3">
        <f>L63*G63</f>
        <v>14.268800000000001</v>
      </c>
      <c r="N63" s="2">
        <v>25.5</v>
      </c>
      <c r="O63" s="2">
        <f>INDEX('[2]convertcsv (27)'!$B:$B,MATCH(C63,'[2]convertcsv (27)'!$A:$A,0))</f>
        <v>116.5</v>
      </c>
      <c r="P63" s="2">
        <v>1.1100000000000001</v>
      </c>
      <c r="Q63" s="2">
        <f>INDEX('[2]convertcsv (27)'!$C:$C,MATCH(C63,'[2]convertcsv (27)'!$A:$A,0))</f>
        <v>-2</v>
      </c>
      <c r="R63" s="2">
        <v>1.01</v>
      </c>
      <c r="S63" s="3">
        <f>F63*P63*R63</f>
        <v>13.755896999999999</v>
      </c>
      <c r="T63" s="2">
        <f>INDEX([2]Sheet1!$E:$E,MATCH(E63,[2]Sheet1!$A:$A,0))</f>
        <v>47.2</v>
      </c>
      <c r="U63" s="3">
        <f>((T63-F63)/F63)+1</f>
        <v>3.8467807660961704</v>
      </c>
      <c r="V63" s="2">
        <f>U63*F63</f>
        <v>47.20000000000001</v>
      </c>
      <c r="W63" s="3">
        <f>AVERAGE(I63,M63,S63,V63)</f>
        <v>22.406174250000003</v>
      </c>
      <c r="X63" s="3">
        <f>(_xlfn.NORM.DIST(W63,F63,K63,TRUE)-1)*-1</f>
        <v>0.15343973529408028</v>
      </c>
    </row>
    <row r="64" spans="1:24" x14ac:dyDescent="0.3">
      <c r="A64" s="5" t="s">
        <v>23</v>
      </c>
      <c r="B64" s="2" t="s">
        <v>88</v>
      </c>
      <c r="C64" s="2" t="str">
        <f>INDEX('[1]FanDuel-NBA-2019-11-19-40685-pl'!$J:$J,MATCH(A64,'[1]FanDuel-NBA-2019-11-19-40685-pl'!$D:$D,0))</f>
        <v>SAC</v>
      </c>
      <c r="D64" s="2" t="str">
        <f>INDEX('[1]FanDuel-NBA-2019-11-19-40685-pl'!$B:$B,MATCH(A64,'[1]FanDuel-NBA-2019-11-19-40685-pl'!$D:$D,0))</f>
        <v>PG</v>
      </c>
      <c r="E64" s="2" t="str">
        <f>INDEX('[1]FanDuel-NBA-2019-11-19-40685-pl'!$K:$K,MATCH(A64,'[1]FanDuel-NBA-2019-11-19-40685-pl'!$D:$D,0))</f>
        <v>PHO</v>
      </c>
      <c r="F64" s="2">
        <v>13.51</v>
      </c>
      <c r="G64" s="2">
        <v>0.67</v>
      </c>
      <c r="H64" s="2">
        <v>14.1</v>
      </c>
      <c r="I64" s="2">
        <v>15.19</v>
      </c>
      <c r="J64" s="2">
        <v>1.59</v>
      </c>
      <c r="K64" s="2">
        <v>7.84</v>
      </c>
      <c r="L64" s="2">
        <v>20.21</v>
      </c>
      <c r="M64" s="3">
        <f>L64*G64</f>
        <v>13.540700000000001</v>
      </c>
      <c r="N64" s="2">
        <v>8.5</v>
      </c>
      <c r="O64" s="2">
        <f>INDEX('[2]convertcsv (27)'!$B:$B,MATCH(C64,'[2]convertcsv (27)'!$A:$A,0))</f>
        <v>110</v>
      </c>
      <c r="P64" s="2">
        <v>1.04</v>
      </c>
      <c r="Q64" s="2">
        <f>INDEX('[2]convertcsv (27)'!$C:$C,MATCH(C64,'[2]convertcsv (27)'!$A:$A,0))</f>
        <v>-2.5</v>
      </c>
      <c r="R64" s="2">
        <v>1.01</v>
      </c>
      <c r="S64" s="3">
        <f>F64*P64*R64</f>
        <v>14.190904</v>
      </c>
      <c r="T64" s="2">
        <f>INDEX([2]Sheet1!$B:$B,MATCH(E64,[2]Sheet1!$A:$A,0))</f>
        <v>45.7</v>
      </c>
      <c r="U64" s="3">
        <f>((T64-F64)/F64)+1</f>
        <v>3.3826794966691343</v>
      </c>
      <c r="V64" s="2">
        <f>U64*F64</f>
        <v>45.7</v>
      </c>
      <c r="W64" s="3">
        <f>AVERAGE(I64,M64,S64,V64)</f>
        <v>22.155401000000001</v>
      </c>
      <c r="X64" s="3">
        <f>(_xlfn.NORM.DIST(W64,F64,K64,TRUE)-1)*-1</f>
        <v>0.13507227829219026</v>
      </c>
    </row>
    <row r="65" spans="1:24" x14ac:dyDescent="0.3">
      <c r="A65" s="5" t="s">
        <v>58</v>
      </c>
      <c r="B65" s="2" t="s">
        <v>86</v>
      </c>
      <c r="C65" s="2" t="str">
        <f>INDEX('[1]FanDuel-NBA-2019-11-19-40685-pl'!$J:$J,MATCH(A65,'[1]FanDuel-NBA-2019-11-19-40685-pl'!$D:$D,0))</f>
        <v>OKC</v>
      </c>
      <c r="D65" s="2" t="str">
        <f>INDEX('[1]FanDuel-NBA-2019-11-19-40685-pl'!$B:$B,MATCH(A65,'[1]FanDuel-NBA-2019-11-19-40685-pl'!$D:$D,0))</f>
        <v>SG</v>
      </c>
      <c r="E65" s="2" t="str">
        <f>INDEX('[1]FanDuel-NBA-2019-11-19-40685-pl'!$K:$K,MATCH(A65,'[1]FanDuel-NBA-2019-11-19-40685-pl'!$D:$D,0))</f>
        <v>LAL</v>
      </c>
      <c r="F65" s="2">
        <v>12.58</v>
      </c>
      <c r="G65" s="2">
        <v>0.63</v>
      </c>
      <c r="H65" s="2">
        <v>18.43</v>
      </c>
      <c r="I65" s="2">
        <v>18.36</v>
      </c>
      <c r="J65" s="2">
        <v>1.33</v>
      </c>
      <c r="K65" s="2">
        <v>6.56</v>
      </c>
      <c r="L65" s="2">
        <v>24.71</v>
      </c>
      <c r="M65" s="3">
        <f>L65*G65</f>
        <v>15.567300000000001</v>
      </c>
      <c r="N65" s="2">
        <v>18.399999999999999</v>
      </c>
      <c r="O65" s="2">
        <f>INDEX('[2]convertcsv (27)'!$B:$B,MATCH(C65,'[2]convertcsv (27)'!$A:$A,0))</f>
        <v>99.75</v>
      </c>
      <c r="P65" s="2">
        <v>0.96</v>
      </c>
      <c r="Q65" s="2">
        <f>INDEX('[2]convertcsv (27)'!$C:$C,MATCH(C65,'[2]convertcsv (27)'!$A:$A,0))</f>
        <v>11</v>
      </c>
      <c r="R65" s="2">
        <v>0.97</v>
      </c>
      <c r="S65" s="3">
        <f>F65*P65*R65</f>
        <v>11.714496</v>
      </c>
      <c r="T65" s="2">
        <f>INDEX([2]Sheet1!$C:$C,MATCH(E65,[2]Sheet1!$A:$A,0))</f>
        <v>42</v>
      </c>
      <c r="U65" s="3">
        <f>((T65-F65)/F65)+1</f>
        <v>3.3386327503974562</v>
      </c>
      <c r="V65" s="2">
        <f>U65*F65</f>
        <v>42</v>
      </c>
      <c r="W65" s="3">
        <f>AVERAGE(I65,M65,S65,V65)</f>
        <v>21.910449</v>
      </c>
      <c r="X65" s="3">
        <f>(_xlfn.NORM.DIST(W65,F65,K65,TRUE)-1)*-1</f>
        <v>7.7466028637662054E-2</v>
      </c>
    </row>
    <row r="66" spans="1:24" x14ac:dyDescent="0.3">
      <c r="A66" s="5" t="s">
        <v>81</v>
      </c>
      <c r="B66" s="2" t="s">
        <v>89</v>
      </c>
      <c r="C66" s="2" t="str">
        <f>INDEX('[1]FanDuel-NBA-2019-11-19-40685-pl'!$J:$J,MATCH(A66,'[1]FanDuel-NBA-2019-11-19-40685-pl'!$D:$D,0))</f>
        <v>MEM</v>
      </c>
      <c r="D66" s="2" t="str">
        <f>INDEX('[1]FanDuel-NBA-2019-11-19-40685-pl'!$B:$B,MATCH(A66,'[1]FanDuel-NBA-2019-11-19-40685-pl'!$D:$D,0))</f>
        <v>SG</v>
      </c>
      <c r="E66" s="2" t="str">
        <f>INDEX('[1]FanDuel-NBA-2019-11-19-40685-pl'!$K:$K,MATCH(A66,'[1]FanDuel-NBA-2019-11-19-40685-pl'!$D:$D,0))</f>
        <v>GS</v>
      </c>
      <c r="F66" s="2">
        <v>12.49</v>
      </c>
      <c r="G66" s="2">
        <v>0.68</v>
      </c>
      <c r="H66" s="2">
        <v>13.17</v>
      </c>
      <c r="I66" s="2">
        <v>15.86</v>
      </c>
      <c r="J66" s="2">
        <v>1.52</v>
      </c>
      <c r="K66" s="2">
        <v>7.94</v>
      </c>
      <c r="L66" s="2">
        <v>18.059999999999999</v>
      </c>
      <c r="M66" s="3">
        <f>L66*G66</f>
        <v>12.280799999999999</v>
      </c>
      <c r="N66" s="2">
        <v>14.6</v>
      </c>
      <c r="O66" s="2">
        <f>INDEX('[2]convertcsv (27)'!$B:$B,MATCH(C66,'[2]convertcsv (27)'!$A:$A,0))</f>
        <v>114</v>
      </c>
      <c r="P66" s="2">
        <v>1.1100000000000001</v>
      </c>
      <c r="Q66" s="2">
        <f>INDEX('[2]convertcsv (27)'!$C:$C,MATCH(C66,'[2]convertcsv (27)'!$A:$A,0))</f>
        <v>-6</v>
      </c>
      <c r="R66" s="2">
        <v>1.01</v>
      </c>
      <c r="S66" s="3">
        <f>F66*P66*R66</f>
        <v>14.002539000000001</v>
      </c>
      <c r="T66" s="2">
        <f>INDEX([2]Sheet1!$C:$C,MATCH(E66,[2]Sheet1!$A:$A,0))</f>
        <v>44.8</v>
      </c>
      <c r="U66" s="3">
        <f>((T66-F66)/F66)+1</f>
        <v>3.5868694955964768</v>
      </c>
      <c r="V66" s="2">
        <f>U66*F66</f>
        <v>44.8</v>
      </c>
      <c r="W66" s="3">
        <f>AVERAGE(I66,M66,S66,V66)</f>
        <v>21.735834749999999</v>
      </c>
      <c r="X66" s="3">
        <f>(_xlfn.NORM.DIST(W66,F66,K66,TRUE)-1)*-1</f>
        <v>0.12211825218033134</v>
      </c>
    </row>
    <row r="67" spans="1:24" x14ac:dyDescent="0.3">
      <c r="A67" s="5" t="s">
        <v>45</v>
      </c>
      <c r="B67" s="2" t="s">
        <v>87</v>
      </c>
      <c r="C67" s="2" t="str">
        <f>INDEX('[1]FanDuel-NBA-2019-11-19-40685-pl'!$J:$J,MATCH(A67,'[1]FanDuel-NBA-2019-11-19-40685-pl'!$D:$D,0))</f>
        <v>POR</v>
      </c>
      <c r="D67" s="2" t="str">
        <f>INDEX('[1]FanDuel-NBA-2019-11-19-40685-pl'!$B:$B,MATCH(A67,'[1]FanDuel-NBA-2019-11-19-40685-pl'!$D:$D,0))</f>
        <v>SF</v>
      </c>
      <c r="E67" s="2" t="str">
        <f>INDEX('[1]FanDuel-NBA-2019-11-19-40685-pl'!$K:$K,MATCH(A67,'[1]FanDuel-NBA-2019-11-19-40685-pl'!$D:$D,0))</f>
        <v>NO</v>
      </c>
      <c r="F67" s="2">
        <v>15.44</v>
      </c>
      <c r="G67" s="2">
        <v>0.75</v>
      </c>
      <c r="H67" s="2">
        <v>13.27</v>
      </c>
      <c r="I67" s="2">
        <v>13.26</v>
      </c>
      <c r="J67" s="2">
        <v>1.73</v>
      </c>
      <c r="K67" s="2">
        <v>8.3699999999999992</v>
      </c>
      <c r="L67" s="2">
        <v>20.82</v>
      </c>
      <c r="M67" s="3">
        <f>L67*G67</f>
        <v>15.615</v>
      </c>
      <c r="N67" s="2">
        <v>7</v>
      </c>
      <c r="O67" s="2">
        <f>INDEX('[2]convertcsv (27)'!$B:$B,MATCH(C67,'[2]convertcsv (27)'!$A:$A,0))</f>
        <v>114.5</v>
      </c>
      <c r="P67" s="2">
        <v>1.1100000000000001</v>
      </c>
      <c r="Q67" s="2">
        <f>INDEX('[2]convertcsv (27)'!$C:$C,MATCH(C67,'[2]convertcsv (27)'!$A:$A,0))</f>
        <v>2</v>
      </c>
      <c r="R67" s="2">
        <v>1.01</v>
      </c>
      <c r="S67" s="3">
        <f>F67*P67*R67</f>
        <v>17.309784000000001</v>
      </c>
      <c r="T67" s="2">
        <f>INDEX([2]Sheet1!$D:$D,MATCH(E67,[2]Sheet1!$A:$A,0))</f>
        <v>40.4</v>
      </c>
      <c r="U67" s="3">
        <f>((T67-F67)/F67)+1</f>
        <v>2.6165803108808294</v>
      </c>
      <c r="V67" s="2">
        <f>U67*F67</f>
        <v>40.400000000000006</v>
      </c>
      <c r="W67" s="3">
        <f>AVERAGE(I67,M67,S67,V67)</f>
        <v>21.646196000000003</v>
      </c>
      <c r="X67" s="3">
        <f>(_xlfn.NORM.DIST(W67,F67,K67,TRUE)-1)*-1</f>
        <v>0.22920092283714311</v>
      </c>
    </row>
    <row r="68" spans="1:24" x14ac:dyDescent="0.3">
      <c r="A68" s="5" t="s">
        <v>42</v>
      </c>
      <c r="B68" s="2" t="s">
        <v>83</v>
      </c>
      <c r="C68" s="2" t="str">
        <f>INDEX('[1]FanDuel-NBA-2019-11-19-40685-pl'!$J:$J,MATCH(A68,'[1]FanDuel-NBA-2019-11-19-40685-pl'!$D:$D,0))</f>
        <v>PHO</v>
      </c>
      <c r="D68" s="2" t="str">
        <f>INDEX('[1]FanDuel-NBA-2019-11-19-40685-pl'!$B:$B,MATCH(A68,'[1]FanDuel-NBA-2019-11-19-40685-pl'!$D:$D,0))</f>
        <v>PG</v>
      </c>
      <c r="E68" s="2" t="str">
        <f>INDEX('[1]FanDuel-NBA-2019-11-19-40685-pl'!$K:$K,MATCH(A68,'[1]FanDuel-NBA-2019-11-19-40685-pl'!$D:$D,0))</f>
        <v>SAC</v>
      </c>
      <c r="F68" s="2">
        <v>12.22</v>
      </c>
      <c r="G68" s="2">
        <v>0.64</v>
      </c>
      <c r="H68" s="2">
        <v>11.23</v>
      </c>
      <c r="I68" s="2">
        <v>10.94</v>
      </c>
      <c r="J68" s="2">
        <v>2.12</v>
      </c>
      <c r="K68" s="2">
        <v>5.69</v>
      </c>
      <c r="L68" s="2">
        <v>19.27</v>
      </c>
      <c r="M68" s="3">
        <f>L68*G68</f>
        <v>12.332800000000001</v>
      </c>
      <c r="N68" s="2">
        <v>16.8</v>
      </c>
      <c r="O68" s="2">
        <f>INDEX('[2]convertcsv (27)'!$B:$B,MATCH(C68,'[2]convertcsv (27)'!$A:$A,0))</f>
        <v>107.5</v>
      </c>
      <c r="P68" s="2">
        <v>1.04</v>
      </c>
      <c r="Q68" s="2">
        <f>INDEX('[2]convertcsv (27)'!$C:$C,MATCH(C68,'[2]convertcsv (27)'!$A:$A,0))</f>
        <v>2.5</v>
      </c>
      <c r="R68" s="2">
        <v>1.01</v>
      </c>
      <c r="S68" s="3">
        <f>F68*P68*R68</f>
        <v>12.835888000000002</v>
      </c>
      <c r="T68" s="2">
        <f>INDEX([2]Sheet1!$B:$B,MATCH(E68,[2]Sheet1!$A:$A,0))</f>
        <v>49.2</v>
      </c>
      <c r="U68" s="3">
        <f>((T68-F68)/F68)+1</f>
        <v>4.0261865793780691</v>
      </c>
      <c r="V68" s="2">
        <f>U68*F68</f>
        <v>49.20000000000001</v>
      </c>
      <c r="W68" s="3">
        <f>AVERAGE(I68,M68,S68,V68)</f>
        <v>21.327172000000004</v>
      </c>
      <c r="X68" s="3">
        <f>(_xlfn.NORM.DIST(W68,F68,K68,TRUE)-1)*-1</f>
        <v>5.4737484317544771E-2</v>
      </c>
    </row>
    <row r="69" spans="1:24" x14ac:dyDescent="0.3">
      <c r="A69" s="5" t="s">
        <v>67</v>
      </c>
      <c r="B69" s="2" t="s">
        <v>83</v>
      </c>
      <c r="C69" s="2" t="str">
        <f>INDEX('[1]FanDuel-NBA-2019-11-19-40685-pl'!$J:$J,MATCH(A69,'[1]FanDuel-NBA-2019-11-19-40685-pl'!$D:$D,0))</f>
        <v>PHO</v>
      </c>
      <c r="D69" s="2" t="str">
        <f>INDEX('[1]FanDuel-NBA-2019-11-19-40685-pl'!$B:$B,MATCH(A69,'[1]FanDuel-NBA-2019-11-19-40685-pl'!$D:$D,0))</f>
        <v>PG</v>
      </c>
      <c r="E69" s="2" t="str">
        <f>INDEX('[1]FanDuel-NBA-2019-11-19-40685-pl'!$K:$K,MATCH(A69,'[1]FanDuel-NBA-2019-11-19-40685-pl'!$D:$D,0))</f>
        <v>SAC</v>
      </c>
      <c r="F69" s="2">
        <v>12.41</v>
      </c>
      <c r="G69" s="2">
        <v>0.94</v>
      </c>
      <c r="H69" s="2">
        <v>8.5299999999999994</v>
      </c>
      <c r="I69" s="2">
        <v>6.25</v>
      </c>
      <c r="J69" s="2">
        <v>1.23</v>
      </c>
      <c r="K69" s="2">
        <v>8.84</v>
      </c>
      <c r="L69" s="2">
        <v>16.399999999999999</v>
      </c>
      <c r="M69" s="3">
        <f>L69*G69</f>
        <v>15.415999999999999</v>
      </c>
      <c r="N69" s="2">
        <v>16.399999999999999</v>
      </c>
      <c r="O69" s="2">
        <f>INDEX('[2]convertcsv (27)'!$B:$B,MATCH(C69,'[2]convertcsv (27)'!$A:$A,0))</f>
        <v>107.5</v>
      </c>
      <c r="P69" s="2">
        <v>1.04</v>
      </c>
      <c r="Q69" s="2">
        <f>INDEX('[2]convertcsv (27)'!$C:$C,MATCH(C69,'[2]convertcsv (27)'!$A:$A,0))</f>
        <v>2.5</v>
      </c>
      <c r="R69" s="2">
        <v>1.01</v>
      </c>
      <c r="S69" s="3">
        <f>F69*P69*R69</f>
        <v>13.035464000000001</v>
      </c>
      <c r="T69" s="2">
        <f>INDEX([2]Sheet1!$B:$B,MATCH(E69,[2]Sheet1!$A:$A,0))</f>
        <v>49.2</v>
      </c>
      <c r="U69" s="3">
        <f>((T69-F69)/F69)+1</f>
        <v>3.9645447219983887</v>
      </c>
      <c r="V69" s="2">
        <f>U69*F69</f>
        <v>49.2</v>
      </c>
      <c r="W69" s="3">
        <f>AVERAGE(I69,M69,S69,V69)</f>
        <v>20.975366000000001</v>
      </c>
      <c r="X69" s="3">
        <f>(_xlfn.NORM.DIST(W69,F69,K69,TRUE)-1)*-1</f>
        <v>0.16628935812349643</v>
      </c>
    </row>
    <row r="70" spans="1:24" x14ac:dyDescent="0.3">
      <c r="A70" s="5" t="s">
        <v>32</v>
      </c>
      <c r="B70" s="2" t="s">
        <v>89</v>
      </c>
      <c r="C70" s="2" t="str">
        <f>INDEX('[1]FanDuel-NBA-2019-11-19-40685-pl'!$J:$J,MATCH(A70,'[1]FanDuel-NBA-2019-11-19-40685-pl'!$D:$D,0))</f>
        <v>MEM</v>
      </c>
      <c r="D70" s="2" t="str">
        <f>INDEX('[1]FanDuel-NBA-2019-11-19-40685-pl'!$B:$B,MATCH(A70,'[1]FanDuel-NBA-2019-11-19-40685-pl'!$D:$D,0))</f>
        <v>SF</v>
      </c>
      <c r="E70" s="2" t="str">
        <f>INDEX('[1]FanDuel-NBA-2019-11-19-40685-pl'!$K:$K,MATCH(A70,'[1]FanDuel-NBA-2019-11-19-40685-pl'!$D:$D,0))</f>
        <v>GS</v>
      </c>
      <c r="F70" s="2">
        <v>13.85</v>
      </c>
      <c r="G70" s="2">
        <v>0.82</v>
      </c>
      <c r="H70" s="2">
        <v>14.07</v>
      </c>
      <c r="I70" s="2">
        <v>11.49</v>
      </c>
      <c r="J70" s="2">
        <v>1.51</v>
      </c>
      <c r="K70" s="2">
        <v>6.02</v>
      </c>
      <c r="L70" s="2">
        <v>17.43</v>
      </c>
      <c r="M70" s="3">
        <f>L70*G70</f>
        <v>14.292599999999998</v>
      </c>
      <c r="N70" s="2">
        <v>14.8</v>
      </c>
      <c r="O70" s="2">
        <f>INDEX('[2]convertcsv (27)'!$B:$B,MATCH(C70,'[2]convertcsv (27)'!$A:$A,0))</f>
        <v>114</v>
      </c>
      <c r="P70" s="2">
        <v>1.1100000000000001</v>
      </c>
      <c r="Q70" s="2">
        <f>INDEX('[2]convertcsv (27)'!$C:$C,MATCH(C70,'[2]convertcsv (27)'!$A:$A,0))</f>
        <v>-6</v>
      </c>
      <c r="R70" s="2">
        <v>1.01</v>
      </c>
      <c r="S70" s="3">
        <f>F70*P70*R70</f>
        <v>15.527235000000001</v>
      </c>
      <c r="T70" s="2">
        <f>INDEX([2]Sheet1!$D:$D,MATCH(E70,[2]Sheet1!$A:$A,0))</f>
        <v>40.5</v>
      </c>
      <c r="U70" s="3">
        <f>((T70-F70)/F70)+1</f>
        <v>2.9241877256317688</v>
      </c>
      <c r="V70" s="2">
        <f>U70*F70</f>
        <v>40.499999999999993</v>
      </c>
      <c r="W70" s="3">
        <f>AVERAGE(I70,M70,S70,V70)</f>
        <v>20.452458749999998</v>
      </c>
      <c r="X70" s="3">
        <f>(_xlfn.NORM.DIST(W70,F70,K70,TRUE)-1)*-1</f>
        <v>0.13637448382816353</v>
      </c>
    </row>
    <row r="71" spans="1:24" x14ac:dyDescent="0.3">
      <c r="A71" s="5" t="s">
        <v>33</v>
      </c>
      <c r="B71" s="2" t="s">
        <v>82</v>
      </c>
      <c r="C71" s="2" t="str">
        <f>INDEX('[1]FanDuel-NBA-2019-11-19-40685-pl'!$J:$J,MATCH(A71,'[1]FanDuel-NBA-2019-11-19-40685-pl'!$D:$D,0))</f>
        <v>LAL</v>
      </c>
      <c r="D71" s="2" t="str">
        <f>INDEX('[1]FanDuel-NBA-2019-11-19-40685-pl'!$B:$B,MATCH(A71,'[1]FanDuel-NBA-2019-11-19-40685-pl'!$D:$D,0))</f>
        <v>SG</v>
      </c>
      <c r="E71" s="2" t="str">
        <f>INDEX('[1]FanDuel-NBA-2019-11-19-40685-pl'!$K:$K,MATCH(A71,'[1]FanDuel-NBA-2019-11-19-40685-pl'!$D:$D,0))</f>
        <v>OKC</v>
      </c>
      <c r="F71" s="2">
        <v>12.4</v>
      </c>
      <c r="G71" s="2">
        <v>0.57999999999999996</v>
      </c>
      <c r="H71" s="2">
        <v>17.13</v>
      </c>
      <c r="I71" s="2">
        <v>13.43</v>
      </c>
      <c r="J71" s="2">
        <v>1.56</v>
      </c>
      <c r="K71" s="2">
        <v>7.67</v>
      </c>
      <c r="L71" s="2">
        <v>20.02</v>
      </c>
      <c r="M71" s="3">
        <f>L71*G71</f>
        <v>11.611599999999999</v>
      </c>
      <c r="N71" s="2">
        <v>15.7</v>
      </c>
      <c r="O71" s="2">
        <f>INDEX('[2]convertcsv (27)'!$B:$B,MATCH(C71,'[2]convertcsv (27)'!$A:$A,0))</f>
        <v>110.75</v>
      </c>
      <c r="P71" s="2">
        <v>1.1100000000000001</v>
      </c>
      <c r="Q71" s="2">
        <f>INDEX('[2]convertcsv (27)'!$C:$C,MATCH(C71,'[2]convertcsv (27)'!$A:$A,0))</f>
        <v>-11</v>
      </c>
      <c r="R71" s="2">
        <v>1.03</v>
      </c>
      <c r="S71" s="3">
        <f>F71*P71*R71</f>
        <v>14.176920000000001</v>
      </c>
      <c r="T71" s="2">
        <f>INDEX([2]Sheet1!$C:$C,MATCH(E71,[2]Sheet1!$A:$A,0))</f>
        <v>38.700000000000003</v>
      </c>
      <c r="U71" s="3">
        <f>((T71-F71)/F71)+1</f>
        <v>3.120967741935484</v>
      </c>
      <c r="V71" s="2">
        <f>U71*F71</f>
        <v>38.700000000000003</v>
      </c>
      <c r="W71" s="3">
        <f>AVERAGE(I71,M71,S71,V71)</f>
        <v>19.47963</v>
      </c>
      <c r="X71" s="3">
        <f>(_xlfn.NORM.DIST(W71,F71,K71,TRUE)-1)*-1</f>
        <v>0.17799612888136274</v>
      </c>
    </row>
    <row r="72" spans="1:24" x14ac:dyDescent="0.3">
      <c r="A72" s="5" t="s">
        <v>17</v>
      </c>
      <c r="B72" s="2" t="s">
        <v>87</v>
      </c>
      <c r="C72" s="2" t="str">
        <f>INDEX('[1]FanDuel-NBA-2019-11-19-40685-pl'!$J:$J,MATCH(A72,'[1]FanDuel-NBA-2019-11-19-40685-pl'!$D:$D,0))</f>
        <v>POR</v>
      </c>
      <c r="D72" s="2" t="str">
        <f>INDEX('[1]FanDuel-NBA-2019-11-19-40685-pl'!$B:$B,MATCH(A72,'[1]FanDuel-NBA-2019-11-19-40685-pl'!$D:$D,0))</f>
        <v>PF</v>
      </c>
      <c r="E72" s="2" t="str">
        <f>INDEX('[1]FanDuel-NBA-2019-11-19-40685-pl'!$K:$K,MATCH(A72,'[1]FanDuel-NBA-2019-11-19-40685-pl'!$D:$D,0))</f>
        <v>NO</v>
      </c>
      <c r="F72" s="2">
        <v>8.98</v>
      </c>
      <c r="G72" s="2">
        <v>0.64</v>
      </c>
      <c r="H72" s="2">
        <v>8.1300000000000008</v>
      </c>
      <c r="I72" s="2">
        <v>9.48</v>
      </c>
      <c r="J72" s="2">
        <v>0.85</v>
      </c>
      <c r="K72" s="2">
        <v>8.6199999999999992</v>
      </c>
      <c r="L72" s="2">
        <v>16.420000000000002</v>
      </c>
      <c r="M72" s="3">
        <f>L72*G72</f>
        <v>10.508800000000001</v>
      </c>
      <c r="N72" s="2">
        <v>2.2000000000000002</v>
      </c>
      <c r="O72" s="2">
        <f>INDEX('[2]convertcsv (27)'!$B:$B,MATCH(C72,'[2]convertcsv (27)'!$A:$A,0))</f>
        <v>114.5</v>
      </c>
      <c r="P72" s="2">
        <v>1.1100000000000001</v>
      </c>
      <c r="Q72" s="2">
        <f>INDEX('[2]convertcsv (27)'!$C:$C,MATCH(C72,'[2]convertcsv (27)'!$A:$A,0))</f>
        <v>2</v>
      </c>
      <c r="R72" s="2">
        <v>1.01</v>
      </c>
      <c r="S72" s="3">
        <f>F72*P72*R72</f>
        <v>10.067478000000003</v>
      </c>
      <c r="T72" s="2">
        <f>INDEX([2]Sheet1!$E:$E,MATCH(E72,[2]Sheet1!$A:$A,0))</f>
        <v>47.6</v>
      </c>
      <c r="U72" s="3">
        <f>((T72-F72)/F72)+1</f>
        <v>5.3006681514476615</v>
      </c>
      <c r="V72" s="2">
        <f>U72*F72</f>
        <v>47.6</v>
      </c>
      <c r="W72" s="3">
        <f>AVERAGE(I72,M72,S72,V72)</f>
        <v>19.414069500000004</v>
      </c>
      <c r="X72" s="3">
        <f>(_xlfn.NORM.DIST(W72,F72,K72,TRUE)-1)*-1</f>
        <v>0.11305334421009461</v>
      </c>
    </row>
    <row r="73" spans="1:24" x14ac:dyDescent="0.3">
      <c r="A73" s="5" t="s">
        <v>18</v>
      </c>
      <c r="B73" s="2" t="s">
        <v>88</v>
      </c>
      <c r="C73" s="2" t="str">
        <f>INDEX('[1]FanDuel-NBA-2019-11-19-40685-pl'!$J:$J,MATCH(A73,'[1]FanDuel-NBA-2019-11-19-40685-pl'!$D:$D,0))</f>
        <v>SAC</v>
      </c>
      <c r="D73" s="2" t="str">
        <f>INDEX('[1]FanDuel-NBA-2019-11-19-40685-pl'!$B:$B,MATCH(A73,'[1]FanDuel-NBA-2019-11-19-40685-pl'!$D:$D,0))</f>
        <v>SF</v>
      </c>
      <c r="E73" s="2" t="str">
        <f>INDEX('[1]FanDuel-NBA-2019-11-19-40685-pl'!$K:$K,MATCH(A73,'[1]FanDuel-NBA-2019-11-19-40685-pl'!$D:$D,0))</f>
        <v>PHO</v>
      </c>
      <c r="F73" s="2">
        <v>11.37</v>
      </c>
      <c r="G73" s="2">
        <v>0.62</v>
      </c>
      <c r="H73" s="2">
        <v>8.93</v>
      </c>
      <c r="I73" s="2">
        <v>10.83</v>
      </c>
      <c r="J73" s="2">
        <v>1.52</v>
      </c>
      <c r="K73" s="2">
        <v>5.98</v>
      </c>
      <c r="L73" s="2">
        <v>20.68</v>
      </c>
      <c r="M73" s="3">
        <f>L73*G73</f>
        <v>12.8216</v>
      </c>
      <c r="N73" s="2">
        <v>0.2</v>
      </c>
      <c r="O73" s="2">
        <f>INDEX('[2]convertcsv (27)'!$B:$B,MATCH(C73,'[2]convertcsv (27)'!$A:$A,0))</f>
        <v>110</v>
      </c>
      <c r="P73" s="2">
        <v>1.04</v>
      </c>
      <c r="Q73" s="2">
        <f>INDEX('[2]convertcsv (27)'!$C:$C,MATCH(C73,'[2]convertcsv (27)'!$A:$A,0))</f>
        <v>-2.5</v>
      </c>
      <c r="R73" s="2">
        <v>1.01</v>
      </c>
      <c r="S73" s="3">
        <f>F73*P73*R73</f>
        <v>11.943047999999999</v>
      </c>
      <c r="T73" s="2">
        <f>INDEX([2]Sheet1!$D:$D,MATCH(E73,[2]Sheet1!$A:$A,0))</f>
        <v>41.5</v>
      </c>
      <c r="U73" s="3">
        <f>((T73-F73)/F73)+1</f>
        <v>3.6499560246262099</v>
      </c>
      <c r="V73" s="2">
        <f>U73*F73</f>
        <v>41.500000000000007</v>
      </c>
      <c r="W73" s="3">
        <f>AVERAGE(I73,M73,S73,V73)</f>
        <v>19.273662000000002</v>
      </c>
      <c r="X73" s="3">
        <f>(_xlfn.NORM.DIST(W73,F73,K73,TRUE)-1)*-1</f>
        <v>9.3136931111057808E-2</v>
      </c>
    </row>
    <row r="74" spans="1:24" x14ac:dyDescent="0.3">
      <c r="A74" s="5" t="s">
        <v>78</v>
      </c>
      <c r="B74" s="2" t="s">
        <v>86</v>
      </c>
      <c r="C74" s="2" t="str">
        <f>INDEX('[1]FanDuel-NBA-2019-11-19-40685-pl'!$J:$J,MATCH(A74,'[1]FanDuel-NBA-2019-11-19-40685-pl'!$D:$D,0))</f>
        <v>OKC</v>
      </c>
      <c r="D74" s="2" t="str">
        <f>INDEX('[1]FanDuel-NBA-2019-11-19-40685-pl'!$B:$B,MATCH(A74,'[1]FanDuel-NBA-2019-11-19-40685-pl'!$D:$D,0))</f>
        <v>SF</v>
      </c>
      <c r="E74" s="2" t="str">
        <f>INDEX('[1]FanDuel-NBA-2019-11-19-40685-pl'!$K:$K,MATCH(A74,'[1]FanDuel-NBA-2019-11-19-40685-pl'!$D:$D,0))</f>
        <v>LAL</v>
      </c>
      <c r="F74" s="2">
        <v>10.68</v>
      </c>
      <c r="G74" s="2">
        <v>0.56999999999999995</v>
      </c>
      <c r="H74" s="2">
        <v>7.93</v>
      </c>
      <c r="I74" s="2">
        <v>9.7200000000000006</v>
      </c>
      <c r="J74" s="2">
        <v>1.36</v>
      </c>
      <c r="K74" s="2">
        <v>7.49</v>
      </c>
      <c r="L74" s="2">
        <v>17.91</v>
      </c>
      <c r="M74" s="3">
        <f>L74*G74</f>
        <v>10.208699999999999</v>
      </c>
      <c r="N74" s="2">
        <v>2.4</v>
      </c>
      <c r="O74" s="2">
        <f>INDEX('[2]convertcsv (27)'!$B:$B,MATCH(C74,'[2]convertcsv (27)'!$A:$A,0))</f>
        <v>99.75</v>
      </c>
      <c r="P74" s="2">
        <v>0.96</v>
      </c>
      <c r="Q74" s="2">
        <f>INDEX('[2]convertcsv (27)'!$C:$C,MATCH(C74,'[2]convertcsv (27)'!$A:$A,0))</f>
        <v>11</v>
      </c>
      <c r="R74" s="2">
        <v>0.97</v>
      </c>
      <c r="S74" s="3">
        <f>F74*P74*R74</f>
        <v>9.9452159999999985</v>
      </c>
      <c r="T74" s="2">
        <f>INDEX([2]Sheet1!$D:$D,MATCH(E74,[2]Sheet1!$A:$A,0))</f>
        <v>38</v>
      </c>
      <c r="U74" s="3">
        <f>((T74-F74)/F74)+1</f>
        <v>3.5580524344569291</v>
      </c>
      <c r="V74" s="2">
        <f>U74*F74</f>
        <v>38</v>
      </c>
      <c r="W74" s="3">
        <f>AVERAGE(I74,M74,S74,V74)</f>
        <v>16.968478999999999</v>
      </c>
      <c r="X74" s="3">
        <f>(_xlfn.NORM.DIST(W74,F74,K74,TRUE)-1)*-1</f>
        <v>0.20057102986273667</v>
      </c>
    </row>
    <row r="75" spans="1:24" x14ac:dyDescent="0.3">
      <c r="A75" s="5" t="s">
        <v>35</v>
      </c>
      <c r="B75" s="2" t="s">
        <v>82</v>
      </c>
      <c r="C75" s="2" t="str">
        <f>INDEX('[1]FanDuel-NBA-2019-11-19-40685-pl'!$J:$J,MATCH(A75,'[1]FanDuel-NBA-2019-11-19-40685-pl'!$D:$D,0))</f>
        <v>LAL</v>
      </c>
      <c r="D75" s="2" t="str">
        <f>INDEX('[1]FanDuel-NBA-2019-11-19-40685-pl'!$B:$B,MATCH(A75,'[1]FanDuel-NBA-2019-11-19-40685-pl'!$D:$D,0))</f>
        <v>SG</v>
      </c>
      <c r="E75" s="2" t="str">
        <f>INDEX('[1]FanDuel-NBA-2019-11-19-40685-pl'!$K:$K,MATCH(A75,'[1]FanDuel-NBA-2019-11-19-40685-pl'!$D:$D,0))</f>
        <v>OKC</v>
      </c>
      <c r="F75" s="2">
        <v>8.82</v>
      </c>
      <c r="G75" s="2">
        <v>0.54</v>
      </c>
      <c r="H75" s="2">
        <v>9.5299999999999994</v>
      </c>
      <c r="I75" s="2">
        <v>7.28</v>
      </c>
      <c r="J75" s="2">
        <v>0.99</v>
      </c>
      <c r="K75" s="2">
        <v>6.27</v>
      </c>
      <c r="L75" s="2">
        <v>15.39</v>
      </c>
      <c r="M75" s="3">
        <f>L75*G75</f>
        <v>8.3106000000000009</v>
      </c>
      <c r="N75" s="2">
        <v>4.4000000000000004</v>
      </c>
      <c r="O75" s="2">
        <f>INDEX('[2]convertcsv (27)'!$B:$B,MATCH(C75,'[2]convertcsv (27)'!$A:$A,0))</f>
        <v>110.75</v>
      </c>
      <c r="P75" s="2">
        <v>1.1100000000000001</v>
      </c>
      <c r="Q75" s="2">
        <f>INDEX('[2]convertcsv (27)'!$C:$C,MATCH(C75,'[2]convertcsv (27)'!$A:$A,0))</f>
        <v>-11</v>
      </c>
      <c r="R75" s="2">
        <v>1.03</v>
      </c>
      <c r="S75" s="3">
        <f>F75*P75*R75</f>
        <v>10.083906000000001</v>
      </c>
      <c r="T75" s="2">
        <f>INDEX([2]Sheet1!$C:$C,MATCH(E75,[2]Sheet1!$A:$A,0))</f>
        <v>38.700000000000003</v>
      </c>
      <c r="U75" s="3">
        <f>((T75-F75)/F75)+1</f>
        <v>4.387755102040817</v>
      </c>
      <c r="V75" s="2">
        <f>U75*F75</f>
        <v>38.70000000000001</v>
      </c>
      <c r="W75" s="3">
        <f>AVERAGE(I75,M75,S75,V75)</f>
        <v>16.093626500000003</v>
      </c>
      <c r="X75" s="3">
        <f>(_xlfn.NORM.DIST(W75,F75,K75,TRUE)-1)*-1</f>
        <v>0.12301055619780299</v>
      </c>
    </row>
  </sheetData>
  <autoFilter ref="A1:X75" xr:uid="{7B4E526C-F0A9-4FA2-92E4-370C958C88DC}">
    <sortState xmlns:xlrd2="http://schemas.microsoft.com/office/spreadsheetml/2017/richdata2" ref="A2:X75">
      <sortCondition descending="1" ref="W1:W75"/>
    </sortState>
  </autoFilter>
  <conditionalFormatting sqref="F2:F75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5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5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5">
    <cfRule type="colorScale" priority="1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75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75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5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5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5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5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5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7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Johnson</dc:creator>
  <cp:lastModifiedBy>Austin Johnson</cp:lastModifiedBy>
  <dcterms:created xsi:type="dcterms:W3CDTF">2019-11-19T23:16:58Z</dcterms:created>
  <dcterms:modified xsi:type="dcterms:W3CDTF">2019-11-20T00:59:38Z</dcterms:modified>
</cp:coreProperties>
</file>