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oimspp.sharepoint.com/sites/NPSVUStatsInternal/Shared Documents/General/PARK FILES/ABLI/"/>
    </mc:Choice>
  </mc:AlternateContent>
  <xr:revisionPtr revIDLastSave="3" documentId="11_297A838B8A86562754463EE4051D094111BB1B59" xr6:coauthVersionLast="46" xr6:coauthVersionMax="46" xr10:uidLastSave="{78D2E8C9-CA7C-409E-B2F5-B725407D18C3}"/>
  <bookViews>
    <workbookView xWindow="8220" yWindow="1605" windowWidth="15375" windowHeight="7995" xr2:uid="{00000000-000D-0000-FFFF-FFFF00000000}"/>
  </bookViews>
  <sheets>
    <sheet name="REC July 2014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8" i="1"/>
  <c r="B5" i="1" l="1"/>
  <c r="H22" i="1" s="1"/>
  <c r="H17" i="1" l="1"/>
  <c r="H11" i="1"/>
  <c r="K16" i="1" s="1"/>
</calcChain>
</file>

<file path=xl/sharedStrings.xml><?xml version="1.0" encoding="utf-8"?>
<sst xmlns="http://schemas.openxmlformats.org/spreadsheetml/2006/main" count="29" uniqueCount="25">
  <si>
    <t>Input Field</t>
  </si>
  <si>
    <t>Value</t>
  </si>
  <si>
    <t xml:space="preserve">Calculation Field </t>
  </si>
  <si>
    <t>Calculation Field</t>
  </si>
  <si>
    <t>Month</t>
  </si>
  <si>
    <t>PPV</t>
  </si>
  <si>
    <t>Beginning Traffic Count at the Main Gate - F1</t>
  </si>
  <si>
    <t>Ending Traffic Count at the Main Gate - F2</t>
  </si>
  <si>
    <t>Buses - F5</t>
  </si>
  <si>
    <t>Bus Visitors - F6</t>
  </si>
  <si>
    <t>Beginning Traffic Count at Picnic Area - F3</t>
  </si>
  <si>
    <t>Ending Traffic Count at Picnic Area - F4</t>
  </si>
  <si>
    <t>Beginning Traffic Count at Knob Creek - F12</t>
  </si>
  <si>
    <t>Ending Traffic Count at Knob Creek - F13</t>
  </si>
  <si>
    <t>Traffic Count at Main Entrance - F14</t>
  </si>
  <si>
    <t>Traffic Count at Picnic Parking Lot - F15</t>
  </si>
  <si>
    <t>Knob Creek Visitation - F17</t>
  </si>
  <si>
    <t>Visitors Entering Main Gate - F8</t>
  </si>
  <si>
    <t>Visitors at Picnic Area - F9</t>
  </si>
  <si>
    <t>REC</t>
  </si>
  <si>
    <t>LEGEND</t>
  </si>
  <si>
    <t>Input through Input Screen</t>
  </si>
  <si>
    <t>Read From Table</t>
  </si>
  <si>
    <t>System Generated Value</t>
  </si>
  <si>
    <t>Calculated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</si>
</sst>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0" borderId="6" xfId="0" applyBorder="1"/>
    <xf numFmtId="0" fontId="0" fillId="5" borderId="7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57150</xdr:rowOff>
    </xdr:from>
    <xdr:to>
      <xdr:col>2</xdr:col>
      <xdr:colOff>466725</xdr:colOff>
      <xdr:row>8</xdr:row>
      <xdr:rowOff>133350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57600" y="1200150"/>
          <a:ext cx="161925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200025</xdr:colOff>
      <xdr:row>20</xdr:row>
      <xdr:rowOff>66675</xdr:rowOff>
    </xdr:from>
    <xdr:to>
      <xdr:col>2</xdr:col>
      <xdr:colOff>361950</xdr:colOff>
      <xdr:row>22</xdr:row>
      <xdr:rowOff>142875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52825" y="3876675"/>
          <a:ext cx="161925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228600</xdr:colOff>
      <xdr:row>15</xdr:row>
      <xdr:rowOff>47625</xdr:rowOff>
    </xdr:from>
    <xdr:to>
      <xdr:col>2</xdr:col>
      <xdr:colOff>390525</xdr:colOff>
      <xdr:row>17</xdr:row>
      <xdr:rowOff>123825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81400" y="2905125"/>
          <a:ext cx="161925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180975</xdr:colOff>
      <xdr:row>7</xdr:row>
      <xdr:rowOff>123825</xdr:rowOff>
    </xdr:from>
    <xdr:to>
      <xdr:col>5</xdr:col>
      <xdr:colOff>409575</xdr:colOff>
      <xdr:row>12</xdr:row>
      <xdr:rowOff>142875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124700" y="1457325"/>
          <a:ext cx="228600" cy="971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200025</xdr:colOff>
      <xdr:row>10</xdr:row>
      <xdr:rowOff>114300</xdr:rowOff>
    </xdr:from>
    <xdr:to>
      <xdr:col>4</xdr:col>
      <xdr:colOff>419100</xdr:colOff>
      <xdr:row>10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3552825" y="2019300"/>
          <a:ext cx="3200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12</xdr:row>
      <xdr:rowOff>95250</xdr:rowOff>
    </xdr:from>
    <xdr:to>
      <xdr:col>4</xdr:col>
      <xdr:colOff>447675</xdr:colOff>
      <xdr:row>12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581400" y="2381250"/>
          <a:ext cx="3200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10</xdr:row>
      <xdr:rowOff>85725</xdr:rowOff>
    </xdr:from>
    <xdr:to>
      <xdr:col>8</xdr:col>
      <xdr:colOff>381000</xdr:colOff>
      <xdr:row>21</xdr:row>
      <xdr:rowOff>9525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0248900" y="1990725"/>
          <a:ext cx="238125" cy="20193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228600</xdr:colOff>
      <xdr:row>12</xdr:row>
      <xdr:rowOff>95250</xdr:rowOff>
    </xdr:from>
    <xdr:to>
      <xdr:col>4</xdr:col>
      <xdr:colOff>447675</xdr:colOff>
      <xdr:row>12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3581400" y="2381250"/>
          <a:ext cx="3200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21</xdr:row>
      <xdr:rowOff>104775</xdr:rowOff>
    </xdr:from>
    <xdr:to>
      <xdr:col>5</xdr:col>
      <xdr:colOff>190500</xdr:colOff>
      <xdr:row>21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3933825" y="4105275"/>
          <a:ext cx="3200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70" zoomScaleNormal="70" workbookViewId="0">
      <selection activeCell="G28" sqref="G28"/>
    </sheetView>
  </sheetViews>
  <sheetFormatPr defaultRowHeight="15" x14ac:dyDescent="0.25"/>
  <cols>
    <col min="1" max="1" width="46.7109375" customWidth="1"/>
    <col min="4" max="4" width="38.85546875" customWidth="1"/>
    <col min="7" max="7" width="34.28515625" customWidth="1"/>
    <col min="10" max="10" width="15.85546875" bestFit="1" customWidth="1"/>
  </cols>
  <sheetData>
    <row r="1" spans="1:11" s="2" customFormat="1" x14ac:dyDescent="0.25">
      <c r="A1" s="2" t="s">
        <v>0</v>
      </c>
      <c r="B1" s="2" t="s">
        <v>1</v>
      </c>
      <c r="D1" s="2" t="s">
        <v>2</v>
      </c>
      <c r="E1" s="2" t="s">
        <v>1</v>
      </c>
      <c r="G1" s="2" t="s">
        <v>3</v>
      </c>
      <c r="H1" s="2" t="s">
        <v>1</v>
      </c>
      <c r="J1" s="2" t="s">
        <v>3</v>
      </c>
      <c r="K1" s="2" t="s">
        <v>1</v>
      </c>
    </row>
    <row r="3" spans="1:11" x14ac:dyDescent="0.25">
      <c r="A3" t="s">
        <v>4</v>
      </c>
      <c r="B3" s="1">
        <v>7</v>
      </c>
    </row>
    <row r="5" spans="1:11" x14ac:dyDescent="0.25">
      <c r="A5" t="s">
        <v>5</v>
      </c>
      <c r="B5" s="3">
        <f>IF(OR(B3&lt;4,B3&gt;9),2.75, IF(OR(B3=4, B3=5), 3.5, IF(AND(B3&gt;5,B3&lt;10), 3.75,0)))</f>
        <v>3.75</v>
      </c>
    </row>
    <row r="7" spans="1:11" x14ac:dyDescent="0.25">
      <c r="A7" t="s">
        <v>6</v>
      </c>
      <c r="B7" s="4">
        <v>0</v>
      </c>
    </row>
    <row r="8" spans="1:11" x14ac:dyDescent="0.25">
      <c r="D8" t="s">
        <v>14</v>
      </c>
      <c r="E8" s="5">
        <f>B9-B7</f>
        <v>6019</v>
      </c>
    </row>
    <row r="9" spans="1:11" x14ac:dyDescent="0.25">
      <c r="A9" t="s">
        <v>7</v>
      </c>
      <c r="B9" s="4">
        <v>6019</v>
      </c>
    </row>
    <row r="11" spans="1:11" x14ac:dyDescent="0.25">
      <c r="A11" t="s">
        <v>8</v>
      </c>
      <c r="B11" s="4">
        <v>5</v>
      </c>
      <c r="G11" t="s">
        <v>17</v>
      </c>
      <c r="H11" s="5">
        <f>((E8-B11)*B5)+B13</f>
        <v>22711.5</v>
      </c>
    </row>
    <row r="13" spans="1:11" x14ac:dyDescent="0.25">
      <c r="A13" t="s">
        <v>9</v>
      </c>
      <c r="B13" s="4">
        <v>159</v>
      </c>
    </row>
    <row r="15" spans="1:11" ht="15.75" thickBot="1" x14ac:dyDescent="0.3"/>
    <row r="16" spans="1:11" ht="15.75" thickBot="1" x14ac:dyDescent="0.3">
      <c r="A16" t="s">
        <v>10</v>
      </c>
      <c r="B16" s="4">
        <v>0</v>
      </c>
      <c r="J16" t="s">
        <v>19</v>
      </c>
      <c r="K16" s="14">
        <f>H11+H17+H22</f>
        <v>45597.75</v>
      </c>
    </row>
    <row r="17" spans="1:8" x14ac:dyDescent="0.25">
      <c r="D17" t="s">
        <v>15</v>
      </c>
      <c r="E17" s="5">
        <f>B18-B16</f>
        <v>714</v>
      </c>
      <c r="G17" t="s">
        <v>18</v>
      </c>
      <c r="H17" s="5">
        <f>E17*B5</f>
        <v>2677.5</v>
      </c>
    </row>
    <row r="18" spans="1:8" x14ac:dyDescent="0.25">
      <c r="A18" t="s">
        <v>11</v>
      </c>
      <c r="B18" s="4">
        <v>714</v>
      </c>
    </row>
    <row r="21" spans="1:8" x14ac:dyDescent="0.25">
      <c r="A21" t="s">
        <v>12</v>
      </c>
      <c r="B21" s="4">
        <v>0</v>
      </c>
    </row>
    <row r="22" spans="1:8" x14ac:dyDescent="0.25">
      <c r="G22" t="s">
        <v>16</v>
      </c>
      <c r="H22" s="5">
        <f>(B23-B21)*B5</f>
        <v>20208.75</v>
      </c>
    </row>
    <row r="23" spans="1:8" x14ac:dyDescent="0.25">
      <c r="A23" t="s">
        <v>13</v>
      </c>
      <c r="B23" s="4">
        <v>5389</v>
      </c>
    </row>
    <row r="28" spans="1:8" ht="15.75" thickBot="1" x14ac:dyDescent="0.3"/>
    <row r="29" spans="1:8" x14ac:dyDescent="0.25">
      <c r="A29" s="6" t="s">
        <v>20</v>
      </c>
      <c r="B29" s="7"/>
    </row>
    <row r="30" spans="1:8" x14ac:dyDescent="0.25">
      <c r="A30" s="8" t="s">
        <v>21</v>
      </c>
      <c r="B30" s="9"/>
    </row>
    <row r="31" spans="1:8" x14ac:dyDescent="0.25">
      <c r="A31" s="8" t="s">
        <v>22</v>
      </c>
      <c r="B31" s="10"/>
    </row>
    <row r="32" spans="1:8" x14ac:dyDescent="0.25">
      <c r="A32" s="8" t="s">
        <v>23</v>
      </c>
      <c r="B32" s="11"/>
    </row>
    <row r="33" spans="1:2" ht="15.75" thickBot="1" x14ac:dyDescent="0.3">
      <c r="A33" s="12" t="s">
        <v>24</v>
      </c>
      <c r="B33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b3de26ab-9e37-4dbf-a313-f6ffca46f3e6">
      <Terms xmlns="http://schemas.microsoft.com/office/infopath/2007/PartnerControls"/>
    </lcf76f155ced4ddcb4097134ff3c332f>
    <TaxCatchAll xmlns="31062a0d-ede8-4112-b4bb-00a9c1bc8e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6A8672B9E6C743AEB9B4B9A2185CEF" ma:contentTypeVersion="16" ma:contentTypeDescription="Create a new document." ma:contentTypeScope="" ma:versionID="00290e097834918a51343a8a1bdfb675">
  <xsd:schema xmlns:xsd="http://www.w3.org/2001/XMLSchema" xmlns:xs="http://www.w3.org/2001/XMLSchema" xmlns:p="http://schemas.microsoft.com/office/2006/metadata/properties" xmlns:ns1="http://schemas.microsoft.com/sharepoint/v3" xmlns:ns2="b3de26ab-9e37-4dbf-a313-f6ffca46f3e6" xmlns:ns3="dd12ed5a-c724-4094-bd9a-b3a2cf71ce96" xmlns:ns4="31062a0d-ede8-4112-b4bb-00a9c1bc8e16" targetNamespace="http://schemas.microsoft.com/office/2006/metadata/properties" ma:root="true" ma:fieldsID="f6be92361a9990b6e3369539af4bce59" ns1:_="" ns2:_="" ns3:_="" ns4:_="">
    <xsd:import namespace="http://schemas.microsoft.com/sharepoint/v3"/>
    <xsd:import namespace="b3de26ab-9e37-4dbf-a313-f6ffca46f3e6"/>
    <xsd:import namespace="dd12ed5a-c724-4094-bd9a-b3a2cf71ce96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de26ab-9e37-4dbf-a313-f6ffca46f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2ed5a-c724-4094-bd9a-b3a2cf71ce9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339e5d9-c30d-4e3d-9c9b-f4fae7e4ab27}" ma:internalName="TaxCatchAll" ma:showField="CatchAllData" ma:web="dd12ed5a-c724-4094-bd9a-b3a2cf71ce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9FBC06-0346-48D2-922A-43A00D04528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4F77B8B-26FE-49AE-9937-28CD5D59BE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00A599-C7F4-4827-9232-8B342546CC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 July 2014</vt:lpstr>
      <vt:lpstr>Sheet2</vt:lpstr>
      <vt:lpstr>Sheet3</vt:lpstr>
    </vt:vector>
  </TitlesOfParts>
  <Company>National Park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Ziesler, Pamela Sue</dc:creator>
  <cp:lastModifiedBy>Barnes, Kriston D</cp:lastModifiedBy>
  <dcterms:created xsi:type="dcterms:W3CDTF">2015-03-25T18:32:08Z</dcterms:created>
  <dcterms:modified xsi:type="dcterms:W3CDTF">2021-12-07T21:29:11Z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0x010100D66A8672B9E6C743AEB9B4B9A2185CEF</vt:lpwstr>
  </property>
  <property fmtid="{D5CDD505-2E9C-101B-9397-08002B2CF9AE}" pid="3" name="MediaServiceImageTags">
    <vt:lpwstr/>
  </property>
</Properties>
</file>