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755" yWindow="165" windowWidth="18585" windowHeight="1228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I6" i="1" l="1"/>
  <c r="EI7" i="1" s="1"/>
  <c r="EI8" i="1" s="1"/>
  <c r="EI9" i="1" s="1"/>
  <c r="EI10" i="1" s="1"/>
  <c r="EI11" i="1" s="1"/>
  <c r="EI12" i="1" s="1"/>
  <c r="EI13" i="1" s="1"/>
  <c r="EI14" i="1" s="1"/>
  <c r="EI15" i="1" s="1"/>
  <c r="EI16" i="1" s="1"/>
  <c r="EI17" i="1" s="1"/>
  <c r="EI18" i="1" s="1"/>
  <c r="EI19" i="1" s="1"/>
  <c r="EI20" i="1" s="1"/>
  <c r="EI21" i="1" s="1"/>
  <c r="EI22" i="1" s="1"/>
  <c r="EI23" i="1" s="1"/>
  <c r="EI24" i="1" s="1"/>
  <c r="EI25" i="1" s="1"/>
  <c r="EI26" i="1" s="1"/>
  <c r="EI27" i="1" s="1"/>
  <c r="EI28" i="1" s="1"/>
  <c r="EI29" i="1" s="1"/>
  <c r="EI30" i="1" s="1"/>
  <c r="EI31" i="1" s="1"/>
  <c r="EI32" i="1" s="1"/>
  <c r="EI33" i="1" s="1"/>
  <c r="EI34" i="1" s="1"/>
  <c r="EI35" i="1" s="1"/>
  <c r="EI36" i="1" s="1"/>
  <c r="EI37" i="1" s="1"/>
  <c r="EI38" i="1" s="1"/>
  <c r="EI39" i="1" s="1"/>
  <c r="EI40" i="1" s="1"/>
  <c r="EI41" i="1" s="1"/>
  <c r="EI42" i="1" s="1"/>
  <c r="EI43" i="1" s="1"/>
  <c r="EI44" i="1" s="1"/>
  <c r="EI45" i="1" s="1"/>
  <c r="EI46" i="1" s="1"/>
  <c r="EI47" i="1" s="1"/>
  <c r="EI48" i="1" s="1"/>
  <c r="EI49" i="1" s="1"/>
  <c r="EI50" i="1" s="1"/>
  <c r="EI51" i="1" s="1"/>
  <c r="EI52" i="1" s="1"/>
  <c r="EI53" i="1" s="1"/>
  <c r="EI54" i="1" s="1"/>
  <c r="EI55" i="1" s="1"/>
  <c r="EI56" i="1" s="1"/>
  <c r="EI57" i="1" s="1"/>
  <c r="EI58" i="1" s="1"/>
  <c r="EI59" i="1" s="1"/>
  <c r="EI60" i="1" s="1"/>
  <c r="EI61" i="1" s="1"/>
  <c r="EI62" i="1" s="1"/>
  <c r="EI63" i="1" s="1"/>
  <c r="EI64" i="1" s="1"/>
  <c r="EI65" i="1" s="1"/>
  <c r="EI66" i="1" s="1"/>
  <c r="EI67" i="1" s="1"/>
  <c r="EI68" i="1" s="1"/>
  <c r="EI69" i="1" s="1"/>
  <c r="EI70" i="1" s="1"/>
  <c r="EI71" i="1" s="1"/>
  <c r="EI72" i="1" s="1"/>
  <c r="EI73" i="1" s="1"/>
  <c r="EI74" i="1" s="1"/>
  <c r="EI75" i="1" s="1"/>
  <c r="EI5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6" i="1"/>
  <c r="EH57" i="1"/>
  <c r="EH58" i="1"/>
  <c r="EH59" i="1"/>
  <c r="EH60" i="1"/>
  <c r="EH61" i="1"/>
  <c r="EH62" i="1"/>
  <c r="EH63" i="1"/>
  <c r="EH64" i="1"/>
  <c r="EH65" i="1"/>
  <c r="EH66" i="1"/>
  <c r="EH67" i="1"/>
  <c r="EH68" i="1"/>
  <c r="EH69" i="1"/>
  <c r="EH70" i="1"/>
  <c r="EH71" i="1"/>
  <c r="EH72" i="1"/>
  <c r="EH73" i="1"/>
  <c r="EH74" i="1"/>
  <c r="O4" i="1"/>
  <c r="EI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T7" i="1"/>
  <c r="U7" i="1" s="1"/>
  <c r="T11" i="1"/>
  <c r="U11" i="1" s="1"/>
  <c r="T15" i="1"/>
  <c r="U15" i="1" s="1"/>
  <c r="T19" i="1"/>
  <c r="U19" i="1" s="1"/>
  <c r="T23" i="1"/>
  <c r="U23" i="1" s="1"/>
  <c r="T27" i="1"/>
  <c r="U27" i="1" s="1"/>
  <c r="T31" i="1"/>
  <c r="U31" i="1" s="1"/>
  <c r="T35" i="1"/>
  <c r="U35" i="1" s="1"/>
  <c r="T39" i="1"/>
  <c r="U39" i="1" s="1"/>
  <c r="T43" i="1"/>
  <c r="U43" i="1" s="1"/>
  <c r="T47" i="1"/>
  <c r="U47" i="1" s="1"/>
  <c r="T51" i="1"/>
  <c r="U51" i="1" s="1"/>
  <c r="T55" i="1"/>
  <c r="U55" i="1" s="1"/>
  <c r="T59" i="1"/>
  <c r="U59" i="1" s="1"/>
  <c r="T63" i="1"/>
  <c r="U63" i="1" s="1"/>
  <c r="T67" i="1"/>
  <c r="U67" i="1" s="1"/>
  <c r="T71" i="1"/>
  <c r="U71" i="1" s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2" i="1"/>
  <c r="AE3" i="1"/>
  <c r="AF3" i="1" s="1"/>
  <c r="T4" i="1"/>
  <c r="U4" i="1" s="1"/>
  <c r="T5" i="1"/>
  <c r="U5" i="1" s="1"/>
  <c r="T6" i="1"/>
  <c r="T8" i="1"/>
  <c r="U8" i="1" s="1"/>
  <c r="T9" i="1"/>
  <c r="U9" i="1" s="1"/>
  <c r="T10" i="1"/>
  <c r="U10" i="1" s="1"/>
  <c r="T12" i="1"/>
  <c r="U12" i="1" s="1"/>
  <c r="T13" i="1"/>
  <c r="U13" i="1" s="1"/>
  <c r="T14" i="1"/>
  <c r="T16" i="1"/>
  <c r="U16" i="1" s="1"/>
  <c r="T17" i="1"/>
  <c r="U17" i="1" s="1"/>
  <c r="T18" i="1"/>
  <c r="U18" i="1" s="1"/>
  <c r="T20" i="1"/>
  <c r="U20" i="1" s="1"/>
  <c r="T21" i="1"/>
  <c r="U21" i="1" s="1"/>
  <c r="T22" i="1"/>
  <c r="U22" i="1" s="1"/>
  <c r="T24" i="1"/>
  <c r="U24" i="1" s="1"/>
  <c r="T25" i="1"/>
  <c r="U25" i="1" s="1"/>
  <c r="T26" i="1"/>
  <c r="U26" i="1" s="1"/>
  <c r="T28" i="1"/>
  <c r="U28" i="1" s="1"/>
  <c r="T29" i="1"/>
  <c r="U29" i="1" s="1"/>
  <c r="T30" i="1"/>
  <c r="U30" i="1" s="1"/>
  <c r="T32" i="1"/>
  <c r="U32" i="1" s="1"/>
  <c r="T33" i="1"/>
  <c r="U33" i="1" s="1"/>
  <c r="T34" i="1"/>
  <c r="U34" i="1" s="1"/>
  <c r="T36" i="1"/>
  <c r="U36" i="1" s="1"/>
  <c r="T37" i="1"/>
  <c r="U37" i="1" s="1"/>
  <c r="T38" i="1"/>
  <c r="U38" i="1" s="1"/>
  <c r="T40" i="1"/>
  <c r="U40" i="1" s="1"/>
  <c r="T41" i="1"/>
  <c r="U41" i="1" s="1"/>
  <c r="T42" i="1"/>
  <c r="U42" i="1" s="1"/>
  <c r="T44" i="1"/>
  <c r="U44" i="1" s="1"/>
  <c r="T45" i="1"/>
  <c r="U45" i="1" s="1"/>
  <c r="T46" i="1"/>
  <c r="U46" i="1" s="1"/>
  <c r="T48" i="1"/>
  <c r="U48" i="1" s="1"/>
  <c r="T49" i="1"/>
  <c r="U49" i="1" s="1"/>
  <c r="T50" i="1"/>
  <c r="U50" i="1" s="1"/>
  <c r="T52" i="1"/>
  <c r="U52" i="1" s="1"/>
  <c r="T53" i="1"/>
  <c r="U53" i="1" s="1"/>
  <c r="T54" i="1"/>
  <c r="U54" i="1" s="1"/>
  <c r="T56" i="1"/>
  <c r="U56" i="1" s="1"/>
  <c r="T57" i="1"/>
  <c r="U57" i="1" s="1"/>
  <c r="T58" i="1"/>
  <c r="U58" i="1" s="1"/>
  <c r="T60" i="1"/>
  <c r="U60" i="1" s="1"/>
  <c r="T61" i="1"/>
  <c r="U61" i="1" s="1"/>
  <c r="T62" i="1"/>
  <c r="U62" i="1" s="1"/>
  <c r="T64" i="1"/>
  <c r="U64" i="1" s="1"/>
  <c r="T65" i="1"/>
  <c r="U65" i="1" s="1"/>
  <c r="T66" i="1"/>
  <c r="U66" i="1" s="1"/>
  <c r="T68" i="1"/>
  <c r="U68" i="1" s="1"/>
  <c r="T69" i="1"/>
  <c r="U69" i="1" s="1"/>
  <c r="T70" i="1"/>
  <c r="U70" i="1" s="1"/>
  <c r="T72" i="1"/>
  <c r="U72" i="1" s="1"/>
  <c r="T73" i="1"/>
  <c r="U73" i="1" s="1"/>
  <c r="T74" i="1"/>
  <c r="U74" i="1" s="1"/>
  <c r="U6" i="1"/>
  <c r="U14" i="1"/>
  <c r="T3" i="1"/>
  <c r="U3" i="1" s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AW3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EJ5" i="1" l="1"/>
  <c r="P7" i="1"/>
  <c r="AE4" i="1"/>
  <c r="AF4" i="1" s="1"/>
  <c r="EK5" i="1" l="1"/>
  <c r="EL5" i="1" s="1"/>
  <c r="EJ6" i="1"/>
  <c r="P75" i="1"/>
  <c r="P5" i="1"/>
  <c r="P6" i="1"/>
  <c r="AE5" i="1"/>
  <c r="EK6" i="1" l="1"/>
  <c r="EL6" i="1" s="1"/>
  <c r="EJ7" i="1"/>
  <c r="P20" i="1"/>
  <c r="P17" i="1"/>
  <c r="P14" i="1"/>
  <c r="P13" i="1"/>
  <c r="P23" i="1"/>
  <c r="P11" i="1"/>
  <c r="P22" i="1"/>
  <c r="P18" i="1"/>
  <c r="P63" i="1"/>
  <c r="P53" i="1"/>
  <c r="P72" i="1"/>
  <c r="P25" i="1"/>
  <c r="P32" i="1"/>
  <c r="P46" i="1"/>
  <c r="P37" i="1"/>
  <c r="P47" i="1"/>
  <c r="P70" i="1"/>
  <c r="P61" i="1"/>
  <c r="P68" i="1"/>
  <c r="P71" i="1"/>
  <c r="P66" i="1"/>
  <c r="P73" i="1"/>
  <c r="P9" i="1"/>
  <c r="P16" i="1"/>
  <c r="P19" i="1"/>
  <c r="P28" i="1"/>
  <c r="P49" i="1"/>
  <c r="P42" i="1"/>
  <c r="P56" i="1"/>
  <c r="P8" i="1"/>
  <c r="P30" i="1"/>
  <c r="P60" i="1"/>
  <c r="P74" i="1"/>
  <c r="P54" i="1"/>
  <c r="P45" i="1"/>
  <c r="P52" i="1"/>
  <c r="P55" i="1"/>
  <c r="P50" i="1"/>
  <c r="P57" i="1"/>
  <c r="P64" i="1"/>
  <c r="P67" i="1"/>
  <c r="P26" i="1"/>
  <c r="P59" i="1"/>
  <c r="P24" i="1"/>
  <c r="P21" i="1"/>
  <c r="P31" i="1"/>
  <c r="P33" i="1"/>
  <c r="Q6" i="1"/>
  <c r="R6" i="1" s="1"/>
  <c r="P69" i="1"/>
  <c r="P44" i="1"/>
  <c r="P58" i="1"/>
  <c r="P38" i="1"/>
  <c r="P29" i="1"/>
  <c r="P36" i="1"/>
  <c r="P39" i="1"/>
  <c r="P34" i="1"/>
  <c r="P41" i="1"/>
  <c r="P48" i="1"/>
  <c r="P51" i="1"/>
  <c r="P65" i="1"/>
  <c r="P15" i="1"/>
  <c r="Q32" i="1" s="1"/>
  <c r="R32" i="1" s="1"/>
  <c r="P43" i="1"/>
  <c r="P12" i="1"/>
  <c r="P10" i="1"/>
  <c r="Q10" i="1" s="1"/>
  <c r="R10" i="1" s="1"/>
  <c r="P40" i="1"/>
  <c r="P62" i="1"/>
  <c r="P35" i="1"/>
  <c r="P27" i="1"/>
  <c r="Q5" i="1"/>
  <c r="R5" i="1" s="1"/>
  <c r="Q7" i="1"/>
  <c r="R7" i="1" s="1"/>
  <c r="AF5" i="1"/>
  <c r="AE6" i="1"/>
  <c r="EK7" i="1" l="1"/>
  <c r="EL7" i="1" s="1"/>
  <c r="Q26" i="1"/>
  <c r="R26" i="1" s="1"/>
  <c r="Q54" i="1"/>
  <c r="R54" i="1" s="1"/>
  <c r="Q65" i="1"/>
  <c r="R65" i="1" s="1"/>
  <c r="Q50" i="1"/>
  <c r="R50" i="1" s="1"/>
  <c r="Q19" i="1"/>
  <c r="R19" i="1" s="1"/>
  <c r="Q66" i="1"/>
  <c r="R66" i="1" s="1"/>
  <c r="Q71" i="1"/>
  <c r="R71" i="1" s="1"/>
  <c r="Q11" i="1"/>
  <c r="R11" i="1" s="1"/>
  <c r="EJ8" i="1"/>
  <c r="Q57" i="1"/>
  <c r="R57" i="1" s="1"/>
  <c r="Q36" i="1"/>
  <c r="R36" i="1" s="1"/>
  <c r="Q60" i="1"/>
  <c r="R60" i="1" s="1"/>
  <c r="Q35" i="1"/>
  <c r="R35" i="1" s="1"/>
  <c r="Q16" i="1"/>
  <c r="R16" i="1" s="1"/>
  <c r="Q46" i="1"/>
  <c r="R46" i="1" s="1"/>
  <c r="Q47" i="1"/>
  <c r="R47" i="1" s="1"/>
  <c r="Q61" i="1"/>
  <c r="R61" i="1" s="1"/>
  <c r="Q18" i="1"/>
  <c r="R18" i="1" s="1"/>
  <c r="Q70" i="1"/>
  <c r="R70" i="1" s="1"/>
  <c r="Q24" i="1"/>
  <c r="R24" i="1" s="1"/>
  <c r="Q22" i="1"/>
  <c r="R22" i="1" s="1"/>
  <c r="Q51" i="1"/>
  <c r="R51" i="1" s="1"/>
  <c r="Q62" i="1"/>
  <c r="R62" i="1" s="1"/>
  <c r="Q64" i="1"/>
  <c r="R64" i="1" s="1"/>
  <c r="Q63" i="1"/>
  <c r="R63" i="1" s="1"/>
  <c r="Q43" i="1"/>
  <c r="R43" i="1" s="1"/>
  <c r="Q29" i="1"/>
  <c r="R29" i="1" s="1"/>
  <c r="Q31" i="1"/>
  <c r="R31" i="1" s="1"/>
  <c r="Q23" i="1"/>
  <c r="R23" i="1" s="1"/>
  <c r="Q69" i="1"/>
  <c r="R69" i="1" s="1"/>
  <c r="Q21" i="1"/>
  <c r="R21" i="1" s="1"/>
  <c r="Q33" i="1"/>
  <c r="R33" i="1" s="1"/>
  <c r="Q44" i="1"/>
  <c r="R44" i="1" s="1"/>
  <c r="Q13" i="1"/>
  <c r="R13" i="1" s="1"/>
  <c r="Q9" i="1"/>
  <c r="R9" i="1" s="1"/>
  <c r="Q52" i="1"/>
  <c r="R52" i="1" s="1"/>
  <c r="Q17" i="1"/>
  <c r="R17" i="1" s="1"/>
  <c r="Q12" i="1"/>
  <c r="R12" i="1" s="1"/>
  <c r="Q55" i="1"/>
  <c r="R55" i="1" s="1"/>
  <c r="Q41" i="1"/>
  <c r="R41" i="1" s="1"/>
  <c r="Q72" i="1"/>
  <c r="R72" i="1" s="1"/>
  <c r="Q75" i="1"/>
  <c r="R75" i="1" s="1"/>
  <c r="Q45" i="1"/>
  <c r="R45" i="1" s="1"/>
  <c r="Q40" i="1"/>
  <c r="R40" i="1" s="1"/>
  <c r="Q20" i="1"/>
  <c r="R20" i="1" s="1"/>
  <c r="Q42" i="1"/>
  <c r="R42" i="1" s="1"/>
  <c r="Q49" i="1"/>
  <c r="R49" i="1" s="1"/>
  <c r="Q53" i="1"/>
  <c r="R53" i="1" s="1"/>
  <c r="Q25" i="1"/>
  <c r="R25" i="1" s="1"/>
  <c r="Q58" i="1"/>
  <c r="R58" i="1" s="1"/>
  <c r="Q39" i="1"/>
  <c r="R39" i="1" s="1"/>
  <c r="Q48" i="1"/>
  <c r="R48" i="1" s="1"/>
  <c r="Q73" i="1"/>
  <c r="R73" i="1" s="1"/>
  <c r="Q34" i="1"/>
  <c r="R34" i="1" s="1"/>
  <c r="Q59" i="1"/>
  <c r="R59" i="1" s="1"/>
  <c r="Q68" i="1"/>
  <c r="R68" i="1" s="1"/>
  <c r="Q38" i="1"/>
  <c r="R38" i="1" s="1"/>
  <c r="Q56" i="1"/>
  <c r="R56" i="1" s="1"/>
  <c r="Q67" i="1"/>
  <c r="R67" i="1" s="1"/>
  <c r="Q37" i="1"/>
  <c r="R37" i="1" s="1"/>
  <c r="Q27" i="1"/>
  <c r="R27" i="1" s="1"/>
  <c r="Q14" i="1"/>
  <c r="R14" i="1" s="1"/>
  <c r="Q30" i="1"/>
  <c r="R30" i="1" s="1"/>
  <c r="Q15" i="1"/>
  <c r="R15" i="1" s="1"/>
  <c r="Q74" i="1"/>
  <c r="R74" i="1" s="1"/>
  <c r="Q28" i="1"/>
  <c r="R28" i="1" s="1"/>
  <c r="Q8" i="1"/>
  <c r="R8" i="1" s="1"/>
  <c r="AE7" i="1"/>
  <c r="AF6" i="1"/>
  <c r="EK8" i="1" l="1"/>
  <c r="EL8" i="1" s="1"/>
  <c r="EJ9" i="1"/>
  <c r="AF7" i="1"/>
  <c r="AE8" i="1"/>
  <c r="EK9" i="1" l="1"/>
  <c r="EL9" i="1"/>
  <c r="EJ10" i="1"/>
  <c r="AE9" i="1"/>
  <c r="AF8" i="1"/>
  <c r="EK10" i="1" l="1"/>
  <c r="EL10" i="1" s="1"/>
  <c r="EJ11" i="1"/>
  <c r="AF9" i="1"/>
  <c r="AE10" i="1"/>
  <c r="EK11" i="1" l="1"/>
  <c r="EL11" i="1" s="1"/>
  <c r="EJ12" i="1"/>
  <c r="AE11" i="1"/>
  <c r="AF10" i="1"/>
  <c r="EK12" i="1" l="1"/>
  <c r="EL12" i="1" s="1"/>
  <c r="EJ13" i="1"/>
  <c r="AF11" i="1"/>
  <c r="AE12" i="1"/>
  <c r="EK13" i="1" l="1"/>
  <c r="EL13" i="1" s="1"/>
  <c r="EJ14" i="1"/>
  <c r="AE13" i="1"/>
  <c r="AF12" i="1"/>
  <c r="EK14" i="1" l="1"/>
  <c r="EL14" i="1" s="1"/>
  <c r="EJ15" i="1"/>
  <c r="AF13" i="1"/>
  <c r="AE14" i="1"/>
  <c r="EK15" i="1" l="1"/>
  <c r="EL15" i="1" s="1"/>
  <c r="EJ16" i="1"/>
  <c r="AE15" i="1"/>
  <c r="AF14" i="1"/>
  <c r="EK16" i="1" l="1"/>
  <c r="EL16" i="1" s="1"/>
  <c r="EJ17" i="1"/>
  <c r="AF15" i="1"/>
  <c r="AE16" i="1"/>
  <c r="EK17" i="1" l="1"/>
  <c r="EL17" i="1" s="1"/>
  <c r="EJ18" i="1"/>
  <c r="AF16" i="1"/>
  <c r="AE17" i="1"/>
  <c r="EK18" i="1" l="1"/>
  <c r="EL18" i="1" s="1"/>
  <c r="EJ19" i="1"/>
  <c r="AF17" i="1"/>
  <c r="AE18" i="1"/>
  <c r="EK19" i="1" l="1"/>
  <c r="EL19" i="1" s="1"/>
  <c r="EJ20" i="1"/>
  <c r="AE19" i="1"/>
  <c r="AF18" i="1"/>
  <c r="EK20" i="1" l="1"/>
  <c r="EL20" i="1" s="1"/>
  <c r="EJ21" i="1"/>
  <c r="AE20" i="1"/>
  <c r="AF19" i="1"/>
  <c r="EK21" i="1" l="1"/>
  <c r="EL21" i="1" s="1"/>
  <c r="EJ22" i="1"/>
  <c r="AE21" i="1"/>
  <c r="AF20" i="1"/>
  <c r="EK22" i="1" l="1"/>
  <c r="EL22" i="1" s="1"/>
  <c r="EJ23" i="1"/>
  <c r="AF21" i="1"/>
  <c r="AE22" i="1"/>
  <c r="EK23" i="1" l="1"/>
  <c r="EL23" i="1" s="1"/>
  <c r="EJ24" i="1"/>
  <c r="AF22" i="1"/>
  <c r="AE23" i="1"/>
  <c r="EK24" i="1" l="1"/>
  <c r="EL24" i="1" s="1"/>
  <c r="EJ25" i="1"/>
  <c r="AF23" i="1"/>
  <c r="AE24" i="1"/>
  <c r="EK25" i="1" l="1"/>
  <c r="EL25" i="1" s="1"/>
  <c r="EJ26" i="1"/>
  <c r="AE25" i="1"/>
  <c r="AF24" i="1"/>
  <c r="EK26" i="1" l="1"/>
  <c r="EL26" i="1" s="1"/>
  <c r="EJ27" i="1"/>
  <c r="AF25" i="1"/>
  <c r="AE26" i="1"/>
  <c r="EK27" i="1" l="1"/>
  <c r="EL27" i="1" s="1"/>
  <c r="EJ28" i="1"/>
  <c r="AE27" i="1"/>
  <c r="AF26" i="1"/>
  <c r="EK28" i="1" l="1"/>
  <c r="EL28" i="1" s="1"/>
  <c r="EJ29" i="1"/>
  <c r="AF27" i="1"/>
  <c r="AE28" i="1"/>
  <c r="EK29" i="1" l="1"/>
  <c r="EL29" i="1" s="1"/>
  <c r="EJ30" i="1"/>
  <c r="AE29" i="1"/>
  <c r="AF28" i="1"/>
  <c r="EK30" i="1" l="1"/>
  <c r="EL30" i="1" s="1"/>
  <c r="EJ31" i="1"/>
  <c r="AF29" i="1"/>
  <c r="AE30" i="1"/>
  <c r="EK31" i="1" l="1"/>
  <c r="EL31" i="1" s="1"/>
  <c r="EJ32" i="1"/>
  <c r="AE31" i="1"/>
  <c r="AF30" i="1"/>
  <c r="EK32" i="1" l="1"/>
  <c r="EL32" i="1" s="1"/>
  <c r="EJ33" i="1"/>
  <c r="AF31" i="1"/>
  <c r="AE32" i="1"/>
  <c r="EK33" i="1" l="1"/>
  <c r="EL33" i="1" s="1"/>
  <c r="EJ34" i="1"/>
  <c r="AE33" i="1"/>
  <c r="AF32" i="1"/>
  <c r="EK34" i="1" l="1"/>
  <c r="EL34" i="1" s="1"/>
  <c r="EJ35" i="1"/>
  <c r="AF33" i="1"/>
  <c r="AE34" i="1"/>
  <c r="EK35" i="1" l="1"/>
  <c r="EL35" i="1" s="1"/>
  <c r="EJ36" i="1"/>
  <c r="AE35" i="1"/>
  <c r="AF34" i="1"/>
  <c r="EK36" i="1" l="1"/>
  <c r="EL36" i="1" s="1"/>
  <c r="EJ37" i="1"/>
  <c r="AE36" i="1"/>
  <c r="AF35" i="1"/>
  <c r="EK37" i="1" l="1"/>
  <c r="EL37" i="1" s="1"/>
  <c r="EJ38" i="1"/>
  <c r="AE37" i="1"/>
  <c r="AF36" i="1"/>
  <c r="EK38" i="1" l="1"/>
  <c r="EL38" i="1" s="1"/>
  <c r="EJ39" i="1"/>
  <c r="AF37" i="1"/>
  <c r="AE38" i="1"/>
  <c r="EK39" i="1" l="1"/>
  <c r="EL39" i="1" s="1"/>
  <c r="EJ40" i="1"/>
  <c r="AE39" i="1"/>
  <c r="AF38" i="1"/>
  <c r="EK40" i="1" l="1"/>
  <c r="EL40" i="1" s="1"/>
  <c r="EJ41" i="1"/>
  <c r="AF39" i="1"/>
  <c r="AE40" i="1"/>
  <c r="EK41" i="1" l="1"/>
  <c r="EL41" i="1" s="1"/>
  <c r="EJ42" i="1"/>
  <c r="AE41" i="1"/>
  <c r="AF40" i="1"/>
  <c r="EK42" i="1" l="1"/>
  <c r="EL42" i="1" s="1"/>
  <c r="EJ43" i="1"/>
  <c r="AF41" i="1"/>
  <c r="AE42" i="1"/>
  <c r="EK43" i="1" l="1"/>
  <c r="EL43" i="1" s="1"/>
  <c r="EJ44" i="1"/>
  <c r="AE43" i="1"/>
  <c r="AF42" i="1"/>
  <c r="EK44" i="1" l="1"/>
  <c r="EL44" i="1" s="1"/>
  <c r="EJ45" i="1"/>
  <c r="AF43" i="1"/>
  <c r="AE44" i="1"/>
  <c r="EK45" i="1" l="1"/>
  <c r="EL45" i="1" s="1"/>
  <c r="EJ46" i="1"/>
  <c r="AE45" i="1"/>
  <c r="AF44" i="1"/>
  <c r="EK46" i="1" l="1"/>
  <c r="EL46" i="1" s="1"/>
  <c r="EJ47" i="1"/>
  <c r="AF45" i="1"/>
  <c r="AE46" i="1"/>
  <c r="EK47" i="1" l="1"/>
  <c r="EL47" i="1" s="1"/>
  <c r="EJ48" i="1"/>
  <c r="AF46" i="1"/>
  <c r="AE47" i="1"/>
  <c r="EK48" i="1" l="1"/>
  <c r="EL48" i="1" s="1"/>
  <c r="EJ49" i="1"/>
  <c r="AF47" i="1"/>
  <c r="AE48" i="1"/>
  <c r="EK49" i="1" l="1"/>
  <c r="EL49" i="1" s="1"/>
  <c r="EJ50" i="1"/>
  <c r="AE49" i="1"/>
  <c r="AF48" i="1"/>
  <c r="EK50" i="1" l="1"/>
  <c r="EL50" i="1" s="1"/>
  <c r="EJ51" i="1"/>
  <c r="AF49" i="1"/>
  <c r="AE50" i="1"/>
  <c r="EK51" i="1" l="1"/>
  <c r="EL51" i="1" s="1"/>
  <c r="EJ52" i="1"/>
  <c r="AF50" i="1"/>
  <c r="AE51" i="1"/>
  <c r="EK52" i="1" l="1"/>
  <c r="EL52" i="1" s="1"/>
  <c r="EJ53" i="1"/>
  <c r="AF51" i="1"/>
  <c r="AE52" i="1"/>
  <c r="EK53" i="1" l="1"/>
  <c r="EL53" i="1" s="1"/>
  <c r="EJ54" i="1"/>
  <c r="AE53" i="1"/>
  <c r="AF52" i="1"/>
  <c r="EK54" i="1" l="1"/>
  <c r="EL54" i="1" s="1"/>
  <c r="EJ55" i="1"/>
  <c r="AF53" i="1"/>
  <c r="AE54" i="1"/>
  <c r="EK55" i="1" l="1"/>
  <c r="EL55" i="1" s="1"/>
  <c r="EJ56" i="1"/>
  <c r="AE55" i="1"/>
  <c r="AF54" i="1"/>
  <c r="EK56" i="1" l="1"/>
  <c r="EL56" i="1" s="1"/>
  <c r="EJ57" i="1"/>
  <c r="AF55" i="1"/>
  <c r="AE56" i="1"/>
  <c r="EK57" i="1" l="1"/>
  <c r="EL57" i="1" s="1"/>
  <c r="EJ58" i="1"/>
  <c r="AE57" i="1"/>
  <c r="AF56" i="1"/>
  <c r="EK58" i="1" l="1"/>
  <c r="EL58" i="1" s="1"/>
  <c r="EJ59" i="1"/>
  <c r="AF57" i="1"/>
  <c r="AE58" i="1"/>
  <c r="EK59" i="1" l="1"/>
  <c r="EL59" i="1" s="1"/>
  <c r="EJ60" i="1"/>
  <c r="AF58" i="1"/>
  <c r="AE59" i="1"/>
  <c r="EK60" i="1" l="1"/>
  <c r="EL60" i="1" s="1"/>
  <c r="EJ61" i="1"/>
  <c r="AF59" i="1"/>
  <c r="AE60" i="1"/>
  <c r="EK61" i="1" l="1"/>
  <c r="EL61" i="1" s="1"/>
  <c r="EJ62" i="1"/>
  <c r="AE61" i="1"/>
  <c r="AF60" i="1"/>
  <c r="EK62" i="1" l="1"/>
  <c r="EL62" i="1" s="1"/>
  <c r="EJ63" i="1"/>
  <c r="AF61" i="1"/>
  <c r="AE62" i="1"/>
  <c r="EK63" i="1" l="1"/>
  <c r="EL63" i="1" s="1"/>
  <c r="EJ64" i="1"/>
  <c r="AF62" i="1"/>
  <c r="AE63" i="1"/>
  <c r="EK64" i="1" l="1"/>
  <c r="EL64" i="1" s="1"/>
  <c r="EJ65" i="1"/>
  <c r="AE64" i="1"/>
  <c r="AF63" i="1"/>
  <c r="EK65" i="1" l="1"/>
  <c r="EL65" i="1" s="1"/>
  <c r="EJ66" i="1"/>
  <c r="AF64" i="1"/>
  <c r="AE65" i="1"/>
  <c r="EK66" i="1" l="1"/>
  <c r="EL66" i="1" s="1"/>
  <c r="EJ67" i="1"/>
  <c r="AE66" i="1"/>
  <c r="AF65" i="1"/>
  <c r="EK67" i="1" l="1"/>
  <c r="EL67" i="1" s="1"/>
  <c r="EJ68" i="1"/>
  <c r="AE67" i="1"/>
  <c r="AF66" i="1"/>
  <c r="EK68" i="1" l="1"/>
  <c r="EL68" i="1" s="1"/>
  <c r="EJ69" i="1"/>
  <c r="AE68" i="1"/>
  <c r="AF67" i="1"/>
  <c r="EK69" i="1" l="1"/>
  <c r="EL69" i="1" s="1"/>
  <c r="EJ70" i="1"/>
  <c r="AF68" i="1"/>
  <c r="AE69" i="1"/>
  <c r="EK70" i="1" l="1"/>
  <c r="EL70" i="1" s="1"/>
  <c r="EJ71" i="1"/>
  <c r="AE70" i="1"/>
  <c r="AF69" i="1"/>
  <c r="EK71" i="1" l="1"/>
  <c r="EL71" i="1" s="1"/>
  <c r="EJ72" i="1"/>
  <c r="AE71" i="1"/>
  <c r="AF70" i="1"/>
  <c r="EK72" i="1" l="1"/>
  <c r="EL72" i="1" s="1"/>
  <c r="EJ73" i="1"/>
  <c r="AF71" i="1"/>
  <c r="AE72" i="1"/>
  <c r="EK73" i="1" l="1"/>
  <c r="EL73" i="1" s="1"/>
  <c r="EJ74" i="1"/>
  <c r="EJ75" i="1"/>
  <c r="AF72" i="1"/>
  <c r="AE73" i="1"/>
  <c r="EK75" i="1" l="1"/>
  <c r="EL75" i="1" s="1"/>
  <c r="EK74" i="1"/>
  <c r="EL74" i="1" s="1"/>
  <c r="AF73" i="1"/>
  <c r="AE74" i="1"/>
  <c r="AF74" i="1" s="1"/>
</calcChain>
</file>

<file path=xl/sharedStrings.xml><?xml version="1.0" encoding="utf-8"?>
<sst xmlns="http://schemas.openxmlformats.org/spreadsheetml/2006/main" count="38" uniqueCount="22">
  <si>
    <t>nav</t>
  </si>
  <si>
    <t>contriub</t>
  </si>
  <si>
    <t>dist</t>
  </si>
  <si>
    <t>beg</t>
  </si>
  <si>
    <t>cash flow</t>
  </si>
  <si>
    <t>negitive nav</t>
  </si>
  <si>
    <t>endCashflow</t>
  </si>
  <si>
    <t>Qtr over Qtr IRR</t>
  </si>
  <si>
    <t>End date</t>
  </si>
  <si>
    <t>Fund Count</t>
  </si>
  <si>
    <t>start</t>
  </si>
  <si>
    <t>volitility</t>
  </si>
  <si>
    <t>stdv</t>
  </si>
  <si>
    <t>*sqrt(4)</t>
  </si>
  <si>
    <t>N/A</t>
  </si>
  <si>
    <t>NAV</t>
  </si>
  <si>
    <t>NAV Index</t>
  </si>
  <si>
    <t>Annualized Quarterly Standard Deviation (%)</t>
  </si>
  <si>
    <t>Nav return</t>
  </si>
  <si>
    <t>IRR</t>
  </si>
  <si>
    <t>Qtr over Qtr change</t>
  </si>
  <si>
    <t>index of QoQ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</si>
</sst>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1" formatCode="dd\-mm\-yyyy"/>
    <numFmt numFmtId="180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39DCA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43" fontId="0" fillId="0" borderId="0" xfId="1" applyFont="1"/>
    <xf numFmtId="3" fontId="0" fillId="0" borderId="0" xfId="0" applyNumberFormat="1"/>
    <xf numFmtId="10" fontId="0" fillId="0" borderId="0" xfId="0" applyNumberFormat="1"/>
    <xf numFmtId="9" fontId="0" fillId="0" borderId="0" xfId="2" applyFont="1"/>
    <xf numFmtId="1" fontId="0" fillId="0" borderId="0" xfId="0" applyNumberFormat="1"/>
    <xf numFmtId="3" fontId="0" fillId="0" borderId="0" xfId="1" applyNumberFormat="1" applyFont="1"/>
    <xf numFmtId="10" fontId="0" fillId="0" borderId="0" xfId="2" applyNumberFormat="1" applyFont="1"/>
    <xf numFmtId="171" fontId="2" fillId="0" borderId="0" xfId="0" applyNumberFormat="1" applyFont="1"/>
    <xf numFmtId="3" fontId="0" fillId="0" borderId="0" xfId="2" applyNumberFormat="1" applyFont="1"/>
    <xf numFmtId="4" fontId="0" fillId="0" borderId="0" xfId="2" applyNumberFormat="1" applyFont="1"/>
    <xf numFmtId="180" fontId="0" fillId="0" borderId="0" xfId="2" applyNumberFormat="1" applyFont="1"/>
    <xf numFmtId="180" fontId="0" fillId="0" borderId="0" xfId="1" applyNumberFormat="1" applyFont="1"/>
    <xf numFmtId="180" fontId="3" fillId="2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Sheet1!$R$5:$R$74</c:f>
              <c:numCache>
                <c:formatCode>0.0000</c:formatCode>
                <c:ptCount val="70"/>
                <c:pt idx="0">
                  <c:v>3.1622295999276335E-4</c:v>
                </c:pt>
                <c:pt idx="1">
                  <c:v>5.6387186922325548E-2</c:v>
                </c:pt>
                <c:pt idx="2">
                  <c:v>4.905684937651645E-2</c:v>
                </c:pt>
                <c:pt idx="3">
                  <c:v>7.3384045796421465E-2</c:v>
                </c:pt>
                <c:pt idx="4">
                  <c:v>6.9636773812926184E-2</c:v>
                </c:pt>
                <c:pt idx="5">
                  <c:v>6.3575436072704231E-2</c:v>
                </c:pt>
                <c:pt idx="6">
                  <c:v>5.8908604846561102E-2</c:v>
                </c:pt>
                <c:pt idx="7">
                  <c:v>5.6080977970377539E-2</c:v>
                </c:pt>
                <c:pt idx="8">
                  <c:v>5.8254019624028021E-2</c:v>
                </c:pt>
                <c:pt idx="9">
                  <c:v>5.5279494414346528E-2</c:v>
                </c:pt>
                <c:pt idx="10">
                  <c:v>6.8580116211372708E-2</c:v>
                </c:pt>
                <c:pt idx="11">
                  <c:v>6.5837634246861287E-2</c:v>
                </c:pt>
                <c:pt idx="12">
                  <c:v>6.3422470089180727E-2</c:v>
                </c:pt>
                <c:pt idx="13">
                  <c:v>6.1993524863277839E-2</c:v>
                </c:pt>
                <c:pt idx="14">
                  <c:v>6.5128422934375471E-2</c:v>
                </c:pt>
                <c:pt idx="15">
                  <c:v>6.3067622656410527E-2</c:v>
                </c:pt>
                <c:pt idx="16">
                  <c:v>6.1208750580363035E-2</c:v>
                </c:pt>
                <c:pt idx="17">
                  <c:v>5.9491280342184372E-2</c:v>
                </c:pt>
                <c:pt idx="18">
                  <c:v>6.5393858847276581E-2</c:v>
                </c:pt>
                <c:pt idx="19">
                  <c:v>6.3739495057661438E-2</c:v>
                </c:pt>
                <c:pt idx="20">
                  <c:v>6.2464243530545312E-2</c:v>
                </c:pt>
                <c:pt idx="21">
                  <c:v>6.1073303304370545E-2</c:v>
                </c:pt>
                <c:pt idx="22">
                  <c:v>5.990090158289154E-2</c:v>
                </c:pt>
                <c:pt idx="23">
                  <c:v>5.8665050522915194E-2</c:v>
                </c:pt>
                <c:pt idx="24">
                  <c:v>5.7506301107567541E-2</c:v>
                </c:pt>
                <c:pt idx="25">
                  <c:v>5.6395543943886371E-2</c:v>
                </c:pt>
                <c:pt idx="26">
                  <c:v>5.5533783558550945E-2</c:v>
                </c:pt>
                <c:pt idx="27">
                  <c:v>5.5154610700067067E-2</c:v>
                </c:pt>
                <c:pt idx="28">
                  <c:v>0.1339059019498883</c:v>
                </c:pt>
                <c:pt idx="29">
                  <c:v>0.13167283270993096</c:v>
                </c:pt>
                <c:pt idx="30">
                  <c:v>0.12961963478077609</c:v>
                </c:pt>
                <c:pt idx="31">
                  <c:v>0.12896793414065527</c:v>
                </c:pt>
                <c:pt idx="32">
                  <c:v>0.12750977055535484</c:v>
                </c:pt>
                <c:pt idx="33">
                  <c:v>0.12657201619602937</c:v>
                </c:pt>
                <c:pt idx="34">
                  <c:v>0.12489953499616122</c:v>
                </c:pt>
                <c:pt idx="35">
                  <c:v>0.12417064766184856</c:v>
                </c:pt>
                <c:pt idx="36">
                  <c:v>0.13582605877905157</c:v>
                </c:pt>
                <c:pt idx="37">
                  <c:v>0.13416811370675807</c:v>
                </c:pt>
                <c:pt idx="38">
                  <c:v>0.14842611555386317</c:v>
                </c:pt>
                <c:pt idx="39">
                  <c:v>0.14665045379953273</c:v>
                </c:pt>
                <c:pt idx="40">
                  <c:v>0.14489824984662744</c:v>
                </c:pt>
                <c:pt idx="41">
                  <c:v>0.14679428003998979</c:v>
                </c:pt>
                <c:pt idx="42">
                  <c:v>0.14514844329788451</c:v>
                </c:pt>
                <c:pt idx="43">
                  <c:v>0.36174336730858769</c:v>
                </c:pt>
                <c:pt idx="44">
                  <c:v>0.36287615919433308</c:v>
                </c:pt>
                <c:pt idx="45">
                  <c:v>0.37389967304310612</c:v>
                </c:pt>
                <c:pt idx="46">
                  <c:v>0.37165178964304413</c:v>
                </c:pt>
                <c:pt idx="47">
                  <c:v>0.36776068354717129</c:v>
                </c:pt>
                <c:pt idx="48">
                  <c:v>0.38667836723961829</c:v>
                </c:pt>
                <c:pt idx="49">
                  <c:v>0.38281260749687918</c:v>
                </c:pt>
                <c:pt idx="50">
                  <c:v>0.40228365472204203</c:v>
                </c:pt>
                <c:pt idx="51">
                  <c:v>0.44190229967218564</c:v>
                </c:pt>
                <c:pt idx="52">
                  <c:v>0.43775573404600482</c:v>
                </c:pt>
                <c:pt idx="53">
                  <c:v>0.45774527653074953</c:v>
                </c:pt>
                <c:pt idx="54">
                  <c:v>0.45360200063765604</c:v>
                </c:pt>
                <c:pt idx="55">
                  <c:v>0.54993135200817289</c:v>
                </c:pt>
                <c:pt idx="56">
                  <c:v>0.56360905566854347</c:v>
                </c:pt>
                <c:pt idx="57">
                  <c:v>0.61050509456463953</c:v>
                </c:pt>
                <c:pt idx="58">
                  <c:v>0.68954046805863178</c:v>
                </c:pt>
                <c:pt idx="59">
                  <c:v>0.80859442092291578</c:v>
                </c:pt>
                <c:pt idx="60">
                  <c:v>0.82047999179990239</c:v>
                </c:pt>
                <c:pt idx="61">
                  <c:v>0.85123398613168744</c:v>
                </c:pt>
                <c:pt idx="62">
                  <c:v>0.84695671179707799</c:v>
                </c:pt>
                <c:pt idx="63">
                  <c:v>0.84322512227988433</c:v>
                </c:pt>
                <c:pt idx="64">
                  <c:v>0.83702323933081879</c:v>
                </c:pt>
                <c:pt idx="65">
                  <c:v>0.84638798974910989</c:v>
                </c:pt>
                <c:pt idx="66">
                  <c:v>0.84025294132022188</c:v>
                </c:pt>
                <c:pt idx="67">
                  <c:v>0.8371103981946354</c:v>
                </c:pt>
                <c:pt idx="68">
                  <c:v>0.83103177931317007</c:v>
                </c:pt>
                <c:pt idx="69">
                  <c:v>0.83367314502379597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'[1]Volatility and Index 100 Report'!$E$69:$E$141</c:f>
              <c:numCache>
                <c:formatCode>General</c:formatCode>
                <c:ptCount val="73"/>
                <c:pt idx="0">
                  <c:v>5.0050668700000002E-2</c:v>
                </c:pt>
                <c:pt idx="1">
                  <c:v>5.22057628E-2</c:v>
                </c:pt>
                <c:pt idx="2">
                  <c:v>5.3308939399999998E-2</c:v>
                </c:pt>
                <c:pt idx="3">
                  <c:v>5.38562764E-2</c:v>
                </c:pt>
                <c:pt idx="4">
                  <c:v>5.4739237500000003E-2</c:v>
                </c:pt>
                <c:pt idx="5">
                  <c:v>5.4615578599999999E-2</c:v>
                </c:pt>
                <c:pt idx="6">
                  <c:v>5.6316713900000002E-2</c:v>
                </c:pt>
                <c:pt idx="7">
                  <c:v>5.6965997099999999E-2</c:v>
                </c:pt>
                <c:pt idx="8">
                  <c:v>5.7243895400000001E-2</c:v>
                </c:pt>
                <c:pt idx="9">
                  <c:v>6.2737316900000006E-2</c:v>
                </c:pt>
                <c:pt idx="10">
                  <c:v>6.4147276500000003E-2</c:v>
                </c:pt>
                <c:pt idx="11">
                  <c:v>9.4197554099999997E-2</c:v>
                </c:pt>
                <c:pt idx="12">
                  <c:v>9.8342411000000005E-2</c:v>
                </c:pt>
                <c:pt idx="13">
                  <c:v>9.7805187000000002E-2</c:v>
                </c:pt>
                <c:pt idx="14">
                  <c:v>9.7176646899999997E-2</c:v>
                </c:pt>
                <c:pt idx="15">
                  <c:v>0.1003391654</c:v>
                </c:pt>
                <c:pt idx="16">
                  <c:v>0.1026051804</c:v>
                </c:pt>
                <c:pt idx="17">
                  <c:v>0.10233014040000001</c:v>
                </c:pt>
                <c:pt idx="18">
                  <c:v>0.1047063536</c:v>
                </c:pt>
                <c:pt idx="19">
                  <c:v>0.10483716009999999</c:v>
                </c:pt>
                <c:pt idx="20">
                  <c:v>0.104774165</c:v>
                </c:pt>
                <c:pt idx="21">
                  <c:v>0.1048133752</c:v>
                </c:pt>
                <c:pt idx="22">
                  <c:v>0.1054848946</c:v>
                </c:pt>
                <c:pt idx="23">
                  <c:v>0.1051588901</c:v>
                </c:pt>
                <c:pt idx="24">
                  <c:v>0.1047779415</c:v>
                </c:pt>
                <c:pt idx="25">
                  <c:v>0.1043328798</c:v>
                </c:pt>
                <c:pt idx="26">
                  <c:v>0.1037555049</c:v>
                </c:pt>
                <c:pt idx="27">
                  <c:v>0.1037836878</c:v>
                </c:pt>
                <c:pt idx="28">
                  <c:v>0.1032209786</c:v>
                </c:pt>
                <c:pt idx="29">
                  <c:v>0.1026674465</c:v>
                </c:pt>
                <c:pt idx="30">
                  <c:v>0.10213226910000001</c:v>
                </c:pt>
                <c:pt idx="31">
                  <c:v>0.1038240579</c:v>
                </c:pt>
                <c:pt idx="32">
                  <c:v>0.1033267419</c:v>
                </c:pt>
                <c:pt idx="33">
                  <c:v>0.10294063589999999</c:v>
                </c:pt>
                <c:pt idx="34">
                  <c:v>0.1027115904</c:v>
                </c:pt>
                <c:pt idx="35">
                  <c:v>0.10259345239999999</c:v>
                </c:pt>
                <c:pt idx="36">
                  <c:v>0.1021801839</c:v>
                </c:pt>
                <c:pt idx="37">
                  <c:v>0.1018594615</c:v>
                </c:pt>
                <c:pt idx="38">
                  <c:v>0.1013640326</c:v>
                </c:pt>
                <c:pt idx="39">
                  <c:v>0.102984335</c:v>
                </c:pt>
                <c:pt idx="40">
                  <c:v>0.102542937</c:v>
                </c:pt>
                <c:pt idx="41">
                  <c:v>0.1026027006</c:v>
                </c:pt>
                <c:pt idx="42">
                  <c:v>0.10211838970000001</c:v>
                </c:pt>
                <c:pt idx="43">
                  <c:v>0.10164132820000001</c:v>
                </c:pt>
                <c:pt idx="44">
                  <c:v>0.1014414518</c:v>
                </c:pt>
                <c:pt idx="45">
                  <c:v>0.1012221588</c:v>
                </c:pt>
                <c:pt idx="46">
                  <c:v>0.1034645657</c:v>
                </c:pt>
                <c:pt idx="47">
                  <c:v>0.1102009483</c:v>
                </c:pt>
                <c:pt idx="48">
                  <c:v>0.1107353514</c:v>
                </c:pt>
                <c:pt idx="49">
                  <c:v>0.11026158950000001</c:v>
                </c:pt>
                <c:pt idx="50">
                  <c:v>0.1098948013</c:v>
                </c:pt>
                <c:pt idx="51">
                  <c:v>0.10949824499999999</c:v>
                </c:pt>
                <c:pt idx="52">
                  <c:v>0.1090331212</c:v>
                </c:pt>
                <c:pt idx="53">
                  <c:v>0.1086853124</c:v>
                </c:pt>
                <c:pt idx="54">
                  <c:v>0.1084163859</c:v>
                </c:pt>
                <c:pt idx="55">
                  <c:v>0.1083440257</c:v>
                </c:pt>
                <c:pt idx="56">
                  <c:v>0.10795146980000001</c:v>
                </c:pt>
                <c:pt idx="57">
                  <c:v>0.1075369919</c:v>
                </c:pt>
                <c:pt idx="58">
                  <c:v>0.1079647693</c:v>
                </c:pt>
                <c:pt idx="59">
                  <c:v>0.10752499409999999</c:v>
                </c:pt>
                <c:pt idx="60">
                  <c:v>0.1071617669</c:v>
                </c:pt>
                <c:pt idx="61">
                  <c:v>0.1068900517</c:v>
                </c:pt>
                <c:pt idx="62">
                  <c:v>0.106466923</c:v>
                </c:pt>
                <c:pt idx="63">
                  <c:v>0.1060542152</c:v>
                </c:pt>
                <c:pt idx="64">
                  <c:v>0.1056396525</c:v>
                </c:pt>
                <c:pt idx="65">
                  <c:v>0.1052316308</c:v>
                </c:pt>
                <c:pt idx="66">
                  <c:v>0.10487850579999999</c:v>
                </c:pt>
                <c:pt idx="67">
                  <c:v>0.1047350819</c:v>
                </c:pt>
                <c:pt idx="68">
                  <c:v>0.10433768459999999</c:v>
                </c:pt>
                <c:pt idx="69">
                  <c:v>0.1039763443</c:v>
                </c:pt>
                <c:pt idx="70">
                  <c:v>0.1036901526</c:v>
                </c:pt>
                <c:pt idx="71">
                  <c:v>0.103308676</c:v>
                </c:pt>
                <c:pt idx="72">
                  <c:v>0.1029661073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004032"/>
        <c:axId val="41044800"/>
      </c:lineChart>
      <c:catAx>
        <c:axId val="54500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41044800"/>
        <c:crosses val="autoZero"/>
        <c:auto val="1"/>
        <c:lblAlgn val="ctr"/>
        <c:lblOffset val="100"/>
        <c:noMultiLvlLbl val="0"/>
      </c:catAx>
      <c:valAx>
        <c:axId val="4104480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54500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Sheet1!$EL$5:$EL$75</c:f>
              <c:numCache>
                <c:formatCode>0.0000</c:formatCode>
                <c:ptCount val="71"/>
                <c:pt idx="0">
                  <c:v>3.1622295999276335E-4</c:v>
                </c:pt>
                <c:pt idx="1">
                  <c:v>5.6387186922325548E-2</c:v>
                </c:pt>
                <c:pt idx="2">
                  <c:v>4.905684937651645E-2</c:v>
                </c:pt>
                <c:pt idx="3">
                  <c:v>7.3384045796421465E-2</c:v>
                </c:pt>
                <c:pt idx="4">
                  <c:v>6.9636773812926184E-2</c:v>
                </c:pt>
                <c:pt idx="5">
                  <c:v>6.3575436072704231E-2</c:v>
                </c:pt>
                <c:pt idx="6">
                  <c:v>5.8908604846561102E-2</c:v>
                </c:pt>
                <c:pt idx="7">
                  <c:v>5.6080977970377539E-2</c:v>
                </c:pt>
                <c:pt idx="8">
                  <c:v>5.8254019624028021E-2</c:v>
                </c:pt>
                <c:pt idx="9">
                  <c:v>5.5279494414346528E-2</c:v>
                </c:pt>
                <c:pt idx="10">
                  <c:v>6.8580116211372708E-2</c:v>
                </c:pt>
                <c:pt idx="11">
                  <c:v>6.5837634246861287E-2</c:v>
                </c:pt>
                <c:pt idx="12">
                  <c:v>6.3422470089180727E-2</c:v>
                </c:pt>
                <c:pt idx="13">
                  <c:v>6.1993524863277839E-2</c:v>
                </c:pt>
                <c:pt idx="14">
                  <c:v>6.5128422934375471E-2</c:v>
                </c:pt>
                <c:pt idx="15">
                  <c:v>6.3067622656410527E-2</c:v>
                </c:pt>
                <c:pt idx="16">
                  <c:v>6.1208750580363035E-2</c:v>
                </c:pt>
                <c:pt idx="17">
                  <c:v>5.9491280342184372E-2</c:v>
                </c:pt>
                <c:pt idx="18">
                  <c:v>6.5393858847276581E-2</c:v>
                </c:pt>
                <c:pt idx="19">
                  <c:v>6.3739495057661438E-2</c:v>
                </c:pt>
                <c:pt idx="20">
                  <c:v>6.2464243530545312E-2</c:v>
                </c:pt>
                <c:pt idx="21">
                  <c:v>6.1073303304370545E-2</c:v>
                </c:pt>
                <c:pt idx="22">
                  <c:v>5.990090158289154E-2</c:v>
                </c:pt>
                <c:pt idx="23">
                  <c:v>5.8665050522915194E-2</c:v>
                </c:pt>
                <c:pt idx="24">
                  <c:v>5.7506301107567541E-2</c:v>
                </c:pt>
                <c:pt idx="25">
                  <c:v>5.6395543943886371E-2</c:v>
                </c:pt>
                <c:pt idx="26">
                  <c:v>5.5533783558550945E-2</c:v>
                </c:pt>
                <c:pt idx="27">
                  <c:v>5.5154610700067067E-2</c:v>
                </c:pt>
                <c:pt idx="28">
                  <c:v>0.1339059019498883</c:v>
                </c:pt>
                <c:pt idx="29">
                  <c:v>0.13167283270993096</c:v>
                </c:pt>
                <c:pt idx="30">
                  <c:v>0.12961963478077609</c:v>
                </c:pt>
                <c:pt idx="31">
                  <c:v>0.12896793414065527</c:v>
                </c:pt>
                <c:pt idx="32">
                  <c:v>0.12750977055535484</c:v>
                </c:pt>
                <c:pt idx="33">
                  <c:v>0.12657201619602937</c:v>
                </c:pt>
                <c:pt idx="34">
                  <c:v>0.12489953499616122</c:v>
                </c:pt>
                <c:pt idx="35">
                  <c:v>0.12417064766184856</c:v>
                </c:pt>
                <c:pt idx="36">
                  <c:v>0.13582605877905157</c:v>
                </c:pt>
                <c:pt idx="37">
                  <c:v>0.13416811370675807</c:v>
                </c:pt>
                <c:pt idx="38">
                  <c:v>0.14842611555386317</c:v>
                </c:pt>
                <c:pt idx="39">
                  <c:v>0.14665045379953273</c:v>
                </c:pt>
                <c:pt idx="40">
                  <c:v>0.14489824984662744</c:v>
                </c:pt>
                <c:pt idx="41">
                  <c:v>0.14679428003998979</c:v>
                </c:pt>
                <c:pt idx="42">
                  <c:v>0.14514844329788451</c:v>
                </c:pt>
                <c:pt idx="43">
                  <c:v>0.36174336730858769</c:v>
                </c:pt>
                <c:pt idx="44">
                  <c:v>0.36287615919433308</c:v>
                </c:pt>
                <c:pt idx="45">
                  <c:v>0.37389967304310612</c:v>
                </c:pt>
                <c:pt idx="46">
                  <c:v>0.37165178964304413</c:v>
                </c:pt>
                <c:pt idx="47">
                  <c:v>0.36776068354717129</c:v>
                </c:pt>
                <c:pt idx="48">
                  <c:v>0.38667836723961829</c:v>
                </c:pt>
                <c:pt idx="49">
                  <c:v>0.38281260749687918</c:v>
                </c:pt>
                <c:pt idx="50">
                  <c:v>0.40228365472204203</c:v>
                </c:pt>
                <c:pt idx="51">
                  <c:v>0.44190229967218564</c:v>
                </c:pt>
                <c:pt idx="52">
                  <c:v>0.43775573404600476</c:v>
                </c:pt>
                <c:pt idx="53">
                  <c:v>0.45774527653074942</c:v>
                </c:pt>
                <c:pt idx="54">
                  <c:v>0.45360200063765593</c:v>
                </c:pt>
                <c:pt idx="55">
                  <c:v>0.54993135200817278</c:v>
                </c:pt>
                <c:pt idx="56">
                  <c:v>0.56360905566854347</c:v>
                </c:pt>
                <c:pt idx="57">
                  <c:v>0.61050509456463986</c:v>
                </c:pt>
                <c:pt idx="58">
                  <c:v>0.68954046805863223</c:v>
                </c:pt>
                <c:pt idx="59">
                  <c:v>0.80859442092291511</c:v>
                </c:pt>
                <c:pt idx="60">
                  <c:v>0.82047999179990161</c:v>
                </c:pt>
                <c:pt idx="61">
                  <c:v>0.85123398613168666</c:v>
                </c:pt>
                <c:pt idx="62">
                  <c:v>0.84695671179707721</c:v>
                </c:pt>
                <c:pt idx="63">
                  <c:v>0.84322512227988355</c:v>
                </c:pt>
                <c:pt idx="64">
                  <c:v>0.83702323933081801</c:v>
                </c:pt>
                <c:pt idx="65">
                  <c:v>0.84638798974910912</c:v>
                </c:pt>
                <c:pt idx="66">
                  <c:v>0.8402529413202211</c:v>
                </c:pt>
                <c:pt idx="67">
                  <c:v>0.83711039819463451</c:v>
                </c:pt>
                <c:pt idx="68">
                  <c:v>0.83103177931316941</c:v>
                </c:pt>
                <c:pt idx="69">
                  <c:v>0.8336731450237953</c:v>
                </c:pt>
                <c:pt idx="70">
                  <c:v>0.82781219623932323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9312"/>
        <c:axId val="545529152"/>
      </c:lineChart>
      <c:catAx>
        <c:axId val="4666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545529152"/>
        <c:crosses val="autoZero"/>
        <c:auto val="1"/>
        <c:lblAlgn val="ctr"/>
        <c:lblOffset val="100"/>
        <c:noMultiLvlLbl val="0"/>
      </c:catAx>
      <c:valAx>
        <c:axId val="54552915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666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2185146</xdr:colOff>
      <xdr:row>9</xdr:row>
      <xdr:rowOff>56029</xdr:rowOff>
    </xdr:from>
    <xdr:to>
      <xdr:col>18</xdr:col>
      <xdr:colOff>9412940</xdr:colOff>
      <xdr:row>41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144</xdr:col>
      <xdr:colOff>56029</xdr:colOff>
      <xdr:row>5</xdr:row>
      <xdr:rowOff>57149</xdr:rowOff>
    </xdr:from>
    <xdr:to>
      <xdr:col>151</xdr:col>
      <xdr:colOff>392205</xdr:colOff>
      <xdr:row>19</xdr:row>
      <xdr:rowOff>133349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wgli\Research\Fund%20Performance\IRR%20Index\Index%20information%20for%20PB%20indexes\Copy%20of%20PE%20Performance%20Index%20Quarterly%20Returns--03-31-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atility and Index 100 Report"/>
      <sheetName val="Report Criteria"/>
    </sheetNames>
    <sheetDataSet>
      <sheetData sheetId="0">
        <row r="69">
          <cell r="E69">
            <v>5.0050668700000002E-2</v>
          </cell>
        </row>
        <row r="70">
          <cell r="E70">
            <v>5.22057628E-2</v>
          </cell>
        </row>
        <row r="71">
          <cell r="E71">
            <v>5.3308939399999998E-2</v>
          </cell>
        </row>
        <row r="72">
          <cell r="E72">
            <v>5.38562764E-2</v>
          </cell>
        </row>
        <row r="73">
          <cell r="E73">
            <v>5.4739237500000003E-2</v>
          </cell>
        </row>
        <row r="74">
          <cell r="E74">
            <v>5.4615578599999999E-2</v>
          </cell>
        </row>
        <row r="75">
          <cell r="E75">
            <v>5.6316713900000002E-2</v>
          </cell>
        </row>
        <row r="76">
          <cell r="E76">
            <v>5.6965997099999999E-2</v>
          </cell>
        </row>
        <row r="77">
          <cell r="E77">
            <v>5.7243895400000001E-2</v>
          </cell>
        </row>
        <row r="78">
          <cell r="E78">
            <v>6.2737316900000006E-2</v>
          </cell>
        </row>
        <row r="79">
          <cell r="E79">
            <v>6.4147276500000003E-2</v>
          </cell>
        </row>
        <row r="80">
          <cell r="E80">
            <v>9.4197554099999997E-2</v>
          </cell>
        </row>
        <row r="81">
          <cell r="E81">
            <v>9.8342411000000005E-2</v>
          </cell>
        </row>
        <row r="82">
          <cell r="E82">
            <v>9.7805187000000002E-2</v>
          </cell>
        </row>
        <row r="83">
          <cell r="E83">
            <v>9.7176646899999997E-2</v>
          </cell>
        </row>
        <row r="84">
          <cell r="E84">
            <v>0.1003391654</v>
          </cell>
        </row>
        <row r="85">
          <cell r="E85">
            <v>0.1026051804</v>
          </cell>
        </row>
        <row r="86">
          <cell r="E86">
            <v>0.10233014040000001</v>
          </cell>
        </row>
        <row r="87">
          <cell r="E87">
            <v>0.1047063536</v>
          </cell>
        </row>
        <row r="88">
          <cell r="E88">
            <v>0.10483716009999999</v>
          </cell>
        </row>
        <row r="89">
          <cell r="E89">
            <v>0.104774165</v>
          </cell>
        </row>
        <row r="90">
          <cell r="E90">
            <v>0.1048133752</v>
          </cell>
        </row>
        <row r="91">
          <cell r="E91">
            <v>0.1054848946</v>
          </cell>
        </row>
        <row r="92">
          <cell r="E92">
            <v>0.1051588901</v>
          </cell>
        </row>
        <row r="93">
          <cell r="E93">
            <v>0.1047779415</v>
          </cell>
        </row>
        <row r="94">
          <cell r="E94">
            <v>0.1043328798</v>
          </cell>
        </row>
        <row r="95">
          <cell r="E95">
            <v>0.1037555049</v>
          </cell>
        </row>
        <row r="96">
          <cell r="E96">
            <v>0.1037836878</v>
          </cell>
        </row>
        <row r="97">
          <cell r="E97">
            <v>0.1032209786</v>
          </cell>
        </row>
        <row r="98">
          <cell r="E98">
            <v>0.1026674465</v>
          </cell>
        </row>
        <row r="99">
          <cell r="E99">
            <v>0.10213226910000001</v>
          </cell>
        </row>
        <row r="100">
          <cell r="E100">
            <v>0.1038240579</v>
          </cell>
        </row>
        <row r="101">
          <cell r="E101">
            <v>0.1033267419</v>
          </cell>
        </row>
        <row r="102">
          <cell r="E102">
            <v>0.10294063589999999</v>
          </cell>
        </row>
        <row r="103">
          <cell r="E103">
            <v>0.1027115904</v>
          </cell>
        </row>
        <row r="104">
          <cell r="E104">
            <v>0.10259345239999999</v>
          </cell>
        </row>
        <row r="105">
          <cell r="E105">
            <v>0.1021801839</v>
          </cell>
        </row>
        <row r="106">
          <cell r="E106">
            <v>0.1018594615</v>
          </cell>
        </row>
        <row r="107">
          <cell r="E107">
            <v>0.1013640326</v>
          </cell>
        </row>
        <row r="108">
          <cell r="E108">
            <v>0.102984335</v>
          </cell>
        </row>
        <row r="109">
          <cell r="E109">
            <v>0.102542937</v>
          </cell>
        </row>
        <row r="110">
          <cell r="E110">
            <v>0.1026027006</v>
          </cell>
        </row>
        <row r="111">
          <cell r="E111">
            <v>0.10211838970000001</v>
          </cell>
        </row>
        <row r="112">
          <cell r="E112">
            <v>0.10164132820000001</v>
          </cell>
        </row>
        <row r="113">
          <cell r="E113">
            <v>0.1014414518</v>
          </cell>
        </row>
        <row r="114">
          <cell r="E114">
            <v>0.1012221588</v>
          </cell>
        </row>
        <row r="115">
          <cell r="E115">
            <v>0.1034645657</v>
          </cell>
        </row>
        <row r="116">
          <cell r="E116">
            <v>0.1102009483</v>
          </cell>
        </row>
        <row r="117">
          <cell r="E117">
            <v>0.1107353514</v>
          </cell>
        </row>
        <row r="118">
          <cell r="E118">
            <v>0.11026158950000001</v>
          </cell>
        </row>
        <row r="119">
          <cell r="E119">
            <v>0.1098948013</v>
          </cell>
        </row>
        <row r="120">
          <cell r="E120">
            <v>0.10949824499999999</v>
          </cell>
        </row>
        <row r="121">
          <cell r="E121">
            <v>0.1090331212</v>
          </cell>
        </row>
        <row r="122">
          <cell r="E122">
            <v>0.1086853124</v>
          </cell>
        </row>
        <row r="123">
          <cell r="E123">
            <v>0.1084163859</v>
          </cell>
        </row>
        <row r="124">
          <cell r="E124">
            <v>0.1083440257</v>
          </cell>
        </row>
        <row r="125">
          <cell r="E125">
            <v>0.10795146980000001</v>
          </cell>
        </row>
        <row r="126">
          <cell r="E126">
            <v>0.1075369919</v>
          </cell>
        </row>
        <row r="127">
          <cell r="E127">
            <v>0.1079647693</v>
          </cell>
        </row>
        <row r="128">
          <cell r="E128">
            <v>0.10752499409999999</v>
          </cell>
        </row>
        <row r="129">
          <cell r="E129">
            <v>0.1071617669</v>
          </cell>
        </row>
        <row r="130">
          <cell r="E130">
            <v>0.1068900517</v>
          </cell>
        </row>
        <row r="131">
          <cell r="E131">
            <v>0.106466923</v>
          </cell>
        </row>
        <row r="132">
          <cell r="E132">
            <v>0.1060542152</v>
          </cell>
        </row>
        <row r="133">
          <cell r="E133">
            <v>0.1056396525</v>
          </cell>
        </row>
        <row r="134">
          <cell r="E134">
            <v>0.1052316308</v>
          </cell>
        </row>
        <row r="135">
          <cell r="E135">
            <v>0.10487850579999999</v>
          </cell>
        </row>
        <row r="136">
          <cell r="E136">
            <v>0.1047350819</v>
          </cell>
        </row>
        <row r="137">
          <cell r="E137">
            <v>0.10433768459999999</v>
          </cell>
        </row>
        <row r="138">
          <cell r="E138">
            <v>0.1039763443</v>
          </cell>
        </row>
        <row r="139">
          <cell r="E139">
            <v>0.1036901526</v>
          </cell>
        </row>
        <row r="140">
          <cell r="E140">
            <v>0.103308676</v>
          </cell>
        </row>
        <row r="141">
          <cell r="E141">
            <v>0.1029661073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75"/>
  <sheetViews>
    <sheetView tabSelected="1" zoomScale="85" zoomScaleNormal="85" workbookViewId="0">
      <selection activeCell="G10" sqref="G10"/>
    </sheetView>
  </sheetViews>
  <sheetFormatPr defaultRowHeight="15" x14ac:dyDescent="0.25"/>
  <cols>
    <col min="1" max="1" width="7.42578125" bestFit="1" customWidth="1"/>
    <col min="2" max="2" width="19" style="3" bestFit="1" customWidth="1"/>
    <col min="3" max="4" width="16.85546875" style="7" bestFit="1" customWidth="1"/>
    <col min="5" max="7" width="16.85546875" style="7" customWidth="1"/>
    <col min="9" max="9" width="11.7109375" style="6" bestFit="1" customWidth="1"/>
    <col min="10" max="11" width="10.42578125" bestFit="1" customWidth="1"/>
    <col min="12" max="12" width="11.140625" bestFit="1" customWidth="1"/>
    <col min="13" max="13" width="15" style="8" bestFit="1" customWidth="1"/>
    <col min="14" max="14" width="18.85546875" style="8" bestFit="1" customWidth="1"/>
    <col min="15" max="15" width="20.28515625" style="11" bestFit="1" customWidth="1"/>
    <col min="16" max="16" width="8.85546875" style="8" bestFit="1" customWidth="1"/>
    <col min="17" max="17" width="6.7109375" style="12" bestFit="1" customWidth="1"/>
    <col min="18" max="18" width="40.140625" style="12" bestFit="1" customWidth="1"/>
    <col min="19" max="19" width="175.85546875" style="10" customWidth="1"/>
    <col min="20" max="25" width="8.7109375" customWidth="1"/>
    <col min="26" max="27" width="10.42578125" bestFit="1" customWidth="1"/>
    <col min="28" max="28" width="11.140625" bestFit="1" customWidth="1"/>
    <col min="29" max="29" width="15" style="8" bestFit="1" customWidth="1"/>
    <col min="30" max="30" width="15" style="10" customWidth="1"/>
    <col min="31" max="31" width="15" style="11" customWidth="1"/>
    <col min="32" max="32" width="15" style="8" customWidth="1"/>
    <col min="33" max="33" width="15.85546875" style="10" customWidth="1"/>
    <col min="34" max="38" width="8.7109375" customWidth="1"/>
    <col min="39" max="39" width="8.5703125" customWidth="1"/>
    <col min="40" max="40" width="12" customWidth="1"/>
    <col min="41" max="41" width="14.5703125" bestFit="1" customWidth="1"/>
    <col min="42" max="42" width="13.85546875" bestFit="1" customWidth="1"/>
    <col min="43" max="43" width="12.7109375" style="8" bestFit="1" customWidth="1"/>
    <col min="44" max="47" width="12.7109375" style="5" customWidth="1"/>
    <col min="48" max="48" width="12.5703125" style="3" bestFit="1" customWidth="1"/>
    <col min="49" max="49" width="10.85546875" bestFit="1" customWidth="1"/>
    <col min="50" max="50" width="15" bestFit="1" customWidth="1"/>
    <col min="51" max="51" width="12.7109375" bestFit="1" customWidth="1"/>
    <col min="52" max="52" width="12.140625" bestFit="1" customWidth="1"/>
    <col min="53" max="53" width="11.85546875" style="4" bestFit="1" customWidth="1"/>
    <col min="54" max="55" width="20.42578125" style="2" bestFit="1" customWidth="1"/>
    <col min="57" max="57" width="12.7109375" bestFit="1" customWidth="1"/>
    <col min="60" max="61" width="9.7109375" bestFit="1" customWidth="1"/>
    <col min="63" max="63" width="6" bestFit="1" customWidth="1"/>
    <col min="64" max="64" width="14.7109375" style="3" bestFit="1" customWidth="1"/>
    <col min="65" max="65" width="12" bestFit="1" customWidth="1"/>
    <col min="66" max="66" width="12.7109375" bestFit="1" customWidth="1"/>
    <col min="69" max="69" width="13.85546875" bestFit="1" customWidth="1"/>
    <col min="121" max="121" width="14.5703125" bestFit="1" customWidth="1"/>
    <col min="134" max="135" width="10.42578125" bestFit="1" customWidth="1"/>
    <col min="136" max="136" width="11.140625" bestFit="1" customWidth="1"/>
    <col min="137" max="137" width="15" style="8" bestFit="1" customWidth="1"/>
    <col min="138" max="138" width="18.85546875" style="8" bestFit="1" customWidth="1"/>
    <col min="139" max="139" width="20.28515625" style="11" bestFit="1" customWidth="1"/>
    <col min="140" max="140" width="8.85546875" style="8" bestFit="1" customWidth="1"/>
    <col min="141" max="141" width="16" style="12" bestFit="1" customWidth="1"/>
    <col min="142" max="142" width="40.140625" style="12" bestFit="1" customWidth="1"/>
  </cols>
  <sheetData>
    <row r="1" spans="1:142" x14ac:dyDescent="0.25">
      <c r="A1" t="s">
        <v>3</v>
      </c>
      <c r="B1" s="3" t="s">
        <v>0</v>
      </c>
      <c r="C1" s="7" t="s">
        <v>1</v>
      </c>
      <c r="D1" s="7" t="s">
        <v>2</v>
      </c>
      <c r="J1" t="s">
        <v>10</v>
      </c>
      <c r="K1" t="s">
        <v>8</v>
      </c>
      <c r="L1" t="s">
        <v>9</v>
      </c>
      <c r="M1" s="8" t="s">
        <v>7</v>
      </c>
      <c r="N1" s="8" t="s">
        <v>20</v>
      </c>
      <c r="O1" s="11" t="s">
        <v>21</v>
      </c>
      <c r="R1" s="14" t="s">
        <v>17</v>
      </c>
      <c r="T1" t="s">
        <v>11</v>
      </c>
      <c r="Z1" t="s">
        <v>10</v>
      </c>
      <c r="AA1" t="s">
        <v>8</v>
      </c>
      <c r="AB1" t="s">
        <v>9</v>
      </c>
      <c r="AC1" s="8" t="s">
        <v>7</v>
      </c>
      <c r="AD1" s="10" t="s">
        <v>15</v>
      </c>
      <c r="AE1" s="11" t="s">
        <v>16</v>
      </c>
      <c r="AF1" s="8" t="s">
        <v>18</v>
      </c>
      <c r="AG1" s="10" t="s">
        <v>17</v>
      </c>
      <c r="AN1" s="7" t="s">
        <v>4</v>
      </c>
      <c r="AO1" t="s">
        <v>5</v>
      </c>
      <c r="AP1" t="s">
        <v>6</v>
      </c>
      <c r="AQ1" s="8" t="s">
        <v>7</v>
      </c>
      <c r="AV1" t="s">
        <v>5</v>
      </c>
      <c r="AW1" s="3">
        <v>-25902632.399999999</v>
      </c>
      <c r="AX1" s="3">
        <v>-132323954.93333299</v>
      </c>
      <c r="AY1" s="3">
        <v>-226925148.633333</v>
      </c>
      <c r="AZ1" s="3">
        <v>-326556738.033333</v>
      </c>
      <c r="BA1" s="3">
        <v>-397641005.5</v>
      </c>
      <c r="BB1" s="3">
        <v>-451634078.58333302</v>
      </c>
      <c r="BC1" s="3">
        <v>-444228938.16666597</v>
      </c>
      <c r="BD1" s="3">
        <v>-547176406.75</v>
      </c>
      <c r="BE1" s="3">
        <v>-592159340.33333302</v>
      </c>
      <c r="BF1" s="3">
        <v>-685788634.66666603</v>
      </c>
      <c r="BG1" s="3">
        <v>-817625686</v>
      </c>
      <c r="BH1" s="3">
        <v>-1014957748</v>
      </c>
      <c r="BI1" s="3">
        <v>-1260385060</v>
      </c>
      <c r="BJ1" s="3">
        <v>-1443705725.4166601</v>
      </c>
      <c r="BK1" s="3">
        <v>-1445225952.8333299</v>
      </c>
      <c r="BL1" s="3">
        <v>-1460006357.75</v>
      </c>
      <c r="BM1" s="3">
        <v>-1461733006.57142</v>
      </c>
      <c r="BN1" s="3">
        <v>-1546837978.69047</v>
      </c>
      <c r="BO1" s="3">
        <v>-1526560050.30952</v>
      </c>
      <c r="BP1" s="3">
        <v>-1624210126.92857</v>
      </c>
      <c r="BQ1" s="3">
        <v>-1670037086</v>
      </c>
      <c r="BR1" s="3">
        <v>-1759837990.835</v>
      </c>
      <c r="BS1" s="3">
        <v>-1885179589.3499999</v>
      </c>
      <c r="BT1" s="3">
        <v>-2189308610.5499902</v>
      </c>
      <c r="BU1" s="3">
        <v>-2339023254.6111898</v>
      </c>
      <c r="BV1" s="3">
        <v>-2717624761.5142798</v>
      </c>
      <c r="BW1" s="3">
        <v>-2859152127.7923799</v>
      </c>
      <c r="BX1" s="3">
        <v>-3210042491.16714</v>
      </c>
      <c r="BY1" s="3">
        <v>-3318768167.6700001</v>
      </c>
      <c r="BZ1" s="3">
        <v>-3633352625.70999</v>
      </c>
      <c r="CA1" s="3">
        <v>-3964151684.5899901</v>
      </c>
      <c r="CB1" s="3">
        <v>-4592989131.1800003</v>
      </c>
      <c r="CC1" s="3">
        <v>-4824774480.9200001</v>
      </c>
      <c r="CD1" s="3">
        <v>-5350296303.1566601</v>
      </c>
      <c r="CE1" s="3">
        <v>-5980281341.6733303</v>
      </c>
      <c r="CF1" s="3">
        <v>-6976827726.9899998</v>
      </c>
      <c r="CG1" s="3">
        <v>-7680266660.1928501</v>
      </c>
      <c r="CH1" s="3">
        <v>-8035984918.1576099</v>
      </c>
      <c r="CI1" s="3">
        <v>-8427365318.34904</v>
      </c>
      <c r="CJ1" s="3">
        <v>-9493121846.0504704</v>
      </c>
      <c r="CK1" s="3">
        <v>-10591982686.079</v>
      </c>
      <c r="CL1" s="3">
        <v>-10555830840.573299</v>
      </c>
      <c r="CM1" s="3">
        <v>-10833294352.049999</v>
      </c>
      <c r="CN1" s="3">
        <v>-11596205215.758101</v>
      </c>
      <c r="CO1" s="3">
        <v>-12174114039.029499</v>
      </c>
      <c r="CP1" s="3">
        <v>-12482950330.2509</v>
      </c>
      <c r="CQ1" s="3">
        <v>-12594735881.688999</v>
      </c>
      <c r="CR1" s="3">
        <v>-11210357324.8902</v>
      </c>
      <c r="CS1" s="3">
        <v>-11477149897.123301</v>
      </c>
      <c r="CT1" s="3">
        <v>-12604608414.6266</v>
      </c>
      <c r="CU1" s="3">
        <v>-14311607311.9573</v>
      </c>
      <c r="CV1" s="3">
        <v>-15290769036.1553</v>
      </c>
      <c r="CW1" s="3">
        <v>-16127125942.121599</v>
      </c>
      <c r="CX1" s="3">
        <v>-16434995576.543301</v>
      </c>
      <c r="CY1" s="3">
        <v>-18302288925.416599</v>
      </c>
      <c r="CZ1" s="3">
        <v>-19913078843.166599</v>
      </c>
      <c r="DA1" s="3">
        <v>-20576406945.279999</v>
      </c>
      <c r="DB1" s="3">
        <v>-21115693077.469898</v>
      </c>
      <c r="DC1" s="3">
        <v>-20226661292.729198</v>
      </c>
      <c r="DD1" s="3">
        <v>-20466834666.806999</v>
      </c>
      <c r="DE1" s="3">
        <v>-21939373990.0453</v>
      </c>
      <c r="DF1" s="3">
        <v>-21855582548.7006</v>
      </c>
      <c r="DG1" s="3">
        <v>-22479161415.1665</v>
      </c>
      <c r="DH1" s="3">
        <v>-22627387364.720001</v>
      </c>
      <c r="DI1" s="3">
        <v>-22580509026.07</v>
      </c>
      <c r="DJ1" s="3">
        <v>-22355022797.34</v>
      </c>
      <c r="DK1" s="3">
        <v>-22956479134.27</v>
      </c>
      <c r="DL1" s="3">
        <v>-23459066095.074299</v>
      </c>
      <c r="DM1" s="3">
        <v>-24268084737.271999</v>
      </c>
      <c r="DN1" s="3">
        <v>-24814712664.536598</v>
      </c>
      <c r="DO1" s="3">
        <v>-24083033571.748901</v>
      </c>
      <c r="DP1" s="3">
        <v>-23629344845.805</v>
      </c>
      <c r="DQ1" s="3">
        <v>-19852833645.783001</v>
      </c>
      <c r="ED1" t="s">
        <v>10</v>
      </c>
      <c r="EE1" t="s">
        <v>8</v>
      </c>
      <c r="EF1" t="s">
        <v>9</v>
      </c>
      <c r="EG1" s="8" t="s">
        <v>7</v>
      </c>
    </row>
    <row r="2" spans="1:142" x14ac:dyDescent="0.25">
      <c r="A2">
        <v>19971</v>
      </c>
      <c r="B2" s="7">
        <v>25902632.399999999</v>
      </c>
      <c r="C2" s="7">
        <v>28595679.828571402</v>
      </c>
      <c r="D2" s="3">
        <v>8159354.7428571396</v>
      </c>
      <c r="E2" s="3"/>
      <c r="F2" s="3"/>
      <c r="G2" s="3"/>
      <c r="J2" s="9">
        <v>35431</v>
      </c>
      <c r="K2" s="9">
        <v>35520</v>
      </c>
      <c r="L2" s="6">
        <v>4</v>
      </c>
      <c r="M2" s="8" t="s">
        <v>19</v>
      </c>
      <c r="T2" t="s">
        <v>12</v>
      </c>
      <c r="U2" t="s">
        <v>13</v>
      </c>
      <c r="Z2" s="9">
        <v>35431</v>
      </c>
      <c r="AA2" s="9">
        <v>35520</v>
      </c>
      <c r="AB2" s="6">
        <v>4</v>
      </c>
      <c r="AC2" s="8" t="s">
        <v>14</v>
      </c>
      <c r="AD2" s="10">
        <f>B2+C2</f>
        <v>54498312.2285714</v>
      </c>
      <c r="AE2" s="11">
        <v>100</v>
      </c>
      <c r="AF2" s="8">
        <v>0</v>
      </c>
      <c r="AN2" s="3">
        <f>D2-C2</f>
        <v>-20436325.085714262</v>
      </c>
      <c r="AO2" s="3">
        <v>-25902632.399999999</v>
      </c>
      <c r="AP2" s="7"/>
      <c r="AV2" t="s">
        <v>6</v>
      </c>
      <c r="AW2" s="7">
        <v>91757664.414285451</v>
      </c>
      <c r="AX2" s="7">
        <v>164078195.16190448</v>
      </c>
      <c r="AY2" s="7">
        <v>269698335.16190445</v>
      </c>
      <c r="AZ2" s="7">
        <v>305805299.44761908</v>
      </c>
      <c r="BA2" s="7">
        <v>378143082.2499997</v>
      </c>
      <c r="BB2" s="7">
        <v>391864828.83333266</v>
      </c>
      <c r="BC2" s="7">
        <v>494436174.41666669</v>
      </c>
      <c r="BD2" s="7">
        <v>546874016.99999976</v>
      </c>
      <c r="BE2" s="7">
        <v>607304316.9999994</v>
      </c>
      <c r="BF2" s="7">
        <v>720868288.33333397</v>
      </c>
      <c r="BG2" s="7">
        <v>930085409.16666698</v>
      </c>
      <c r="BH2" s="7">
        <v>1175115613.75</v>
      </c>
      <c r="BI2" s="7">
        <v>1266190254.3333273</v>
      </c>
      <c r="BJ2" s="7">
        <v>1393412415.7499969</v>
      </c>
      <c r="BK2" s="7">
        <v>1377037030.6666672</v>
      </c>
      <c r="BL2" s="7">
        <v>1365112900.976182</v>
      </c>
      <c r="BM2" s="7">
        <v>1500777343.5952318</v>
      </c>
      <c r="BN2" s="7">
        <v>1480807090.2857111</v>
      </c>
      <c r="BO2" s="7">
        <v>1489156717.0714281</v>
      </c>
      <c r="BP2" s="7">
        <v>1572919263.9214289</v>
      </c>
      <c r="BQ2" s="7">
        <v>1694493171.9549999</v>
      </c>
      <c r="BR2" s="7">
        <v>1714868991.600286</v>
      </c>
      <c r="BS2" s="7">
        <v>1978134822.3022764</v>
      </c>
      <c r="BT2" s="7">
        <v>2236428915.167047</v>
      </c>
      <c r="BU2" s="7">
        <v>2497050299.914804</v>
      </c>
      <c r="BV2" s="7">
        <v>2758509462.843904</v>
      </c>
      <c r="BW2" s="7">
        <v>3074450879.2623782</v>
      </c>
      <c r="BX2" s="7">
        <v>3325489659.5042863</v>
      </c>
      <c r="BY2" s="7">
        <v>3424729991.9333229</v>
      </c>
      <c r="BZ2" s="7">
        <v>3736539642.4333239</v>
      </c>
      <c r="CA2" s="7">
        <v>4437188483.2833347</v>
      </c>
      <c r="CB2" s="7">
        <v>4838374810.5966673</v>
      </c>
      <c r="CC2" s="7">
        <v>5191494506.6199942</v>
      </c>
      <c r="CD2" s="7">
        <v>5953857155.3899975</v>
      </c>
      <c r="CE2" s="7">
        <v>6815052792.4633331</v>
      </c>
      <c r="CF2" s="7">
        <v>7355875567.920475</v>
      </c>
      <c r="CG2" s="7">
        <v>8115800286.9152288</v>
      </c>
      <c r="CH2" s="7">
        <v>8431811817.247612</v>
      </c>
      <c r="CI2" s="7">
        <v>9395356550.9490414</v>
      </c>
      <c r="CJ2" s="7">
        <v>10469401963.279955</v>
      </c>
      <c r="CK2" s="7">
        <v>10846014353.649967</v>
      </c>
      <c r="CL2" s="7">
        <v>10880457219.879999</v>
      </c>
      <c r="CM2" s="7">
        <v>11074730092.456766</v>
      </c>
      <c r="CN2" s="7">
        <v>11508546872.174839</v>
      </c>
      <c r="CO2" s="7">
        <v>12097705558.736233</v>
      </c>
      <c r="CP2" s="7">
        <v>11615935157.461002</v>
      </c>
      <c r="CQ2" s="7">
        <v>10607793088.436199</v>
      </c>
      <c r="CR2" s="7">
        <v>10763663443.4613</v>
      </c>
      <c r="CS2" s="7">
        <v>12245149716.448267</v>
      </c>
      <c r="CT2" s="7">
        <v>13684223734.065966</v>
      </c>
      <c r="CU2" s="7">
        <v>15028418858.526634</v>
      </c>
      <c r="CV2" s="7">
        <v>15900642812.549932</v>
      </c>
      <c r="CW2" s="7">
        <v>16250516724.771301</v>
      </c>
      <c r="CX2" s="7">
        <v>17587044172.0966</v>
      </c>
      <c r="CY2" s="7">
        <v>19861741321.783268</v>
      </c>
      <c r="CZ2" s="7">
        <v>20888619453.759998</v>
      </c>
      <c r="DA2" s="7">
        <v>21377609673.0499</v>
      </c>
      <c r="DB2" s="7">
        <v>20193816603.318207</v>
      </c>
      <c r="DC2" s="7">
        <v>20757696350.258999</v>
      </c>
      <c r="DD2" s="7">
        <v>21775316748.830967</v>
      </c>
      <c r="DE2" s="7">
        <v>22106043933.696266</v>
      </c>
      <c r="DF2" s="7">
        <v>22735068153.280167</v>
      </c>
      <c r="DG2" s="7">
        <v>22933364815.284</v>
      </c>
      <c r="DH2" s="7">
        <v>23769124309.386665</v>
      </c>
      <c r="DI2" s="7">
        <v>23174572741.456669</v>
      </c>
      <c r="DJ2" s="7">
        <v>23540486673.226669</v>
      </c>
      <c r="DK2" s="7">
        <v>24427860923.683632</v>
      </c>
      <c r="DL2" s="7">
        <v>24168728566.474998</v>
      </c>
      <c r="DM2" s="7">
        <v>25590003422.967598</v>
      </c>
      <c r="DN2" s="7">
        <v>24587607768.93457</v>
      </c>
      <c r="DO2" s="7">
        <v>24527552935.797001</v>
      </c>
      <c r="DP2" s="7">
        <v>20156210890.174999</v>
      </c>
      <c r="ED2" s="9">
        <v>35431</v>
      </c>
      <c r="EE2" s="9">
        <v>35520</v>
      </c>
      <c r="EF2" s="6">
        <v>4</v>
      </c>
      <c r="EG2" s="8" t="s">
        <v>19</v>
      </c>
      <c r="EH2" s="8" t="s">
        <v>20</v>
      </c>
      <c r="EI2" s="11" t="s">
        <v>21</v>
      </c>
      <c r="EL2" s="14" t="s">
        <v>17</v>
      </c>
    </row>
    <row r="3" spans="1:142" x14ac:dyDescent="0.25">
      <c r="A3">
        <v>19972</v>
      </c>
      <c r="B3" s="7">
        <v>132323954.93333299</v>
      </c>
      <c r="C3" s="7">
        <v>37654151.086904697</v>
      </c>
      <c r="D3" s="3">
        <v>-2912139.43214285</v>
      </c>
      <c r="E3" s="3"/>
      <c r="F3" s="3"/>
      <c r="G3" s="3"/>
      <c r="J3" s="9">
        <v>35521</v>
      </c>
      <c r="K3" s="9">
        <v>35611</v>
      </c>
      <c r="L3" s="6">
        <v>19</v>
      </c>
      <c r="M3" s="8">
        <v>2.5424069259572808</v>
      </c>
      <c r="T3">
        <f>STDEVA(M2:M3)</f>
        <v>1.797753177880038</v>
      </c>
      <c r="U3">
        <f>T3*SQRT(4)</f>
        <v>3.5955063557600759</v>
      </c>
      <c r="Z3" s="9">
        <v>35521</v>
      </c>
      <c r="AA3" s="9">
        <v>35611</v>
      </c>
      <c r="AB3" s="6">
        <v>19</v>
      </c>
      <c r="AC3" s="8">
        <v>2.5424069259572808</v>
      </c>
      <c r="AD3" s="10">
        <f>B3+C3</f>
        <v>169978106.02023768</v>
      </c>
      <c r="AE3" s="11">
        <f>AE2+(AD3-AD2)/AD2</f>
        <v>102.11896091951128</v>
      </c>
      <c r="AF3" s="8">
        <f>(AE3/AE2)-1</f>
        <v>2.1189609195112702E-2</v>
      </c>
      <c r="AG3">
        <v>5.8103159296010648E-2</v>
      </c>
      <c r="AN3" s="3">
        <f>D3-C3</f>
        <v>-40566290.519047543</v>
      </c>
      <c r="AO3" s="3">
        <v>-132323954.93333299</v>
      </c>
      <c r="AP3" s="7">
        <v>91757664.414285451</v>
      </c>
      <c r="AQ3" s="8">
        <v>2.5424069259572808</v>
      </c>
      <c r="AW3" s="1">
        <f>IRR(AW1:AW2)</f>
        <v>2.5424069259572808</v>
      </c>
      <c r="AX3" s="1">
        <f>IRR(AX1:AX2)</f>
        <v>0.23997348208470504</v>
      </c>
      <c r="AY3" s="1">
        <f>IRR(AY1:AY2)</f>
        <v>0.18849028759560116</v>
      </c>
      <c r="AZ3" s="1">
        <f>IRR(AZ1:AZ2)</f>
        <v>-6.354619632315095E-2</v>
      </c>
      <c r="BA3" s="1">
        <f>IRR(BA1:BA2)</f>
        <v>-4.9033985379559386E-2</v>
      </c>
      <c r="BB3" s="1">
        <f>IRR(BB1:BB2)</f>
        <v>-0.13233999067891888</v>
      </c>
      <c r="BC3" s="1">
        <f>IRR(BC1:BC2)</f>
        <v>0.11302108425715374</v>
      </c>
      <c r="BD3" s="1">
        <f>IRR(BD1:BD2)</f>
        <v>-5.5263667488203438E-4</v>
      </c>
      <c r="BE3" s="1">
        <f>IRR(BE1:BE2)</f>
        <v>2.5575846963996396E-2</v>
      </c>
      <c r="BF3" s="1">
        <f>IRR(BF1:BF2)</f>
        <v>5.1152282049291564E-2</v>
      </c>
      <c r="BG3" s="1">
        <f>IRR(BG1:BG2)</f>
        <v>0.13754426394900099</v>
      </c>
      <c r="BH3" s="1">
        <f>IRR(BH1:BH2)</f>
        <v>0.15779756947084267</v>
      </c>
      <c r="BI3" s="1">
        <f>IRR(BI1:BI2)</f>
        <v>4.6058895154845736E-3</v>
      </c>
      <c r="BJ3" s="1">
        <f>IRR(BJ1:BJ2)</f>
        <v>-3.4836261144665204E-2</v>
      </c>
      <c r="BK3" s="1">
        <f>IRR(BK1:BK2)</f>
        <v>-4.718218769388971E-2</v>
      </c>
      <c r="BL3" s="1">
        <f>IRR(BL1:BL2)</f>
        <v>-6.4995235308466293E-2</v>
      </c>
      <c r="BM3" s="1">
        <f>IRR(BM1:BM2)</f>
        <v>2.6710990891142705E-2</v>
      </c>
      <c r="BN3" s="1">
        <f>IRR(BN1:BN2)</f>
        <v>-4.2687656570638333E-2</v>
      </c>
      <c r="BO3" s="1">
        <f>IRR(BO1:BO2)</f>
        <v>-2.4501711040131213E-2</v>
      </c>
      <c r="BP3" s="1">
        <f>IRR(BP1:BP2)</f>
        <v>-3.1578957769542892E-2</v>
      </c>
      <c r="BQ3" s="1">
        <f>IRR(BQ1:BQ2)</f>
        <v>1.4644037644442998E-2</v>
      </c>
      <c r="BR3" s="1">
        <f>IRR(BR1:BR2)</f>
        <v>-2.5552919910188709E-2</v>
      </c>
      <c r="BS3" s="1">
        <f>IRR(BS1:BS2)</f>
        <v>4.930842317485884E-2</v>
      </c>
      <c r="BT3" s="1">
        <f>IRR(BT1:BT2)</f>
        <v>2.1522915677575138E-2</v>
      </c>
      <c r="BU3" s="1">
        <f>IRR(BU1:BU2)</f>
        <v>6.7561126206025168E-2</v>
      </c>
      <c r="BV3" s="1">
        <f>IRR(BV1:BV2)</f>
        <v>1.5044277601754974E-2</v>
      </c>
      <c r="BW3" s="1">
        <f>IRR(BW1:BW2)</f>
        <v>7.5301607556025996E-2</v>
      </c>
      <c r="BX3" s="1">
        <f>IRR(BX1:BX2)</f>
        <v>3.5964373884400214E-2</v>
      </c>
      <c r="BY3" s="1">
        <f>IRR(BY1:BY2)</f>
        <v>3.1928058517481706E-2</v>
      </c>
      <c r="BZ3" s="1">
        <f>IRR(BZ1:BZ2)</f>
        <v>2.8399945547033179E-2</v>
      </c>
      <c r="CA3" s="1">
        <f>IRR(CA1:CA2)</f>
        <v>0.11932863228523782</v>
      </c>
      <c r="CB3" s="1">
        <f>IRR(CB1:CB2)</f>
        <v>5.3426139798772754E-2</v>
      </c>
      <c r="CC3" s="1">
        <f>IRR(CC1:CC2)</f>
        <v>7.6007702981812031E-2</v>
      </c>
      <c r="CD3" s="1">
        <f>IRR(CD1:CD2)</f>
        <v>0.11280886478702845</v>
      </c>
      <c r="CE3" s="1">
        <f>IRR(CE1:CE2)</f>
        <v>0.1395873209129701</v>
      </c>
      <c r="CF3" s="1">
        <f>IRR(CF1:CF2)</f>
        <v>5.4329539980487285E-2</v>
      </c>
      <c r="CG3" s="1">
        <f>IRR(CG1:CG2)</f>
        <v>5.6708138661352603E-2</v>
      </c>
      <c r="CH3" s="1">
        <f>IRR(CH1:CH2)</f>
        <v>4.9256799648244254E-2</v>
      </c>
      <c r="CI3" s="1">
        <f>IRR(CI1:CI2)</f>
        <v>0.11486285405147645</v>
      </c>
      <c r="CJ3" s="1">
        <f>IRR(CJ1:CJ2)</f>
        <v>0.10284078652542084</v>
      </c>
      <c r="CK3" s="1">
        <f>IRR(CK1:CK2)</f>
        <v>2.3983391504674545E-2</v>
      </c>
      <c r="CL3" s="1">
        <f>IRR(CL1:CL2)</f>
        <v>3.0753276005422325E-2</v>
      </c>
      <c r="CM3" s="1">
        <f>IRR(CM1:CM2)</f>
        <v>2.2286456230286023E-2</v>
      </c>
      <c r="CN3" s="1">
        <f>IRR(CN1:CN2)</f>
        <v>-7.5592266566775201E-3</v>
      </c>
      <c r="CO3" s="1">
        <f>IRR(CO1:CO2)</f>
        <v>-6.2763072572104006E-3</v>
      </c>
      <c r="CP3" s="1">
        <f>IRR(CP1:CP2)</f>
        <v>-6.9455949903829528E-2</v>
      </c>
      <c r="CQ3" s="1">
        <f>IRR(CQ1:CQ2)</f>
        <v>-0.15775978249306044</v>
      </c>
      <c r="CR3" s="1">
        <f>IRR(CR1:CR2)</f>
        <v>-3.9846533744032575E-2</v>
      </c>
      <c r="CS3" s="1">
        <f>IRR(CS1:CS2)</f>
        <v>6.6915551875597945E-2</v>
      </c>
      <c r="CT3" s="1">
        <f>IRR(CT1:CT2)</f>
        <v>8.565242837584397E-2</v>
      </c>
      <c r="CU3" s="1">
        <f>IRR(CU1:CU2)</f>
        <v>5.0086026743511924E-2</v>
      </c>
      <c r="CV3" s="1">
        <f>IRR(CV1:CV2)</f>
        <v>3.9885095049998931E-2</v>
      </c>
      <c r="CW3" s="1">
        <f>IRR(CW1:CW2)</f>
        <v>7.6511328238233478E-3</v>
      </c>
      <c r="CX3" s="1">
        <f>IRR(CX1:CX2)</f>
        <v>7.0097286621576549E-2</v>
      </c>
      <c r="CY3" s="1">
        <f>IRR(CY1:CY2)</f>
        <v>8.520532064167341E-2</v>
      </c>
      <c r="CZ3" s="1">
        <f>IRR(CZ1:CZ2)</f>
        <v>4.8989943658469759E-2</v>
      </c>
      <c r="DA3" s="1">
        <f>IRR(DA1:DA2)</f>
        <v>3.8937931675854909E-2</v>
      </c>
      <c r="DB3" s="1">
        <f>IRR(DB1:DB2)</f>
        <v>-4.3658357353911215E-2</v>
      </c>
      <c r="DC3" s="1">
        <f>IRR(DC1:DC2)</f>
        <v>2.6254212192730497E-2</v>
      </c>
      <c r="DD3" s="1">
        <f>IRR(DD1:DD2)</f>
        <v>6.3931824501717305E-2</v>
      </c>
      <c r="DE3" s="1">
        <f>IRR(DE1:DE2)</f>
        <v>7.5968413559379666E-3</v>
      </c>
      <c r="DF3" s="1">
        <f>IRR(DF1:DF2)</f>
        <v>4.024077613213084E-2</v>
      </c>
      <c r="DG3" s="1">
        <f>IRR(DG1:DG2)</f>
        <v>2.0205531324271497E-2</v>
      </c>
      <c r="DH3" s="1">
        <f>IRR(DH1:DH2)</f>
        <v>5.0458187074961636E-2</v>
      </c>
      <c r="DI3" s="1">
        <f>IRR(DI1:DI2)</f>
        <v>2.6308694578178082E-2</v>
      </c>
      <c r="DJ3" s="1">
        <f>IRR(DJ1:DJ2)</f>
        <v>5.3028971906381894E-2</v>
      </c>
      <c r="DK3" s="1">
        <f>IRR(DK1:DK2)</f>
        <v>6.409440144578249E-2</v>
      </c>
      <c r="DL3" s="1">
        <f>IRR(DL1:DL2)</f>
        <v>3.0251096464138705E-2</v>
      </c>
      <c r="DM3" s="1">
        <f>IRR(DM1:DM2)</f>
        <v>5.4471487964822263E-2</v>
      </c>
      <c r="DN3" s="1">
        <f>IRR(DN1:DN2)</f>
        <v>-9.1520260045803159E-3</v>
      </c>
      <c r="DO3" s="1">
        <f>IRR(DO1:DO2)</f>
        <v>1.8457781189556988E-2</v>
      </c>
      <c r="DP3" s="1">
        <f>IRR(DP1:DP2)</f>
        <v>-0.14698392944426464</v>
      </c>
      <c r="ED3" s="9">
        <v>35521</v>
      </c>
      <c r="EE3" s="9">
        <v>35611</v>
      </c>
      <c r="EF3" s="6">
        <v>19</v>
      </c>
      <c r="EG3" s="8">
        <v>2.5424069259572808</v>
      </c>
    </row>
    <row r="4" spans="1:142" x14ac:dyDescent="0.25">
      <c r="A4">
        <v>19973</v>
      </c>
      <c r="B4" s="7">
        <v>226925148.633333</v>
      </c>
      <c r="C4" s="7">
        <v>68075699.182142794</v>
      </c>
      <c r="D4" s="3">
        <v>5228745.7107142797</v>
      </c>
      <c r="E4" s="3"/>
      <c r="F4" s="3"/>
      <c r="G4" s="3"/>
      <c r="J4" s="9">
        <v>35612</v>
      </c>
      <c r="K4" s="9">
        <v>35703</v>
      </c>
      <c r="L4" s="6">
        <v>20</v>
      </c>
      <c r="M4" s="8">
        <v>0.23997348208470504</v>
      </c>
      <c r="N4" s="8">
        <f>M4-M3</f>
        <v>-2.3024334438725758</v>
      </c>
      <c r="O4" s="11">
        <f>100</f>
        <v>100</v>
      </c>
      <c r="P4" s="8">
        <v>0</v>
      </c>
      <c r="T4">
        <f>STDEVA(M3:M4)</f>
        <v>1.6280663013929946</v>
      </c>
      <c r="U4">
        <f t="shared" ref="U4:U67" si="0">T4*SQRT(4)</f>
        <v>3.2561326027859891</v>
      </c>
      <c r="Z4" s="9">
        <v>35612</v>
      </c>
      <c r="AA4" s="9">
        <v>35703</v>
      </c>
      <c r="AB4" s="6">
        <v>20</v>
      </c>
      <c r="AC4" s="8">
        <v>0.23997348208470504</v>
      </c>
      <c r="AD4" s="10">
        <f>B4+C4</f>
        <v>295000847.81547582</v>
      </c>
      <c r="AE4" s="11">
        <f t="shared" ref="AE4" si="1">AE3+(AD4-AD3)/AD3</f>
        <v>102.85448353899707</v>
      </c>
      <c r="AF4" s="8">
        <f>(AE4/AE3)-1</f>
        <v>7.2026057929195364E-3</v>
      </c>
      <c r="AG4">
        <v>4.4015308086692947E-2</v>
      </c>
      <c r="AN4" s="3">
        <f>D4-C4</f>
        <v>-62846953.471428514</v>
      </c>
      <c r="AO4" s="3">
        <v>-226925148.633333</v>
      </c>
      <c r="AP4" s="7">
        <v>164078195.16190448</v>
      </c>
      <c r="AQ4" s="8">
        <v>0.23997348208470504</v>
      </c>
      <c r="AW4" s="1">
        <v>2.5424069259572808</v>
      </c>
      <c r="AX4">
        <v>0.23997348208470504</v>
      </c>
      <c r="AY4">
        <v>0.18849028759560116</v>
      </c>
      <c r="AZ4">
        <v>-6.354619632315095E-2</v>
      </c>
      <c r="BA4" s="4">
        <v>-4.9033985379559386E-2</v>
      </c>
      <c r="BB4" s="2">
        <v>-0.13233999067891888</v>
      </c>
      <c r="BC4" s="2">
        <v>0.11302108425715374</v>
      </c>
      <c r="BD4">
        <v>-5.5263667488203438E-4</v>
      </c>
      <c r="BE4">
        <v>2.5575846963996396E-2</v>
      </c>
      <c r="BF4">
        <v>5.1152282049291564E-2</v>
      </c>
      <c r="BG4">
        <v>0.13754426394900099</v>
      </c>
      <c r="BH4">
        <v>0.15779756947084267</v>
      </c>
      <c r="BI4" s="1">
        <v>4.6058895154845736E-3</v>
      </c>
      <c r="BJ4">
        <v>-3.4836261144665204E-2</v>
      </c>
      <c r="BK4">
        <v>-4.718218769388971E-2</v>
      </c>
      <c r="BL4" s="3">
        <v>-6.4995235308466293E-2</v>
      </c>
      <c r="BM4">
        <v>2.6710990891142705E-2</v>
      </c>
      <c r="BN4">
        <v>-4.2687656570638333E-2</v>
      </c>
      <c r="BO4">
        <v>-2.4501711040131213E-2</v>
      </c>
      <c r="BP4">
        <v>-3.1578957769542892E-2</v>
      </c>
      <c r="BQ4" s="3">
        <v>1.4644037644442998E-2</v>
      </c>
      <c r="BR4">
        <v>-2.5552919910188709E-2</v>
      </c>
      <c r="BS4">
        <v>4.930842317485884E-2</v>
      </c>
      <c r="BT4">
        <v>2.1522915677575138E-2</v>
      </c>
      <c r="BU4">
        <v>6.7561126206025168E-2</v>
      </c>
      <c r="BV4">
        <v>1.5044277601754974E-2</v>
      </c>
      <c r="BW4">
        <v>7.5301607556025996E-2</v>
      </c>
      <c r="BX4">
        <v>3.5964373884400214E-2</v>
      </c>
      <c r="BY4">
        <v>3.1928058517481706E-2</v>
      </c>
      <c r="BZ4">
        <v>2.8399945547033179E-2</v>
      </c>
      <c r="CA4">
        <v>0.11932863228523782</v>
      </c>
      <c r="CB4">
        <v>5.3426139798772754E-2</v>
      </c>
      <c r="CC4">
        <v>7.6007702981812031E-2</v>
      </c>
      <c r="CD4">
        <v>0.11280886478702845</v>
      </c>
      <c r="CE4">
        <v>0.1395873209129701</v>
      </c>
      <c r="CF4">
        <v>5.4329539980487285E-2</v>
      </c>
      <c r="CG4">
        <v>5.6708138661352603E-2</v>
      </c>
      <c r="CH4">
        <v>4.9256799648244254E-2</v>
      </c>
      <c r="CI4">
        <v>0.11486285405147645</v>
      </c>
      <c r="CJ4">
        <v>0.10284078652542084</v>
      </c>
      <c r="CK4">
        <v>2.3983391504674545E-2</v>
      </c>
      <c r="CL4">
        <v>3.0753276005422325E-2</v>
      </c>
      <c r="CM4">
        <v>2.2286456230286023E-2</v>
      </c>
      <c r="CN4">
        <v>-7.5592266566775201E-3</v>
      </c>
      <c r="CO4">
        <v>-6.2763072572104006E-3</v>
      </c>
      <c r="CP4">
        <v>-6.9455949903829528E-2</v>
      </c>
      <c r="CQ4">
        <v>-0.15775978249306044</v>
      </c>
      <c r="CR4">
        <v>-3.9846533744032575E-2</v>
      </c>
      <c r="CS4">
        <v>6.6915551875597945E-2</v>
      </c>
      <c r="CT4">
        <v>8.565242837584397E-2</v>
      </c>
      <c r="CU4">
        <v>5.0086026743511924E-2</v>
      </c>
      <c r="CV4">
        <v>3.9885095049998931E-2</v>
      </c>
      <c r="CW4">
        <v>7.6511328238233478E-3</v>
      </c>
      <c r="CX4">
        <v>7.0097286621576549E-2</v>
      </c>
      <c r="CY4">
        <v>8.520532064167341E-2</v>
      </c>
      <c r="CZ4">
        <v>4.8989943658469759E-2</v>
      </c>
      <c r="DA4">
        <v>3.8937931675854909E-2</v>
      </c>
      <c r="DB4">
        <v>-4.3658357353911215E-2</v>
      </c>
      <c r="DC4">
        <v>2.6254212192730497E-2</v>
      </c>
      <c r="DD4">
        <v>6.3931824501717305E-2</v>
      </c>
      <c r="DE4">
        <v>7.5968413559379666E-3</v>
      </c>
      <c r="DF4">
        <v>4.024077613213084E-2</v>
      </c>
      <c r="DG4">
        <v>2.0205531324271497E-2</v>
      </c>
      <c r="DH4">
        <v>5.0458187074961636E-2</v>
      </c>
      <c r="DI4">
        <v>2.6308694578178082E-2</v>
      </c>
      <c r="DJ4">
        <v>5.3028971906381894E-2</v>
      </c>
      <c r="DK4">
        <v>6.409440144578249E-2</v>
      </c>
      <c r="DL4">
        <v>3.0251096464138705E-2</v>
      </c>
      <c r="DM4">
        <v>5.4471487964822263E-2</v>
      </c>
      <c r="DN4">
        <v>-9.1520260045803159E-3</v>
      </c>
      <c r="DO4">
        <v>1.8457781189556988E-2</v>
      </c>
      <c r="DP4">
        <v>-0.14698392944426464</v>
      </c>
      <c r="ED4" s="9">
        <v>35612</v>
      </c>
      <c r="EE4" s="9">
        <v>35703</v>
      </c>
      <c r="EF4" s="6">
        <v>20</v>
      </c>
      <c r="EG4" s="8">
        <v>0.23997348208470504</v>
      </c>
      <c r="EH4" s="8">
        <f>EG4-EG3</f>
        <v>-2.3024334438725758</v>
      </c>
      <c r="EI4" s="11">
        <f>100</f>
        <v>100</v>
      </c>
      <c r="EJ4" s="8">
        <v>0</v>
      </c>
    </row>
    <row r="5" spans="1:142" x14ac:dyDescent="0.25">
      <c r="A5">
        <v>19974</v>
      </c>
      <c r="B5" s="7">
        <v>326556738.033333</v>
      </c>
      <c r="C5" s="7">
        <v>62211556.382142797</v>
      </c>
      <c r="D5" s="3">
        <v>5353153.5107142804</v>
      </c>
      <c r="E5" s="3"/>
      <c r="F5" s="3"/>
      <c r="G5" s="3"/>
      <c r="J5" s="9">
        <v>35704</v>
      </c>
      <c r="K5" s="9">
        <v>35795</v>
      </c>
      <c r="L5" s="6">
        <v>24</v>
      </c>
      <c r="M5" s="8">
        <v>0.18849028759560116</v>
      </c>
      <c r="N5" s="8">
        <f t="shared" ref="N5:N68" si="2">M5-M4</f>
        <v>-5.1483194489103878E-2</v>
      </c>
      <c r="O5" s="11">
        <f>O4+(1+(N5-N4)/N4)</f>
        <v>100.02236033993778</v>
      </c>
      <c r="P5" s="8">
        <f>(O5-O4)/O4</f>
        <v>2.236033993777653E-4</v>
      </c>
      <c r="Q5" s="13">
        <f>STDEVA($P$4:P5)</f>
        <v>1.5811147999638168E-4</v>
      </c>
      <c r="R5" s="13">
        <f>Q5*SQRT(4)</f>
        <v>3.1622295999276335E-4</v>
      </c>
      <c r="T5">
        <f>STDEVA(M4:M5)</f>
        <v>3.6404115940391245E-2</v>
      </c>
      <c r="U5">
        <f t="shared" si="0"/>
        <v>7.280823188078249E-2</v>
      </c>
      <c r="Z5" s="9">
        <v>35704</v>
      </c>
      <c r="AA5" s="9">
        <v>35795</v>
      </c>
      <c r="AB5" s="6">
        <v>24</v>
      </c>
      <c r="AC5" s="8">
        <v>0.18849028759560116</v>
      </c>
      <c r="AD5" s="10">
        <f>B5+C5</f>
        <v>388768294.41547579</v>
      </c>
      <c r="AE5" s="11">
        <f>AE4+(AD5-AD4)/AD4</f>
        <v>103.17233837668437</v>
      </c>
      <c r="AF5" s="8">
        <f t="shared" ref="AF5:AF67" si="3">(AE5/AE4)-1</f>
        <v>3.0903352654216842E-3</v>
      </c>
      <c r="AG5">
        <v>3.7824607979957077E-2</v>
      </c>
      <c r="AN5" s="3">
        <f>D5-C5</f>
        <v>-56858402.871428519</v>
      </c>
      <c r="AO5" s="3">
        <v>-326556738.033333</v>
      </c>
      <c r="AP5" s="7">
        <v>269698335.16190445</v>
      </c>
      <c r="AQ5" s="8">
        <v>0.18849028759560116</v>
      </c>
      <c r="AW5" s="1"/>
      <c r="BQ5" s="3"/>
      <c r="ED5" s="9">
        <v>35704</v>
      </c>
      <c r="EE5" s="9">
        <v>35795</v>
      </c>
      <c r="EF5" s="6">
        <v>24</v>
      </c>
      <c r="EG5" s="8">
        <v>0.18849028759560116</v>
      </c>
      <c r="EH5" s="8">
        <f t="shared" ref="EH5:EH68" si="4">EG5-EG4</f>
        <v>-5.1483194489103878E-2</v>
      </c>
      <c r="EI5" s="11">
        <f>EI4+(1+((EH5/EH4)-1))</f>
        <v>100.02236033993778</v>
      </c>
      <c r="EJ5" s="8">
        <f>(EI5-EI4)/EI4</f>
        <v>2.236033993777653E-4</v>
      </c>
      <c r="EK5" s="13">
        <f>STDEVA($EJ$4:EJ5)</f>
        <v>1.5811147999638168E-4</v>
      </c>
      <c r="EL5" s="13">
        <f>EK5*SQRT(4)</f>
        <v>3.1622295999276335E-4</v>
      </c>
    </row>
    <row r="6" spans="1:142" x14ac:dyDescent="0.25">
      <c r="A6">
        <v>19981</v>
      </c>
      <c r="B6" s="7">
        <v>397641005.5</v>
      </c>
      <c r="C6" s="7">
        <v>105697759.020238</v>
      </c>
      <c r="D6" s="3">
        <v>13862052.9678571</v>
      </c>
      <c r="E6" s="3"/>
      <c r="F6" s="3"/>
      <c r="G6" s="3"/>
      <c r="J6" s="9">
        <v>35796</v>
      </c>
      <c r="K6" s="9">
        <v>35885</v>
      </c>
      <c r="L6" s="6">
        <v>20</v>
      </c>
      <c r="M6" s="8">
        <v>-6.354619632315095E-2</v>
      </c>
      <c r="N6" s="8">
        <f t="shared" si="2"/>
        <v>-0.25203648391875211</v>
      </c>
      <c r="O6" s="11">
        <f>O5+(1+(N6-N5)/N5)</f>
        <v>104.91787015473946</v>
      </c>
      <c r="P6" s="8">
        <f t="shared" ref="P6:P69" si="5">(O6-O5)/O5</f>
        <v>4.8944154068787396E-2</v>
      </c>
      <c r="Q6" s="13">
        <f>STDEVA($P$4:P6)</f>
        <v>2.8193593461162774E-2</v>
      </c>
      <c r="R6" s="13">
        <f t="shared" ref="R6:R69" si="6">Q6*SQRT(4)</f>
        <v>5.6387186922325548E-2</v>
      </c>
      <c r="T6">
        <f>STDEVA(M5:M6)</f>
        <v>0.17821670688536387</v>
      </c>
      <c r="U6">
        <f t="shared" si="0"/>
        <v>0.35643341377072774</v>
      </c>
      <c r="Z6" s="9">
        <v>35796</v>
      </c>
      <c r="AA6" s="9">
        <v>35885</v>
      </c>
      <c r="AB6" s="6">
        <v>20</v>
      </c>
      <c r="AC6" s="8">
        <v>-6.354619632315095E-2</v>
      </c>
      <c r="AD6" s="10">
        <f>B6+C6</f>
        <v>503338764.52023798</v>
      </c>
      <c r="AE6" s="11">
        <f t="shared" ref="AE6:AE69" si="7">AE5+(AD6-AD5)/AD5</f>
        <v>103.46703954380763</v>
      </c>
      <c r="AF6" s="8">
        <f t="shared" si="3"/>
        <v>2.8563970901511748E-3</v>
      </c>
      <c r="AG6">
        <v>3.4194292009449477E-2</v>
      </c>
      <c r="AN6" s="3">
        <f>D6-C6</f>
        <v>-91835706.05238089</v>
      </c>
      <c r="AO6" s="3">
        <v>-397641005.5</v>
      </c>
      <c r="AP6" s="7">
        <v>305805299.44761908</v>
      </c>
      <c r="AQ6" s="8">
        <v>-6.354619632315095E-2</v>
      </c>
      <c r="AW6" s="1"/>
      <c r="BQ6" s="3"/>
      <c r="ED6" s="9">
        <v>35796</v>
      </c>
      <c r="EE6" s="9">
        <v>35885</v>
      </c>
      <c r="EF6" s="6">
        <v>20</v>
      </c>
      <c r="EG6" s="8">
        <v>-6.354619632315095E-2</v>
      </c>
      <c r="EH6" s="8">
        <f t="shared" si="4"/>
        <v>-0.25203648391875211</v>
      </c>
      <c r="EI6" s="11">
        <f t="shared" ref="EI6:EI69" si="8">EI5+(1+((EH6/EH5)-1))</f>
        <v>104.91787015473946</v>
      </c>
      <c r="EJ6" s="8">
        <f t="shared" ref="EJ6:EJ69" si="9">(EI6-EI5)/EI5</f>
        <v>4.8944154068787396E-2</v>
      </c>
      <c r="EK6" s="13">
        <f>STDEVA($EJ$4:EJ6)</f>
        <v>2.8193593461162774E-2</v>
      </c>
      <c r="EL6" s="13">
        <f t="shared" ref="EL6:EL69" si="10">EK6*SQRT(4)</f>
        <v>5.6387186922325548E-2</v>
      </c>
    </row>
    <row r="7" spans="1:142" x14ac:dyDescent="0.25">
      <c r="A7">
        <v>19982</v>
      </c>
      <c r="B7" s="7">
        <v>451634078.58333302</v>
      </c>
      <c r="C7" s="7">
        <v>90055933.833333299</v>
      </c>
      <c r="D7" s="3">
        <v>16564937.5</v>
      </c>
      <c r="E7" s="3"/>
      <c r="F7" s="3"/>
      <c r="G7" s="3"/>
      <c r="J7" s="9">
        <v>35886</v>
      </c>
      <c r="K7" s="9">
        <v>35976</v>
      </c>
      <c r="L7" s="6">
        <v>31</v>
      </c>
      <c r="M7" s="8">
        <v>-4.9033985379559386E-2</v>
      </c>
      <c r="N7" s="8">
        <f t="shared" si="2"/>
        <v>1.4512210943591564E-2</v>
      </c>
      <c r="O7" s="11">
        <f>O6+(1+(N7-N6)/N6)</f>
        <v>104.86029035233169</v>
      </c>
      <c r="P7" s="8">
        <f t="shared" si="5"/>
        <v>-5.4880834240011176E-4</v>
      </c>
      <c r="Q7" s="13">
        <f>STDEVA($P$4:P7)</f>
        <v>2.4528424688258225E-2</v>
      </c>
      <c r="R7" s="13">
        <f t="shared" si="6"/>
        <v>4.905684937651645E-2</v>
      </c>
      <c r="T7">
        <f>STDEVA(M6:M7)</f>
        <v>1.0261682768223198E-2</v>
      </c>
      <c r="U7">
        <f t="shared" si="0"/>
        <v>2.0523365536446396E-2</v>
      </c>
      <c r="Z7" s="9">
        <v>35886</v>
      </c>
      <c r="AA7" s="9">
        <v>35976</v>
      </c>
      <c r="AB7" s="6">
        <v>31</v>
      </c>
      <c r="AC7" s="8">
        <v>-4.9033985379559386E-2</v>
      </c>
      <c r="AD7" s="10">
        <f>B7+C7</f>
        <v>541690012.41666627</v>
      </c>
      <c r="AE7" s="11">
        <f t="shared" si="7"/>
        <v>103.54323325388872</v>
      </c>
      <c r="AF7" s="8">
        <f t="shared" si="3"/>
        <v>7.3640562653598529E-4</v>
      </c>
      <c r="AG7">
        <v>3.1563553397125958E-2</v>
      </c>
      <c r="AN7" s="3">
        <f>D7-C7</f>
        <v>-73490996.333333299</v>
      </c>
      <c r="AO7" s="3">
        <v>-451634078.58333302</v>
      </c>
      <c r="AP7" s="7">
        <v>378143082.2499997</v>
      </c>
      <c r="AQ7" s="8">
        <v>-4.9033985379559386E-2</v>
      </c>
      <c r="AW7" s="1"/>
      <c r="BQ7" s="3"/>
      <c r="ED7" s="9">
        <v>35886</v>
      </c>
      <c r="EE7" s="9">
        <v>35976</v>
      </c>
      <c r="EF7" s="6">
        <v>31</v>
      </c>
      <c r="EG7" s="8">
        <v>-4.9033985379559386E-2</v>
      </c>
      <c r="EH7" s="8">
        <f t="shared" si="4"/>
        <v>1.4512210943591564E-2</v>
      </c>
      <c r="EI7" s="11">
        <f t="shared" si="8"/>
        <v>104.86029035233169</v>
      </c>
      <c r="EJ7" s="8">
        <f t="shared" si="9"/>
        <v>-5.4880834240011176E-4</v>
      </c>
      <c r="EK7" s="13">
        <f>STDEVA($EJ$4:EJ7)</f>
        <v>2.4528424688258225E-2</v>
      </c>
      <c r="EL7" s="13">
        <f t="shared" si="10"/>
        <v>4.905684937651645E-2</v>
      </c>
    </row>
    <row r="8" spans="1:142" x14ac:dyDescent="0.25">
      <c r="A8">
        <v>19983</v>
      </c>
      <c r="B8" s="7">
        <v>444228938.16666597</v>
      </c>
      <c r="C8" s="7">
        <v>59692181.333333299</v>
      </c>
      <c r="D8" s="3">
        <v>7328072</v>
      </c>
      <c r="E8" s="3"/>
      <c r="F8" s="3"/>
      <c r="G8" s="3"/>
      <c r="J8" s="9">
        <v>35977</v>
      </c>
      <c r="K8" s="9">
        <v>36068</v>
      </c>
      <c r="L8" s="6">
        <v>32</v>
      </c>
      <c r="M8" s="8">
        <v>-0.13233999067891888</v>
      </c>
      <c r="N8" s="8">
        <f t="shared" si="2"/>
        <v>-8.3306005299359498E-2</v>
      </c>
      <c r="O8" s="11">
        <f>O7+(1+(N8-N7)/N7)</f>
        <v>99.119882800156006</v>
      </c>
      <c r="P8" s="8">
        <f t="shared" si="5"/>
        <v>-5.4743387920134993E-2</v>
      </c>
      <c r="Q8" s="13">
        <f>STDEVA($P$4:P8)</f>
        <v>3.6692022898210733E-2</v>
      </c>
      <c r="R8" s="13">
        <f t="shared" si="6"/>
        <v>7.3384045796421465E-2</v>
      </c>
      <c r="T8">
        <f>STDEVA(M7:M8)</f>
        <v>5.890624126073956E-2</v>
      </c>
      <c r="U8">
        <f t="shared" si="0"/>
        <v>0.11781248252147912</v>
      </c>
      <c r="Z8" s="9">
        <v>35977</v>
      </c>
      <c r="AA8" s="9">
        <v>36068</v>
      </c>
      <c r="AB8" s="6">
        <v>32</v>
      </c>
      <c r="AC8" s="8">
        <v>-0.13233999067891888</v>
      </c>
      <c r="AD8" s="10">
        <f>B8+C8</f>
        <v>503921119.49999928</v>
      </c>
      <c r="AE8" s="11">
        <f t="shared" si="7"/>
        <v>103.47350907206715</v>
      </c>
      <c r="AF8" s="8">
        <f t="shared" si="3"/>
        <v>-6.7338231220392952E-4</v>
      </c>
      <c r="AG8">
        <v>2.9677523929222915E-2</v>
      </c>
      <c r="AN8" s="3">
        <f>D8-C8</f>
        <v>-52364109.333333299</v>
      </c>
      <c r="AO8" s="3">
        <v>-444228938.16666597</v>
      </c>
      <c r="AP8" s="7">
        <v>391864828.83333266</v>
      </c>
      <c r="AQ8" s="8">
        <v>-0.13233999067891888</v>
      </c>
      <c r="AW8" s="1"/>
      <c r="BQ8" s="3"/>
      <c r="ED8" s="9">
        <v>35977</v>
      </c>
      <c r="EE8" s="9">
        <v>36068</v>
      </c>
      <c r="EF8" s="6">
        <v>32</v>
      </c>
      <c r="EG8" s="8">
        <v>-0.13233999067891888</v>
      </c>
      <c r="EH8" s="8">
        <f t="shared" si="4"/>
        <v>-8.3306005299359498E-2</v>
      </c>
      <c r="EI8" s="11">
        <f t="shared" si="8"/>
        <v>99.119882800156006</v>
      </c>
      <c r="EJ8" s="8">
        <f t="shared" si="9"/>
        <v>-5.4743387920134993E-2</v>
      </c>
      <c r="EK8" s="13">
        <f>STDEVA($EJ$4:EJ8)</f>
        <v>3.6692022898210733E-2</v>
      </c>
      <c r="EL8" s="13">
        <f t="shared" si="10"/>
        <v>7.3384045796421465E-2</v>
      </c>
    </row>
    <row r="9" spans="1:142" x14ac:dyDescent="0.25">
      <c r="A9">
        <v>19984</v>
      </c>
      <c r="B9" s="7">
        <v>547176406.75</v>
      </c>
      <c r="C9" s="7">
        <v>64797834.833333299</v>
      </c>
      <c r="D9" s="3">
        <v>12057602.5</v>
      </c>
      <c r="E9" s="3"/>
      <c r="F9" s="3"/>
      <c r="G9" s="3"/>
      <c r="J9" s="9">
        <v>36069</v>
      </c>
      <c r="K9" s="9">
        <v>36160</v>
      </c>
      <c r="L9" s="6">
        <v>33</v>
      </c>
      <c r="M9" s="8">
        <v>0.11302108425715374</v>
      </c>
      <c r="N9" s="8">
        <f t="shared" si="2"/>
        <v>0.24536107493607262</v>
      </c>
      <c r="O9" s="11">
        <f>O8+(1+(N9-N8)/N8)</f>
        <v>96.174584030224963</v>
      </c>
      <c r="P9" s="8">
        <f t="shared" si="5"/>
        <v>-2.9714510214558152E-2</v>
      </c>
      <c r="Q9" s="13">
        <f>STDEVA($P$4:P9)</f>
        <v>3.4818386906463092E-2</v>
      </c>
      <c r="R9" s="13">
        <f t="shared" si="6"/>
        <v>6.9636773812926184E-2</v>
      </c>
      <c r="T9">
        <f>STDEVA(M8:M9)</f>
        <v>0.17349647992651759</v>
      </c>
      <c r="U9">
        <f t="shared" si="0"/>
        <v>0.34699295985303519</v>
      </c>
      <c r="Z9" s="9">
        <v>36069</v>
      </c>
      <c r="AA9" s="9">
        <v>36160</v>
      </c>
      <c r="AB9" s="6">
        <v>33</v>
      </c>
      <c r="AC9" s="8">
        <v>0.11302108425715374</v>
      </c>
      <c r="AD9" s="10">
        <f>B9+C9</f>
        <v>611974241.58333325</v>
      </c>
      <c r="AE9" s="11">
        <f t="shared" si="7"/>
        <v>103.68793374668795</v>
      </c>
      <c r="AF9" s="8">
        <f t="shared" si="3"/>
        <v>2.0722663853165457E-3</v>
      </c>
      <c r="AG9">
        <v>2.7771252190595203E-2</v>
      </c>
      <c r="AN9" s="3">
        <f>D9-C9</f>
        <v>-52740232.333333299</v>
      </c>
      <c r="AO9" s="3">
        <v>-547176406.75</v>
      </c>
      <c r="AP9" s="7">
        <v>494436174.41666669</v>
      </c>
      <c r="AQ9" s="8">
        <v>0.11302108425715374</v>
      </c>
      <c r="AW9" s="1"/>
      <c r="BQ9" s="3"/>
      <c r="ED9" s="9">
        <v>36069</v>
      </c>
      <c r="EE9" s="9">
        <v>36160</v>
      </c>
      <c r="EF9" s="6">
        <v>33</v>
      </c>
      <c r="EG9" s="8">
        <v>0.11302108425715374</v>
      </c>
      <c r="EH9" s="8">
        <f t="shared" si="4"/>
        <v>0.24536107493607262</v>
      </c>
      <c r="EI9" s="11">
        <f t="shared" si="8"/>
        <v>96.174584030224963</v>
      </c>
      <c r="EJ9" s="8">
        <f t="shared" si="9"/>
        <v>-2.9714510214558152E-2</v>
      </c>
      <c r="EK9" s="13">
        <f>STDEVA($EJ$4:EJ9)</f>
        <v>3.4818386906463092E-2</v>
      </c>
      <c r="EL9" s="13">
        <f t="shared" si="10"/>
        <v>6.9636773812926184E-2</v>
      </c>
    </row>
    <row r="10" spans="1:142" x14ac:dyDescent="0.25">
      <c r="A10">
        <v>19991</v>
      </c>
      <c r="B10" s="7">
        <v>592159340.33333302</v>
      </c>
      <c r="C10" s="7">
        <v>51128113.833333299</v>
      </c>
      <c r="D10" s="3">
        <v>5842790.5</v>
      </c>
      <c r="E10" s="3"/>
      <c r="F10" s="3"/>
      <c r="G10" s="3"/>
      <c r="J10" s="9">
        <v>36161</v>
      </c>
      <c r="K10" s="9">
        <v>36250</v>
      </c>
      <c r="L10" s="6">
        <v>33</v>
      </c>
      <c r="M10" s="8">
        <v>-5.5263667488203438E-4</v>
      </c>
      <c r="N10" s="8">
        <f t="shared" si="2"/>
        <v>-0.11357372093203577</v>
      </c>
      <c r="O10" s="11">
        <f>O9+(1+(N10-N9)/N9)</f>
        <v>95.711700009352356</v>
      </c>
      <c r="P10" s="8">
        <f t="shared" si="5"/>
        <v>-4.8129557880607632E-3</v>
      </c>
      <c r="Q10" s="13">
        <f>STDEVA($P$4:P10)</f>
        <v>3.1787718036352115E-2</v>
      </c>
      <c r="R10" s="13">
        <f t="shared" si="6"/>
        <v>6.3575436072704231E-2</v>
      </c>
      <c r="T10">
        <f>STDEVA(M9:M10)</f>
        <v>8.0308748235631028E-2</v>
      </c>
      <c r="U10">
        <f t="shared" si="0"/>
        <v>0.16061749647126206</v>
      </c>
      <c r="Z10" s="9">
        <v>36161</v>
      </c>
      <c r="AA10" s="9">
        <v>36250</v>
      </c>
      <c r="AB10" s="6">
        <v>33</v>
      </c>
      <c r="AC10" s="8">
        <v>-5.5263667488203438E-4</v>
      </c>
      <c r="AD10" s="10">
        <f>B10+C10</f>
        <v>643287454.16666627</v>
      </c>
      <c r="AE10" s="11">
        <f t="shared" si="7"/>
        <v>103.7391012803121</v>
      </c>
      <c r="AF10" s="8">
        <f t="shared" si="3"/>
        <v>4.9347625876272616E-4</v>
      </c>
      <c r="AG10">
        <v>2.6327317628904178E-2</v>
      </c>
      <c r="AN10" s="3">
        <f>D10-C10</f>
        <v>-45285323.333333299</v>
      </c>
      <c r="AO10" s="3">
        <v>-592159340.33333302</v>
      </c>
      <c r="AP10" s="7">
        <v>546874016.99999976</v>
      </c>
      <c r="AQ10" s="8">
        <v>-5.5263667488203438E-4</v>
      </c>
      <c r="AW10" s="1"/>
      <c r="BQ10" s="3"/>
      <c r="ED10" s="9">
        <v>36161</v>
      </c>
      <c r="EE10" s="9">
        <v>36250</v>
      </c>
      <c r="EF10" s="6">
        <v>33</v>
      </c>
      <c r="EG10" s="8">
        <v>-5.5263667488203438E-4</v>
      </c>
      <c r="EH10" s="8">
        <f t="shared" si="4"/>
        <v>-0.11357372093203577</v>
      </c>
      <c r="EI10" s="11">
        <f t="shared" si="8"/>
        <v>95.711700009352356</v>
      </c>
      <c r="EJ10" s="8">
        <f t="shared" si="9"/>
        <v>-4.8129557880607632E-3</v>
      </c>
      <c r="EK10" s="13">
        <f>STDEVA($EJ$4:EJ10)</f>
        <v>3.1787718036352115E-2</v>
      </c>
      <c r="EL10" s="13">
        <f t="shared" si="10"/>
        <v>6.3575436072704231E-2</v>
      </c>
    </row>
    <row r="11" spans="1:142" x14ac:dyDescent="0.25">
      <c r="A11">
        <v>19992</v>
      </c>
      <c r="B11" s="7">
        <v>685788634.66666603</v>
      </c>
      <c r="C11" s="7">
        <v>92789716.666666597</v>
      </c>
      <c r="D11" s="3">
        <v>14305399</v>
      </c>
      <c r="E11" s="3"/>
      <c r="F11" s="3"/>
      <c r="G11" s="3"/>
      <c r="J11" s="9">
        <v>36251</v>
      </c>
      <c r="K11" s="9">
        <v>36341</v>
      </c>
      <c r="L11" s="6">
        <v>49</v>
      </c>
      <c r="M11" s="8">
        <v>2.5575846963996396E-2</v>
      </c>
      <c r="N11" s="8">
        <f t="shared" si="2"/>
        <v>2.612848363887843E-2</v>
      </c>
      <c r="O11" s="11">
        <f>O10+(1+(N11-N10)/N10)</f>
        <v>95.481642532812387</v>
      </c>
      <c r="P11" s="8">
        <f t="shared" si="5"/>
        <v>-2.4036505099950057E-3</v>
      </c>
      <c r="Q11" s="13">
        <f>STDEVA($P$4:P11)</f>
        <v>2.9454302423280551E-2</v>
      </c>
      <c r="R11" s="13">
        <f t="shared" si="6"/>
        <v>5.8908604846561102E-2</v>
      </c>
      <c r="T11">
        <f>STDEVA(M10:M11)</f>
        <v>1.8475627963172696E-2</v>
      </c>
      <c r="U11">
        <f t="shared" si="0"/>
        <v>3.6951255926345392E-2</v>
      </c>
      <c r="Z11" s="9">
        <v>36251</v>
      </c>
      <c r="AA11" s="9">
        <v>36341</v>
      </c>
      <c r="AB11" s="6">
        <v>49</v>
      </c>
      <c r="AC11" s="8">
        <v>2.5575846963996396E-2</v>
      </c>
      <c r="AD11" s="10">
        <f>B11+C11</f>
        <v>778578351.33333266</v>
      </c>
      <c r="AE11" s="11">
        <f t="shared" si="7"/>
        <v>103.94941300999122</v>
      </c>
      <c r="AF11" s="8">
        <f t="shared" si="3"/>
        <v>2.0273139740321078E-3</v>
      </c>
      <c r="AG11">
        <v>2.5021161658877106E-2</v>
      </c>
      <c r="AN11" s="3">
        <f>D11-C11</f>
        <v>-78484317.666666597</v>
      </c>
      <c r="AO11" s="3">
        <v>-685788634.66666603</v>
      </c>
      <c r="AP11" s="7">
        <v>607304316.9999994</v>
      </c>
      <c r="AQ11" s="8">
        <v>2.5575846963996396E-2</v>
      </c>
      <c r="AW11" s="1"/>
      <c r="BQ11" s="3"/>
      <c r="ED11" s="9">
        <v>36251</v>
      </c>
      <c r="EE11" s="9">
        <v>36341</v>
      </c>
      <c r="EF11" s="6">
        <v>49</v>
      </c>
      <c r="EG11" s="8">
        <v>2.5575846963996396E-2</v>
      </c>
      <c r="EH11" s="8">
        <f t="shared" si="4"/>
        <v>2.612848363887843E-2</v>
      </c>
      <c r="EI11" s="11">
        <f t="shared" si="8"/>
        <v>95.481642532812387</v>
      </c>
      <c r="EJ11" s="8">
        <f t="shared" si="9"/>
        <v>-2.4036505099950057E-3</v>
      </c>
      <c r="EK11" s="13">
        <f>STDEVA($EJ$4:EJ11)</f>
        <v>2.9454302423280551E-2</v>
      </c>
      <c r="EL11" s="13">
        <f t="shared" si="10"/>
        <v>5.8908604846561102E-2</v>
      </c>
    </row>
    <row r="12" spans="1:142" x14ac:dyDescent="0.25">
      <c r="A12">
        <v>19993</v>
      </c>
      <c r="B12" s="7">
        <v>817625686</v>
      </c>
      <c r="C12" s="7">
        <v>121621122.666666</v>
      </c>
      <c r="D12" s="3">
        <v>24863725</v>
      </c>
      <c r="E12" s="3"/>
      <c r="F12" s="3"/>
      <c r="G12" s="3"/>
      <c r="J12" s="9">
        <v>36342</v>
      </c>
      <c r="K12" s="9">
        <v>36433</v>
      </c>
      <c r="L12" s="6">
        <v>52</v>
      </c>
      <c r="M12" s="8">
        <v>5.1152282049291564E-2</v>
      </c>
      <c r="N12" s="8">
        <f t="shared" si="2"/>
        <v>2.5576435085295168E-2</v>
      </c>
      <c r="O12" s="11">
        <f>O11+(1+(N12-N11)/N11)</f>
        <v>96.46051430504329</v>
      </c>
      <c r="P12" s="8">
        <f t="shared" si="5"/>
        <v>1.0251936877756503E-2</v>
      </c>
      <c r="Q12" s="13">
        <f>STDEVA($P$4:P12)</f>
        <v>2.804048898518877E-2</v>
      </c>
      <c r="R12" s="13">
        <f t="shared" si="6"/>
        <v>5.6080977970377539E-2</v>
      </c>
      <c r="T12">
        <f>STDEVA(M11:M12)</f>
        <v>1.8085270687389753E-2</v>
      </c>
      <c r="U12">
        <f t="shared" si="0"/>
        <v>3.6170541374779507E-2</v>
      </c>
      <c r="Z12" s="9">
        <v>36342</v>
      </c>
      <c r="AA12" s="9">
        <v>36433</v>
      </c>
      <c r="AB12" s="6">
        <v>52</v>
      </c>
      <c r="AC12" s="8">
        <v>5.1152282049291564E-2</v>
      </c>
      <c r="AD12" s="10">
        <f>B12+C12</f>
        <v>939246808.66666603</v>
      </c>
      <c r="AE12" s="11">
        <f t="shared" si="7"/>
        <v>104.15577433131256</v>
      </c>
      <c r="AF12" s="8">
        <f t="shared" si="3"/>
        <v>1.985209106486252E-3</v>
      </c>
      <c r="AG12">
        <v>2.3869859716655738E-2</v>
      </c>
      <c r="AN12" s="3">
        <f>D12-C12</f>
        <v>-96757397.666666001</v>
      </c>
      <c r="AO12" s="3">
        <v>-817625686</v>
      </c>
      <c r="AP12" s="7">
        <v>720868288.33333397</v>
      </c>
      <c r="AQ12" s="8">
        <v>5.1152282049291564E-2</v>
      </c>
      <c r="AW12" s="1"/>
      <c r="BQ12" s="3"/>
      <c r="ED12" s="9">
        <v>36342</v>
      </c>
      <c r="EE12" s="9">
        <v>36433</v>
      </c>
      <c r="EF12" s="6">
        <v>52</v>
      </c>
      <c r="EG12" s="8">
        <v>5.1152282049291564E-2</v>
      </c>
      <c r="EH12" s="8">
        <f t="shared" si="4"/>
        <v>2.5576435085295168E-2</v>
      </c>
      <c r="EI12" s="11">
        <f t="shared" si="8"/>
        <v>96.46051430504329</v>
      </c>
      <c r="EJ12" s="8">
        <f t="shared" si="9"/>
        <v>1.0251936877756503E-2</v>
      </c>
      <c r="EK12" s="13">
        <f>STDEVA($EJ$4:EJ12)</f>
        <v>2.804048898518877E-2</v>
      </c>
      <c r="EL12" s="13">
        <f t="shared" si="10"/>
        <v>5.6080977970377539E-2</v>
      </c>
    </row>
    <row r="13" spans="1:142" x14ac:dyDescent="0.25">
      <c r="A13">
        <v>19994</v>
      </c>
      <c r="B13" s="7">
        <v>1014957748</v>
      </c>
      <c r="C13" s="7">
        <v>116253411.833333</v>
      </c>
      <c r="D13" s="3">
        <v>31381073</v>
      </c>
      <c r="E13" s="3"/>
      <c r="F13" s="3"/>
      <c r="G13" s="3"/>
      <c r="J13" s="9">
        <v>36434</v>
      </c>
      <c r="K13" s="9">
        <v>36525</v>
      </c>
      <c r="L13" s="6">
        <v>52</v>
      </c>
      <c r="M13" s="8">
        <v>0.13754426394900099</v>
      </c>
      <c r="N13" s="8">
        <f t="shared" si="2"/>
        <v>8.6391981899709425E-2</v>
      </c>
      <c r="O13" s="11">
        <f>O12+(1+(N13-N12)/N12)</f>
        <v>99.83831037441729</v>
      </c>
      <c r="P13" s="8">
        <f t="shared" si="5"/>
        <v>3.5017396431167455E-2</v>
      </c>
      <c r="Q13" s="13">
        <f>STDEVA($P$4:P13)</f>
        <v>2.912700981201401E-2</v>
      </c>
      <c r="R13" s="13">
        <f t="shared" si="6"/>
        <v>5.8254019624028021E-2</v>
      </c>
      <c r="T13">
        <f>STDEVA(M12:M13)</f>
        <v>6.1088356241430004E-2</v>
      </c>
      <c r="U13">
        <f t="shared" si="0"/>
        <v>0.12217671248286001</v>
      </c>
      <c r="Z13" s="9">
        <v>36434</v>
      </c>
      <c r="AA13" s="9">
        <v>36525</v>
      </c>
      <c r="AB13" s="6">
        <v>52</v>
      </c>
      <c r="AC13" s="8">
        <v>0.13754426394900099</v>
      </c>
      <c r="AD13" s="10">
        <f>B13+C13</f>
        <v>1131211159.833333</v>
      </c>
      <c r="AE13" s="11">
        <f t="shared" si="7"/>
        <v>104.36015549012552</v>
      </c>
      <c r="AF13" s="8">
        <f t="shared" si="3"/>
        <v>1.9622643115573268E-3</v>
      </c>
      <c r="AG13">
        <v>2.2840096570687907E-2</v>
      </c>
      <c r="AN13" s="3">
        <f>D13-C13</f>
        <v>-84872338.833333001</v>
      </c>
      <c r="AO13" s="3">
        <v>-1014957748</v>
      </c>
      <c r="AP13" s="7">
        <v>930085409.16666698</v>
      </c>
      <c r="AQ13" s="8">
        <v>0.13754426394900099</v>
      </c>
      <c r="AW13" s="1"/>
      <c r="BQ13" s="3"/>
      <c r="ED13" s="9">
        <v>36434</v>
      </c>
      <c r="EE13" s="9">
        <v>36525</v>
      </c>
      <c r="EF13" s="6">
        <v>52</v>
      </c>
      <c r="EG13" s="8">
        <v>0.13754426394900099</v>
      </c>
      <c r="EH13" s="8">
        <f t="shared" si="4"/>
        <v>8.6391981899709425E-2</v>
      </c>
      <c r="EI13" s="11">
        <f t="shared" si="8"/>
        <v>99.83831037441729</v>
      </c>
      <c r="EJ13" s="8">
        <f t="shared" si="9"/>
        <v>3.5017396431167455E-2</v>
      </c>
      <c r="EK13" s="13">
        <f>STDEVA($EJ$4:EJ13)</f>
        <v>2.912700981201401E-2</v>
      </c>
      <c r="EL13" s="13">
        <f t="shared" si="10"/>
        <v>5.8254019624028021E-2</v>
      </c>
    </row>
    <row r="14" spans="1:142" x14ac:dyDescent="0.25">
      <c r="A14">
        <v>20001</v>
      </c>
      <c r="B14" s="7">
        <v>1260385060</v>
      </c>
      <c r="C14" s="7">
        <v>124644307</v>
      </c>
      <c r="D14" s="3">
        <v>39374860.75</v>
      </c>
      <c r="E14" s="3"/>
      <c r="F14" s="3"/>
      <c r="G14" s="3"/>
      <c r="J14" s="9">
        <v>36526</v>
      </c>
      <c r="K14" s="9">
        <v>36616</v>
      </c>
      <c r="L14" s="6">
        <v>54</v>
      </c>
      <c r="M14" s="8">
        <v>0.15779756947084267</v>
      </c>
      <c r="N14" s="8">
        <f t="shared" si="2"/>
        <v>2.025330552184168E-2</v>
      </c>
      <c r="O14" s="11">
        <f>O13+(1+(N14-N13)/N13)</f>
        <v>100.07274538883047</v>
      </c>
      <c r="P14" s="8">
        <f t="shared" si="5"/>
        <v>2.3481468539881404E-3</v>
      </c>
      <c r="Q14" s="13">
        <f>STDEVA($P$4:P14)</f>
        <v>2.7639747207173264E-2</v>
      </c>
      <c r="R14" s="13">
        <f t="shared" si="6"/>
        <v>5.5279494414346528E-2</v>
      </c>
      <c r="T14">
        <f>STDEVA(M13:M14)</f>
        <v>1.43212496759372E-2</v>
      </c>
      <c r="U14">
        <f t="shared" si="0"/>
        <v>2.8642499351874399E-2</v>
      </c>
      <c r="Z14" s="9">
        <v>36526</v>
      </c>
      <c r="AA14" s="9">
        <v>36616</v>
      </c>
      <c r="AB14" s="6">
        <v>54</v>
      </c>
      <c r="AC14" s="8">
        <v>0.15779756947084267</v>
      </c>
      <c r="AD14" s="10">
        <f>B14+C14</f>
        <v>1385029367</v>
      </c>
      <c r="AE14" s="11">
        <f t="shared" si="7"/>
        <v>104.58453287975811</v>
      </c>
      <c r="AF14" s="8">
        <f t="shared" si="3"/>
        <v>2.1500292767753226E-3</v>
      </c>
      <c r="AG14">
        <v>2.1933231411908144E-2</v>
      </c>
      <c r="AN14" s="3">
        <f>D14-C14</f>
        <v>-85269446.25</v>
      </c>
      <c r="AO14" s="3">
        <v>-1260385060</v>
      </c>
      <c r="AP14" s="7">
        <v>1175115613.75</v>
      </c>
      <c r="AQ14" s="8">
        <v>0.15779756947084267</v>
      </c>
      <c r="AW14" s="1"/>
      <c r="BQ14" s="3"/>
      <c r="ED14" s="9">
        <v>36526</v>
      </c>
      <c r="EE14" s="9">
        <v>36616</v>
      </c>
      <c r="EF14" s="6">
        <v>54</v>
      </c>
      <c r="EG14" s="8">
        <v>0.15779756947084267</v>
      </c>
      <c r="EH14" s="8">
        <f t="shared" si="4"/>
        <v>2.025330552184168E-2</v>
      </c>
      <c r="EI14" s="11">
        <f t="shared" si="8"/>
        <v>100.07274538883047</v>
      </c>
      <c r="EJ14" s="8">
        <f t="shared" si="9"/>
        <v>2.3481468539881404E-3</v>
      </c>
      <c r="EK14" s="13">
        <f>STDEVA($EJ$4:EJ14)</f>
        <v>2.7639747207173264E-2</v>
      </c>
      <c r="EL14" s="13">
        <f t="shared" si="10"/>
        <v>5.5279494414346528E-2</v>
      </c>
    </row>
    <row r="15" spans="1:142" x14ac:dyDescent="0.25">
      <c r="A15">
        <v>20002</v>
      </c>
      <c r="B15" s="7">
        <v>1443705725.4166601</v>
      </c>
      <c r="C15" s="7">
        <v>223150607.166666</v>
      </c>
      <c r="D15" s="3">
        <v>45635136.083333299</v>
      </c>
      <c r="E15" s="3"/>
      <c r="F15" s="3"/>
      <c r="G15" s="3"/>
      <c r="J15" s="9">
        <v>36617</v>
      </c>
      <c r="K15" s="9">
        <v>36707</v>
      </c>
      <c r="L15" s="6">
        <v>74</v>
      </c>
      <c r="M15" s="8">
        <v>4.6058895154845736E-3</v>
      </c>
      <c r="N15" s="8">
        <f t="shared" si="2"/>
        <v>-0.1531916799553581</v>
      </c>
      <c r="O15" s="11">
        <f>O14+(1+(N15-N14)/N14)</f>
        <v>92.508958836055058</v>
      </c>
      <c r="P15" s="8">
        <f t="shared" si="5"/>
        <v>-7.5582882466014939E-2</v>
      </c>
      <c r="Q15" s="13">
        <f>STDEVA($P$4:P15)</f>
        <v>3.4290058105686354E-2</v>
      </c>
      <c r="R15" s="13">
        <f t="shared" si="6"/>
        <v>6.8580116211372708E-2</v>
      </c>
      <c r="T15">
        <f>STDEVA(M14:M15)</f>
        <v>0.108322875717793</v>
      </c>
      <c r="U15">
        <f t="shared" si="0"/>
        <v>0.21664575143558601</v>
      </c>
      <c r="Z15" s="9">
        <v>36617</v>
      </c>
      <c r="AA15" s="9">
        <v>36707</v>
      </c>
      <c r="AB15" s="6">
        <v>74</v>
      </c>
      <c r="AC15" s="8">
        <v>4.6058895154845736E-3</v>
      </c>
      <c r="AD15" s="10">
        <f>B15+C15</f>
        <v>1666856332.5833261</v>
      </c>
      <c r="AE15" s="11">
        <f t="shared" si="7"/>
        <v>104.78801373893569</v>
      </c>
      <c r="AF15" s="8">
        <f t="shared" si="3"/>
        <v>1.9456113975431233E-3</v>
      </c>
      <c r="AG15">
        <v>2.1166704460874524E-2</v>
      </c>
      <c r="AN15" s="3">
        <f>D15-C15</f>
        <v>-177515471.08333272</v>
      </c>
      <c r="AO15" s="3">
        <v>-1443705725.4166601</v>
      </c>
      <c r="AP15" s="7">
        <v>1266190254.3333273</v>
      </c>
      <c r="AQ15" s="8">
        <v>4.6058895154845736E-3</v>
      </c>
      <c r="AW15" s="1"/>
      <c r="BQ15" s="3"/>
      <c r="ED15" s="9">
        <v>36617</v>
      </c>
      <c r="EE15" s="9">
        <v>36707</v>
      </c>
      <c r="EF15" s="6">
        <v>74</v>
      </c>
      <c r="EG15" s="8">
        <v>4.6058895154845736E-3</v>
      </c>
      <c r="EH15" s="8">
        <f t="shared" si="4"/>
        <v>-0.1531916799553581</v>
      </c>
      <c r="EI15" s="11">
        <f t="shared" si="8"/>
        <v>92.508958836055058</v>
      </c>
      <c r="EJ15" s="8">
        <f t="shared" si="9"/>
        <v>-7.5582882466014939E-2</v>
      </c>
      <c r="EK15" s="13">
        <f>STDEVA($EJ$4:EJ15)</f>
        <v>3.4290058105686354E-2</v>
      </c>
      <c r="EL15" s="13">
        <f t="shared" si="10"/>
        <v>6.8580116211372708E-2</v>
      </c>
    </row>
    <row r="16" spans="1:142" x14ac:dyDescent="0.25">
      <c r="A16">
        <v>20003</v>
      </c>
      <c r="B16" s="7">
        <v>1445225952.8333299</v>
      </c>
      <c r="C16" s="7">
        <v>154898265.166666</v>
      </c>
      <c r="D16" s="3">
        <v>103084728.083333</v>
      </c>
      <c r="E16" s="3"/>
      <c r="F16" s="3"/>
      <c r="G16" s="3"/>
      <c r="J16" s="9">
        <v>36708</v>
      </c>
      <c r="K16" s="9">
        <v>36799</v>
      </c>
      <c r="L16" s="6">
        <v>76</v>
      </c>
      <c r="M16" s="8">
        <v>-3.4836261144665204E-2</v>
      </c>
      <c r="N16" s="8">
        <f t="shared" si="2"/>
        <v>-3.9442150660149777E-2</v>
      </c>
      <c r="O16" s="11">
        <f>O15+(1+(N16-N15)/N15)</f>
        <v>92.766428110310969</v>
      </c>
      <c r="P16" s="8">
        <f t="shared" si="5"/>
        <v>2.7831820560449659E-3</v>
      </c>
      <c r="Q16" s="13">
        <f>STDEVA($P$4:P16)</f>
        <v>3.2918817123430644E-2</v>
      </c>
      <c r="R16" s="13">
        <f t="shared" si="6"/>
        <v>6.5837634246861287E-2</v>
      </c>
      <c r="T16">
        <f>STDEVA(M15:M16)</f>
        <v>2.7889812196373369E-2</v>
      </c>
      <c r="U16">
        <f t="shared" si="0"/>
        <v>5.5779624392746738E-2</v>
      </c>
      <c r="Z16" s="9">
        <v>36708</v>
      </c>
      <c r="AA16" s="9">
        <v>36799</v>
      </c>
      <c r="AB16" s="6">
        <v>76</v>
      </c>
      <c r="AC16" s="8">
        <v>-3.4836261144665204E-2</v>
      </c>
      <c r="AD16" s="10">
        <f>B16+C16</f>
        <v>1600124217.9999959</v>
      </c>
      <c r="AE16" s="11">
        <f t="shared" si="7"/>
        <v>104.74797902611799</v>
      </c>
      <c r="AF16" s="8">
        <f t="shared" si="3"/>
        <v>-3.8205431508075982E-4</v>
      </c>
      <c r="AG16">
        <v>2.0547624851038112E-2</v>
      </c>
      <c r="AN16" s="3">
        <f>D16-C16</f>
        <v>-51813537.083333001</v>
      </c>
      <c r="AO16" s="3">
        <v>-1445225952.8333299</v>
      </c>
      <c r="AP16" s="7">
        <v>1393412415.7499969</v>
      </c>
      <c r="AQ16" s="8">
        <v>-3.4836261144665204E-2</v>
      </c>
      <c r="AW16" s="1"/>
      <c r="BQ16" s="3"/>
      <c r="ED16" s="9">
        <v>36708</v>
      </c>
      <c r="EE16" s="9">
        <v>36799</v>
      </c>
      <c r="EF16" s="6">
        <v>76</v>
      </c>
      <c r="EG16" s="8">
        <v>-3.4836261144665204E-2</v>
      </c>
      <c r="EH16" s="8">
        <f t="shared" si="4"/>
        <v>-3.9442150660149777E-2</v>
      </c>
      <c r="EI16" s="11">
        <f t="shared" si="8"/>
        <v>92.766428110310969</v>
      </c>
      <c r="EJ16" s="8">
        <f t="shared" si="9"/>
        <v>2.7831820560449659E-3</v>
      </c>
      <c r="EK16" s="13">
        <f>STDEVA($EJ$4:EJ16)</f>
        <v>3.2918817123430644E-2</v>
      </c>
      <c r="EL16" s="13">
        <f t="shared" si="10"/>
        <v>6.5837634246861287E-2</v>
      </c>
    </row>
    <row r="17" spans="1:142" x14ac:dyDescent="0.25">
      <c r="A17">
        <v>20004</v>
      </c>
      <c r="B17" s="7">
        <v>1460006357.75</v>
      </c>
      <c r="C17" s="7">
        <v>129077994.666666</v>
      </c>
      <c r="D17" s="3">
        <v>46108667.583333299</v>
      </c>
      <c r="E17" s="3"/>
      <c r="F17" s="3"/>
      <c r="G17" s="3"/>
      <c r="J17" s="9">
        <v>36800</v>
      </c>
      <c r="K17" s="9">
        <v>36891</v>
      </c>
      <c r="L17" s="6">
        <v>79</v>
      </c>
      <c r="M17" s="8">
        <v>-4.718218769388971E-2</v>
      </c>
      <c r="N17" s="8">
        <f t="shared" si="2"/>
        <v>-1.2345926549224506E-2</v>
      </c>
      <c r="O17" s="11">
        <f>O16+(1+(N17-N16)/N16)</f>
        <v>93.079441633726617</v>
      </c>
      <c r="P17" s="8">
        <f t="shared" si="5"/>
        <v>3.374211229125216E-3</v>
      </c>
      <c r="Q17" s="13">
        <f>STDEVA($P$4:P17)</f>
        <v>3.1711235044590363E-2</v>
      </c>
      <c r="R17" s="13">
        <f t="shared" si="6"/>
        <v>6.3422470089180727E-2</v>
      </c>
      <c r="T17">
        <f>STDEVA(M16:M17)</f>
        <v>8.7298883829876744E-3</v>
      </c>
      <c r="U17">
        <f t="shared" si="0"/>
        <v>1.7459776765975349E-2</v>
      </c>
      <c r="Z17" s="9">
        <v>36800</v>
      </c>
      <c r="AA17" s="9">
        <v>36891</v>
      </c>
      <c r="AB17" s="6">
        <v>79</v>
      </c>
      <c r="AC17" s="8">
        <v>-4.718218769388971E-2</v>
      </c>
      <c r="AD17" s="10">
        <f>B17+C17</f>
        <v>1589084352.416666</v>
      </c>
      <c r="AE17" s="11">
        <f t="shared" si="7"/>
        <v>104.74107964577043</v>
      </c>
      <c r="AF17" s="8">
        <f t="shared" si="3"/>
        <v>-6.586647696416037E-5</v>
      </c>
      <c r="AG17">
        <v>1.9972781759372317E-2</v>
      </c>
      <c r="AN17" s="3">
        <f>D17-C17</f>
        <v>-82969327.083332703</v>
      </c>
      <c r="AO17" s="3">
        <v>-1460006357.75</v>
      </c>
      <c r="AP17" s="7">
        <v>1377037030.6666672</v>
      </c>
      <c r="AQ17" s="8">
        <v>-4.718218769388971E-2</v>
      </c>
      <c r="AW17" s="1"/>
      <c r="BQ17" s="3"/>
      <c r="ED17" s="9">
        <v>36800</v>
      </c>
      <c r="EE17" s="9">
        <v>36891</v>
      </c>
      <c r="EF17" s="6">
        <v>79</v>
      </c>
      <c r="EG17" s="8">
        <v>-4.718218769388971E-2</v>
      </c>
      <c r="EH17" s="8">
        <f t="shared" si="4"/>
        <v>-1.2345926549224506E-2</v>
      </c>
      <c r="EI17" s="11">
        <f t="shared" si="8"/>
        <v>93.079441633726617</v>
      </c>
      <c r="EJ17" s="8">
        <f t="shared" si="9"/>
        <v>3.374211229125216E-3</v>
      </c>
      <c r="EK17" s="13">
        <f>STDEVA($EJ$4:EJ17)</f>
        <v>3.1711235044590363E-2</v>
      </c>
      <c r="EL17" s="13">
        <f t="shared" si="10"/>
        <v>6.3422470089180727E-2</v>
      </c>
    </row>
    <row r="18" spans="1:142" x14ac:dyDescent="0.25">
      <c r="A18">
        <v>20011</v>
      </c>
      <c r="B18" s="7">
        <v>1461733006.57142</v>
      </c>
      <c r="C18" s="7">
        <v>125907675.845238</v>
      </c>
      <c r="D18" s="3">
        <v>29287570.25</v>
      </c>
      <c r="E18" s="3"/>
      <c r="F18" s="3"/>
      <c r="G18" s="3"/>
      <c r="J18" s="9">
        <v>36892</v>
      </c>
      <c r="K18" s="9">
        <v>36981</v>
      </c>
      <c r="L18" s="6">
        <v>81</v>
      </c>
      <c r="M18" s="8">
        <v>-6.4995235308466293E-2</v>
      </c>
      <c r="N18" s="8">
        <f t="shared" si="2"/>
        <v>-1.7813047614576583E-2</v>
      </c>
      <c r="O18" s="11">
        <f>O17+(1+(N18-N17)/N17)</f>
        <v>94.522269561104451</v>
      </c>
      <c r="P18" s="8">
        <f t="shared" si="5"/>
        <v>1.550103763036581E-2</v>
      </c>
      <c r="Q18" s="13">
        <f>STDEVA($P$4:P18)</f>
        <v>3.099676243163892E-2</v>
      </c>
      <c r="R18" s="13">
        <f t="shared" si="6"/>
        <v>6.1993524863277839E-2</v>
      </c>
      <c r="T18">
        <f>STDEVA(M17:M18)</f>
        <v>1.2595726761865985E-2</v>
      </c>
      <c r="U18">
        <f t="shared" si="0"/>
        <v>2.519145352373197E-2</v>
      </c>
      <c r="Z18" s="9">
        <v>36892</v>
      </c>
      <c r="AA18" s="9">
        <v>36981</v>
      </c>
      <c r="AB18" s="6">
        <v>81</v>
      </c>
      <c r="AC18" s="8">
        <v>-6.4995235308466293E-2</v>
      </c>
      <c r="AD18" s="10">
        <f>B18+C18</f>
        <v>1587640682.4166579</v>
      </c>
      <c r="AE18" s="11">
        <f t="shared" si="7"/>
        <v>104.74017115403566</v>
      </c>
      <c r="AF18" s="8">
        <f t="shared" si="3"/>
        <v>-8.673690760407915E-6</v>
      </c>
      <c r="AG18">
        <v>1.9446375914469093E-2</v>
      </c>
      <c r="AN18" s="3">
        <f>D18-C18</f>
        <v>-96620105.595238</v>
      </c>
      <c r="AO18" s="3">
        <v>-1461733006.57142</v>
      </c>
      <c r="AP18" s="7">
        <v>1365112900.976182</v>
      </c>
      <c r="AQ18" s="8">
        <v>-6.4995235308466293E-2</v>
      </c>
      <c r="AW18" s="1"/>
      <c r="BQ18" s="3"/>
      <c r="ED18" s="9">
        <v>36892</v>
      </c>
      <c r="EE18" s="9">
        <v>36981</v>
      </c>
      <c r="EF18" s="6">
        <v>81</v>
      </c>
      <c r="EG18" s="8">
        <v>-6.4995235308466293E-2</v>
      </c>
      <c r="EH18" s="8">
        <f t="shared" si="4"/>
        <v>-1.7813047614576583E-2</v>
      </c>
      <c r="EI18" s="11">
        <f t="shared" si="8"/>
        <v>94.522269561104451</v>
      </c>
      <c r="EJ18" s="8">
        <f t="shared" si="9"/>
        <v>1.550103763036581E-2</v>
      </c>
      <c r="EK18" s="13">
        <f>STDEVA($EJ$4:EJ18)</f>
        <v>3.099676243163892E-2</v>
      </c>
      <c r="EL18" s="13">
        <f t="shared" si="10"/>
        <v>6.1993524863277839E-2</v>
      </c>
    </row>
    <row r="19" spans="1:142" x14ac:dyDescent="0.25">
      <c r="A19">
        <v>20012</v>
      </c>
      <c r="B19" s="7">
        <v>1546837978.69047</v>
      </c>
      <c r="C19" s="7">
        <v>87799209.345238104</v>
      </c>
      <c r="D19" s="3">
        <v>41738574.25</v>
      </c>
      <c r="E19" s="3"/>
      <c r="F19" s="3"/>
      <c r="G19" s="3"/>
      <c r="J19" s="9">
        <v>36982</v>
      </c>
      <c r="K19" s="9">
        <v>37072</v>
      </c>
      <c r="L19" s="6">
        <v>92</v>
      </c>
      <c r="M19" s="8">
        <v>2.6710990891142705E-2</v>
      </c>
      <c r="N19" s="8">
        <f t="shared" si="2"/>
        <v>9.1706226199608998E-2</v>
      </c>
      <c r="O19" s="11">
        <f>O18+(1+(N19-N18)/N18)</f>
        <v>89.374008119049762</v>
      </c>
      <c r="P19" s="8">
        <f t="shared" si="5"/>
        <v>-5.4466121750563416E-2</v>
      </c>
      <c r="Q19" s="13">
        <f>STDEVA($P$4:P19)</f>
        <v>3.2564211467187736E-2</v>
      </c>
      <c r="R19" s="13">
        <f t="shared" si="6"/>
        <v>6.5128422934375471E-2</v>
      </c>
      <c r="T19">
        <f>STDEVA(M18:M19)</f>
        <v>6.484609442277095E-2</v>
      </c>
      <c r="U19">
        <f t="shared" si="0"/>
        <v>0.1296921888455419</v>
      </c>
      <c r="Z19" s="9">
        <v>36982</v>
      </c>
      <c r="AA19" s="9">
        <v>37072</v>
      </c>
      <c r="AB19" s="6">
        <v>92</v>
      </c>
      <c r="AC19" s="8">
        <v>2.6710990891142705E-2</v>
      </c>
      <c r="AD19" s="10">
        <f>B19+C19</f>
        <v>1634637188.0357082</v>
      </c>
      <c r="AE19" s="11">
        <f t="shared" si="7"/>
        <v>104.76977262881491</v>
      </c>
      <c r="AF19" s="8">
        <f t="shared" si="3"/>
        <v>2.8261816314678612E-4</v>
      </c>
      <c r="AG19">
        <v>1.8935084027416921E-2</v>
      </c>
      <c r="AN19" s="3">
        <f>D19-C19</f>
        <v>-46060635.095238104</v>
      </c>
      <c r="AO19" s="3">
        <v>-1546837978.69047</v>
      </c>
      <c r="AP19" s="7">
        <v>1500777343.5952318</v>
      </c>
      <c r="AQ19" s="8">
        <v>2.6710990891142705E-2</v>
      </c>
      <c r="AW19" s="1"/>
      <c r="BQ19" s="3"/>
      <c r="ED19" s="9">
        <v>36982</v>
      </c>
      <c r="EE19" s="9">
        <v>37072</v>
      </c>
      <c r="EF19" s="6">
        <v>92</v>
      </c>
      <c r="EG19" s="8">
        <v>2.6710990891142705E-2</v>
      </c>
      <c r="EH19" s="8">
        <f t="shared" si="4"/>
        <v>9.1706226199608998E-2</v>
      </c>
      <c r="EI19" s="11">
        <f t="shared" si="8"/>
        <v>89.374008119049762</v>
      </c>
      <c r="EJ19" s="8">
        <f t="shared" si="9"/>
        <v>-5.4466121750563416E-2</v>
      </c>
      <c r="EK19" s="13">
        <f>STDEVA($EJ$4:EJ19)</f>
        <v>3.2564211467187736E-2</v>
      </c>
      <c r="EL19" s="13">
        <f t="shared" si="10"/>
        <v>6.5128422934375471E-2</v>
      </c>
    </row>
    <row r="20" spans="1:142" x14ac:dyDescent="0.25">
      <c r="A20">
        <v>20013</v>
      </c>
      <c r="B20" s="7">
        <v>1526560050.30952</v>
      </c>
      <c r="C20" s="7">
        <v>111300390.273809</v>
      </c>
      <c r="D20" s="3">
        <v>65547430.25</v>
      </c>
      <c r="E20" s="3"/>
      <c r="F20" s="3"/>
      <c r="G20" s="3"/>
      <c r="J20" s="9">
        <v>37073</v>
      </c>
      <c r="K20" s="9">
        <v>37164</v>
      </c>
      <c r="L20" s="6">
        <v>96</v>
      </c>
      <c r="M20" s="8">
        <v>-4.2687656570638333E-2</v>
      </c>
      <c r="N20" s="8">
        <f t="shared" si="2"/>
        <v>-6.9398647461781038E-2</v>
      </c>
      <c r="O20" s="11">
        <f>O19+(1+(N20-N19)/N19)</f>
        <v>88.61725854666274</v>
      </c>
      <c r="P20" s="8">
        <f t="shared" si="5"/>
        <v>-8.4672220516170821E-3</v>
      </c>
      <c r="Q20" s="13">
        <f>STDEVA($P$4:P20)</f>
        <v>3.1533811328205263E-2</v>
      </c>
      <c r="R20" s="13">
        <f t="shared" si="6"/>
        <v>6.3067622656410527E-2</v>
      </c>
      <c r="T20">
        <f>STDEVA(M19:M20)</f>
        <v>4.9072254225399951E-2</v>
      </c>
      <c r="U20">
        <f t="shared" si="0"/>
        <v>9.8144508450799903E-2</v>
      </c>
      <c r="Z20" s="9">
        <v>37073</v>
      </c>
      <c r="AA20" s="9">
        <v>37164</v>
      </c>
      <c r="AB20" s="6">
        <v>96</v>
      </c>
      <c r="AC20" s="8">
        <v>-4.2687656570638333E-2</v>
      </c>
      <c r="AD20" s="10">
        <f>B20+C20</f>
        <v>1637860440.583329</v>
      </c>
      <c r="AE20" s="11">
        <f t="shared" si="7"/>
        <v>104.7717444746601</v>
      </c>
      <c r="AF20" s="8">
        <f t="shared" si="3"/>
        <v>1.8820751402914837E-5</v>
      </c>
      <c r="AG20">
        <v>1.8488861703351643E-2</v>
      </c>
      <c r="AN20" s="3">
        <f>D20-C20</f>
        <v>-45752960.023809001</v>
      </c>
      <c r="AO20" s="3">
        <v>-1526560050.30952</v>
      </c>
      <c r="AP20" s="7">
        <v>1480807090.2857111</v>
      </c>
      <c r="AQ20" s="8">
        <v>-4.2687656570638333E-2</v>
      </c>
      <c r="AW20" s="1"/>
      <c r="BQ20" s="3"/>
      <c r="ED20" s="9">
        <v>37073</v>
      </c>
      <c r="EE20" s="9">
        <v>37164</v>
      </c>
      <c r="EF20" s="6">
        <v>96</v>
      </c>
      <c r="EG20" s="8">
        <v>-4.2687656570638333E-2</v>
      </c>
      <c r="EH20" s="8">
        <f t="shared" si="4"/>
        <v>-6.9398647461781038E-2</v>
      </c>
      <c r="EI20" s="11">
        <f t="shared" si="8"/>
        <v>88.61725854666274</v>
      </c>
      <c r="EJ20" s="8">
        <f t="shared" si="9"/>
        <v>-8.4672220516170821E-3</v>
      </c>
      <c r="EK20" s="13">
        <f>STDEVA($EJ$4:EJ20)</f>
        <v>3.1533811328205263E-2</v>
      </c>
      <c r="EL20" s="13">
        <f t="shared" si="10"/>
        <v>6.3067622656410527E-2</v>
      </c>
    </row>
    <row r="21" spans="1:142" x14ac:dyDescent="0.25">
      <c r="A21">
        <v>20014</v>
      </c>
      <c r="B21" s="7">
        <v>1624210126.92857</v>
      </c>
      <c r="C21" s="7">
        <v>162716410.607142</v>
      </c>
      <c r="D21" s="3">
        <v>27663000.75</v>
      </c>
      <c r="E21" s="3"/>
      <c r="F21" s="3"/>
      <c r="G21" s="3"/>
      <c r="J21" s="9">
        <v>37165</v>
      </c>
      <c r="K21" s="9">
        <v>37256</v>
      </c>
      <c r="L21" s="6">
        <v>102</v>
      </c>
      <c r="M21" s="8">
        <v>-2.4501711040131213E-2</v>
      </c>
      <c r="N21" s="8">
        <f t="shared" si="2"/>
        <v>1.8185945530507119E-2</v>
      </c>
      <c r="O21" s="11">
        <f>O20+(1+(N21-N20)/N20)</f>
        <v>88.355208114908692</v>
      </c>
      <c r="P21" s="8">
        <f t="shared" si="5"/>
        <v>-2.9571037972931807E-3</v>
      </c>
      <c r="Q21" s="13">
        <f>STDEVA($P$4:P21)</f>
        <v>3.0604375290181517E-2</v>
      </c>
      <c r="R21" s="13">
        <f t="shared" si="6"/>
        <v>6.1208750580363035E-2</v>
      </c>
      <c r="T21">
        <f>STDEVA(M20:M21)</f>
        <v>1.2859405406910758E-2</v>
      </c>
      <c r="U21">
        <f t="shared" si="0"/>
        <v>2.5718810813821515E-2</v>
      </c>
      <c r="Z21" s="9">
        <v>37165</v>
      </c>
      <c r="AA21" s="9">
        <v>37256</v>
      </c>
      <c r="AB21" s="6">
        <v>102</v>
      </c>
      <c r="AC21" s="8">
        <v>-2.4501711040131213E-2</v>
      </c>
      <c r="AD21" s="10">
        <f>B21+C21</f>
        <v>1786926537.535712</v>
      </c>
      <c r="AE21" s="11">
        <f t="shared" si="7"/>
        <v>104.86275717223724</v>
      </c>
      <c r="AF21" s="8">
        <f t="shared" si="3"/>
        <v>8.6867597779805017E-4</v>
      </c>
      <c r="AG21">
        <v>1.8045148665690524E-2</v>
      </c>
      <c r="AN21" s="3">
        <f>D21-C21</f>
        <v>-135053409.857142</v>
      </c>
      <c r="AO21" s="3">
        <v>-1624210126.92857</v>
      </c>
      <c r="AP21" s="7">
        <v>1489156717.0714281</v>
      </c>
      <c r="AQ21" s="8">
        <v>-2.4501711040131213E-2</v>
      </c>
      <c r="AW21" s="1"/>
      <c r="BQ21" s="3"/>
      <c r="ED21" s="9">
        <v>37165</v>
      </c>
      <c r="EE21" s="9">
        <v>37256</v>
      </c>
      <c r="EF21" s="6">
        <v>102</v>
      </c>
      <c r="EG21" s="8">
        <v>-2.4501711040131213E-2</v>
      </c>
      <c r="EH21" s="8">
        <f t="shared" si="4"/>
        <v>1.8185945530507119E-2</v>
      </c>
      <c r="EI21" s="11">
        <f t="shared" si="8"/>
        <v>88.355208114908692</v>
      </c>
      <c r="EJ21" s="8">
        <f t="shared" si="9"/>
        <v>-2.9571037972931807E-3</v>
      </c>
      <c r="EK21" s="13">
        <f>STDEVA($EJ$4:EJ21)</f>
        <v>3.0604375290181517E-2</v>
      </c>
      <c r="EL21" s="13">
        <f t="shared" si="10"/>
        <v>6.1208750580363035E-2</v>
      </c>
    </row>
    <row r="22" spans="1:142" x14ac:dyDescent="0.25">
      <c r="A22">
        <v>20021</v>
      </c>
      <c r="B22" s="7">
        <v>1670037086</v>
      </c>
      <c r="C22" s="7">
        <v>141834049.07857099</v>
      </c>
      <c r="D22" s="3">
        <v>44716227</v>
      </c>
      <c r="E22" s="3"/>
      <c r="F22" s="3"/>
      <c r="G22" s="3"/>
      <c r="J22" s="9">
        <v>37257</v>
      </c>
      <c r="K22" s="9">
        <v>37346</v>
      </c>
      <c r="L22" s="6">
        <v>102</v>
      </c>
      <c r="M22" s="8">
        <v>-3.1578957769542892E-2</v>
      </c>
      <c r="N22" s="8">
        <f t="shared" si="2"/>
        <v>-7.0772467294116792E-3</v>
      </c>
      <c r="O22" s="11">
        <f>O21+(1+(N22-N21)/N21)</f>
        <v>87.966047885788925</v>
      </c>
      <c r="P22" s="8">
        <f t="shared" si="5"/>
        <v>-4.4044967741307577E-3</v>
      </c>
      <c r="Q22" s="13">
        <f>STDEVA($P$4:P22)</f>
        <v>2.9745640171092186E-2</v>
      </c>
      <c r="R22" s="13">
        <f t="shared" si="6"/>
        <v>5.9491280342184372E-2</v>
      </c>
      <c r="T22">
        <f>STDEVA(M21:M22)</f>
        <v>5.0043691544973132E-3</v>
      </c>
      <c r="U22">
        <f t="shared" si="0"/>
        <v>1.0008738308994626E-2</v>
      </c>
      <c r="Z22" s="9">
        <v>37257</v>
      </c>
      <c r="AA22" s="9">
        <v>37346</v>
      </c>
      <c r="AB22" s="6">
        <v>102</v>
      </c>
      <c r="AC22" s="8">
        <v>-3.1578957769542892E-2</v>
      </c>
      <c r="AD22" s="10">
        <f>B22+C22</f>
        <v>1811871135.0785711</v>
      </c>
      <c r="AE22" s="11">
        <f t="shared" si="7"/>
        <v>104.87671667030214</v>
      </c>
      <c r="AF22" s="8">
        <f t="shared" si="3"/>
        <v>1.3312160047429522E-4</v>
      </c>
      <c r="AG22">
        <v>1.7642539393097064E-2</v>
      </c>
      <c r="AN22" s="3">
        <f>D22-C22</f>
        <v>-97117822.078570992</v>
      </c>
      <c r="AO22" s="3">
        <v>-1670037086</v>
      </c>
      <c r="AP22" s="7">
        <v>1572919263.9214289</v>
      </c>
      <c r="AQ22" s="8">
        <v>-3.1578957769542892E-2</v>
      </c>
      <c r="AW22" s="1"/>
      <c r="BQ22" s="3"/>
      <c r="ED22" s="9">
        <v>37257</v>
      </c>
      <c r="EE22" s="9">
        <v>37346</v>
      </c>
      <c r="EF22" s="6">
        <v>102</v>
      </c>
      <c r="EG22" s="8">
        <v>-3.1578957769542892E-2</v>
      </c>
      <c r="EH22" s="8">
        <f t="shared" si="4"/>
        <v>-7.0772467294116792E-3</v>
      </c>
      <c r="EI22" s="11">
        <f t="shared" si="8"/>
        <v>87.966047885788925</v>
      </c>
      <c r="EJ22" s="8">
        <f t="shared" si="9"/>
        <v>-4.4044967741307577E-3</v>
      </c>
      <c r="EK22" s="13">
        <f>STDEVA($EJ$4:EJ22)</f>
        <v>2.9745640171092186E-2</v>
      </c>
      <c r="EL22" s="13">
        <f t="shared" si="10"/>
        <v>5.9491280342184372E-2</v>
      </c>
    </row>
    <row r="23" spans="1:142" x14ac:dyDescent="0.25">
      <c r="A23">
        <v>20022</v>
      </c>
      <c r="B23" s="7">
        <v>1759837990.835</v>
      </c>
      <c r="C23" s="7">
        <v>131018207.88</v>
      </c>
      <c r="D23" s="3">
        <v>65673389</v>
      </c>
      <c r="E23" s="3"/>
      <c r="F23" s="3"/>
      <c r="G23" s="3"/>
      <c r="J23" s="9">
        <v>37347</v>
      </c>
      <c r="K23" s="9">
        <v>37437</v>
      </c>
      <c r="L23" s="6">
        <v>117</v>
      </c>
      <c r="M23" s="8">
        <v>1.4644037644442998E-2</v>
      </c>
      <c r="N23" s="8">
        <f t="shared" si="2"/>
        <v>4.622299541398589E-2</v>
      </c>
      <c r="O23" s="11">
        <f>O22+(1+(N23-N22)/N22)</f>
        <v>81.434836359434755</v>
      </c>
      <c r="P23" s="8">
        <f t="shared" si="5"/>
        <v>-7.4246958722460676E-2</v>
      </c>
      <c r="Q23" s="13">
        <f>STDEVA($P$4:P23)</f>
        <v>3.2696929423638291E-2</v>
      </c>
      <c r="R23" s="13">
        <f t="shared" si="6"/>
        <v>6.5393858847276581E-2</v>
      </c>
      <c r="T23">
        <f>STDEVA(M22:M23)</f>
        <v>3.2684593503984109E-2</v>
      </c>
      <c r="U23">
        <f t="shared" si="0"/>
        <v>6.5369187007968219E-2</v>
      </c>
      <c r="Z23" s="9">
        <v>37347</v>
      </c>
      <c r="AA23" s="9">
        <v>37437</v>
      </c>
      <c r="AB23" s="6">
        <v>117</v>
      </c>
      <c r="AC23" s="8">
        <v>1.4644037644442998E-2</v>
      </c>
      <c r="AD23" s="10">
        <f>B23+C23</f>
        <v>1890856198.7150002</v>
      </c>
      <c r="AE23" s="11">
        <f t="shared" si="7"/>
        <v>104.92030976150342</v>
      </c>
      <c r="AF23" s="8">
        <f t="shared" si="3"/>
        <v>4.1566033515638701E-4</v>
      </c>
      <c r="AG23">
        <v>1.7258103634917758E-2</v>
      </c>
      <c r="AN23" s="3">
        <f>D23-C23</f>
        <v>-65344818.879999995</v>
      </c>
      <c r="AO23" s="3">
        <v>-1759837990.835</v>
      </c>
      <c r="AP23" s="7">
        <v>1694493171.9549999</v>
      </c>
      <c r="AQ23" s="8">
        <v>1.4644037644442998E-2</v>
      </c>
      <c r="AW23" s="1"/>
      <c r="BQ23" s="3"/>
      <c r="ED23" s="9">
        <v>37347</v>
      </c>
      <c r="EE23" s="9">
        <v>37437</v>
      </c>
      <c r="EF23" s="6">
        <v>117</v>
      </c>
      <c r="EG23" s="8">
        <v>1.4644037644442998E-2</v>
      </c>
      <c r="EH23" s="8">
        <f t="shared" si="4"/>
        <v>4.622299541398589E-2</v>
      </c>
      <c r="EI23" s="11">
        <f t="shared" si="8"/>
        <v>81.434836359434755</v>
      </c>
      <c r="EJ23" s="8">
        <f t="shared" si="9"/>
        <v>-7.4246958722460676E-2</v>
      </c>
      <c r="EK23" s="13">
        <f>STDEVA($EJ$4:EJ23)</f>
        <v>3.2696929423638291E-2</v>
      </c>
      <c r="EL23" s="13">
        <f t="shared" si="10"/>
        <v>6.5393858847276581E-2</v>
      </c>
    </row>
    <row r="24" spans="1:142" x14ac:dyDescent="0.25">
      <c r="A24">
        <v>20023</v>
      </c>
      <c r="B24" s="7">
        <v>1885179589.3499999</v>
      </c>
      <c r="C24" s="7">
        <v>213262404.392571</v>
      </c>
      <c r="D24" s="3">
        <v>42951806.642857097</v>
      </c>
      <c r="E24" s="3"/>
      <c r="F24" s="3"/>
      <c r="G24" s="3"/>
      <c r="J24" s="9">
        <v>37438</v>
      </c>
      <c r="K24" s="9">
        <v>37529</v>
      </c>
      <c r="L24" s="6">
        <v>123</v>
      </c>
      <c r="M24" s="8">
        <v>-2.5552919910188709E-2</v>
      </c>
      <c r="N24" s="8">
        <f t="shared" si="2"/>
        <v>-4.0196957554631707E-2</v>
      </c>
      <c r="O24" s="11">
        <f>O23+(1+(N24-N23)/N23)</f>
        <v>80.565205190043486</v>
      </c>
      <c r="P24" s="8">
        <f t="shared" si="5"/>
        <v>-1.067885942022301E-2</v>
      </c>
      <c r="Q24" s="13">
        <f>STDEVA($P$4:P24)</f>
        <v>3.1869747528830719E-2</v>
      </c>
      <c r="R24" s="13">
        <f t="shared" si="6"/>
        <v>6.3739495057661438E-2</v>
      </c>
      <c r="T24">
        <f>STDEVA(M23:M24)</f>
        <v>2.8423541269947901E-2</v>
      </c>
      <c r="U24">
        <f t="shared" si="0"/>
        <v>5.6847082539895802E-2</v>
      </c>
      <c r="Z24" s="9">
        <v>37438</v>
      </c>
      <c r="AA24" s="9">
        <v>37529</v>
      </c>
      <c r="AB24" s="6">
        <v>123</v>
      </c>
      <c r="AC24" s="8">
        <v>-2.5552919910188709E-2</v>
      </c>
      <c r="AD24" s="10">
        <f>B24+C24</f>
        <v>2098441993.7425709</v>
      </c>
      <c r="AE24" s="11">
        <f t="shared" si="7"/>
        <v>105.03009378165717</v>
      </c>
      <c r="AF24" s="8">
        <f t="shared" si="3"/>
        <v>1.0463562336340271E-3</v>
      </c>
      <c r="AG24">
        <v>1.6893272707391476E-2</v>
      </c>
      <c r="AN24" s="3">
        <f>D24-C24</f>
        <v>-170310597.7497139</v>
      </c>
      <c r="AO24" s="3">
        <v>-1885179589.3499999</v>
      </c>
      <c r="AP24" s="7">
        <v>1714868991.600286</v>
      </c>
      <c r="AQ24" s="8">
        <v>-2.5552919910188709E-2</v>
      </c>
      <c r="AW24" s="1"/>
      <c r="BQ24" s="3"/>
      <c r="ED24" s="9">
        <v>37438</v>
      </c>
      <c r="EE24" s="9">
        <v>37529</v>
      </c>
      <c r="EF24" s="6">
        <v>123</v>
      </c>
      <c r="EG24" s="8">
        <v>-2.5552919910188709E-2</v>
      </c>
      <c r="EH24" s="8">
        <f t="shared" si="4"/>
        <v>-4.0196957554631707E-2</v>
      </c>
      <c r="EI24" s="11">
        <f t="shared" si="8"/>
        <v>80.565205190043486</v>
      </c>
      <c r="EJ24" s="8">
        <f t="shared" si="9"/>
        <v>-1.067885942022301E-2</v>
      </c>
      <c r="EK24" s="13">
        <f>STDEVA($EJ$4:EJ24)</f>
        <v>3.1869747528830719E-2</v>
      </c>
      <c r="EL24" s="13">
        <f t="shared" si="10"/>
        <v>6.3739495057661438E-2</v>
      </c>
    </row>
    <row r="25" spans="1:142" x14ac:dyDescent="0.25">
      <c r="A25">
        <v>20024</v>
      </c>
      <c r="B25" s="7">
        <v>2189308610.5499902</v>
      </c>
      <c r="C25" s="7">
        <v>248900424.890571</v>
      </c>
      <c r="D25" s="3">
        <v>37726636.642857097</v>
      </c>
      <c r="E25" s="3"/>
      <c r="F25" s="3"/>
      <c r="G25" s="3"/>
      <c r="J25" s="9">
        <v>37530</v>
      </c>
      <c r="K25" s="9">
        <v>37621</v>
      </c>
      <c r="L25" s="6">
        <v>133</v>
      </c>
      <c r="M25" s="8">
        <v>4.930842317485884E-2</v>
      </c>
      <c r="N25" s="8">
        <f t="shared" si="2"/>
        <v>7.4861343085047549E-2</v>
      </c>
      <c r="O25" s="11">
        <f>O24+(1+(N25-N24)/N24)</f>
        <v>78.70284177651142</v>
      </c>
      <c r="P25" s="8">
        <f t="shared" si="5"/>
        <v>-2.3116225039568603E-2</v>
      </c>
      <c r="Q25" s="13">
        <f>STDEVA($P$4:P25)</f>
        <v>3.1232121765272656E-2</v>
      </c>
      <c r="R25" s="13">
        <f t="shared" si="6"/>
        <v>6.2464243530545312E-2</v>
      </c>
      <c r="T25">
        <f>STDEVA(M24:M25)</f>
        <v>5.2934963344169784E-2</v>
      </c>
      <c r="U25">
        <f t="shared" si="0"/>
        <v>0.10586992668833957</v>
      </c>
      <c r="Z25" s="9">
        <v>37530</v>
      </c>
      <c r="AA25" s="9">
        <v>37621</v>
      </c>
      <c r="AB25" s="6">
        <v>133</v>
      </c>
      <c r="AC25" s="8">
        <v>4.930842317485884E-2</v>
      </c>
      <c r="AD25" s="10">
        <f>B25+C25</f>
        <v>2438209035.4405613</v>
      </c>
      <c r="AE25" s="11">
        <f t="shared" si="7"/>
        <v>105.19200773625356</v>
      </c>
      <c r="AF25" s="8">
        <f t="shared" si="3"/>
        <v>1.5415958299815902E-3</v>
      </c>
      <c r="AG25">
        <v>1.6533935078336181E-2</v>
      </c>
      <c r="AN25" s="3">
        <f>D25-C25</f>
        <v>-211173788.24771389</v>
      </c>
      <c r="AO25" s="3">
        <v>-2189308610.5499902</v>
      </c>
      <c r="AP25" s="7">
        <v>1978134822.3022764</v>
      </c>
      <c r="AQ25" s="8">
        <v>4.930842317485884E-2</v>
      </c>
      <c r="AW25" s="1"/>
      <c r="BQ25" s="3"/>
      <c r="ED25" s="9">
        <v>37530</v>
      </c>
      <c r="EE25" s="9">
        <v>37621</v>
      </c>
      <c r="EF25" s="6">
        <v>133</v>
      </c>
      <c r="EG25" s="8">
        <v>4.930842317485884E-2</v>
      </c>
      <c r="EH25" s="8">
        <f t="shared" si="4"/>
        <v>7.4861343085047549E-2</v>
      </c>
      <c r="EI25" s="11">
        <f t="shared" si="8"/>
        <v>78.70284177651142</v>
      </c>
      <c r="EJ25" s="8">
        <f t="shared" si="9"/>
        <v>-2.3116225039568603E-2</v>
      </c>
      <c r="EK25" s="13">
        <f>STDEVA($EJ$4:EJ25)</f>
        <v>3.1232121765272656E-2</v>
      </c>
      <c r="EL25" s="13">
        <f t="shared" si="10"/>
        <v>6.2464243530545312E-2</v>
      </c>
    </row>
    <row r="26" spans="1:142" x14ac:dyDescent="0.25">
      <c r="A26">
        <v>20031</v>
      </c>
      <c r="B26" s="7">
        <v>2339023254.6111898</v>
      </c>
      <c r="C26" s="7">
        <v>154285677.325095</v>
      </c>
      <c r="D26" s="3">
        <v>51691337.880952299</v>
      </c>
      <c r="E26" s="3"/>
      <c r="F26" s="3"/>
      <c r="G26" s="3"/>
      <c r="J26" s="9">
        <v>37622</v>
      </c>
      <c r="K26" s="9">
        <v>37711</v>
      </c>
      <c r="L26" s="6">
        <v>137</v>
      </c>
      <c r="M26" s="8">
        <v>2.1522915677575138E-2</v>
      </c>
      <c r="N26" s="8">
        <f t="shared" si="2"/>
        <v>-2.7785507497283701E-2</v>
      </c>
      <c r="O26" s="11">
        <f>O25+(1+(N26-N25)/N25)</f>
        <v>78.331682158579937</v>
      </c>
      <c r="P26" s="8">
        <f t="shared" si="5"/>
        <v>-4.7159620866733896E-3</v>
      </c>
      <c r="Q26" s="13">
        <f>STDEVA($P$4:P26)</f>
        <v>3.0536651652185273E-2</v>
      </c>
      <c r="R26" s="13">
        <f t="shared" si="6"/>
        <v>6.1073303304370545E-2</v>
      </c>
      <c r="T26">
        <f>STDEVA(M25:M26)</f>
        <v>1.9647320770038969E-2</v>
      </c>
      <c r="U26">
        <f t="shared" si="0"/>
        <v>3.9294641540077939E-2</v>
      </c>
      <c r="Z26" s="9">
        <v>37622</v>
      </c>
      <c r="AA26" s="9">
        <v>37711</v>
      </c>
      <c r="AB26" s="6">
        <v>137</v>
      </c>
      <c r="AC26" s="8">
        <v>2.1522915677575138E-2</v>
      </c>
      <c r="AD26" s="10">
        <f>B26+C26</f>
        <v>2493308931.936285</v>
      </c>
      <c r="AE26" s="11">
        <f t="shared" si="7"/>
        <v>105.21460624839703</v>
      </c>
      <c r="AF26" s="8">
        <f t="shared" si="3"/>
        <v>2.1483107538111668E-4</v>
      </c>
      <c r="AG26">
        <v>1.6212992131361622E-2</v>
      </c>
      <c r="AN26" s="3">
        <f>D26-C26</f>
        <v>-102594339.4441427</v>
      </c>
      <c r="AO26" s="3">
        <v>-2339023254.6111898</v>
      </c>
      <c r="AP26" s="7">
        <v>2236428915.167047</v>
      </c>
      <c r="AQ26" s="8">
        <v>2.1522915677575138E-2</v>
      </c>
      <c r="AW26" s="1"/>
      <c r="BQ26" s="3"/>
      <c r="ED26" s="9">
        <v>37622</v>
      </c>
      <c r="EE26" s="9">
        <v>37711</v>
      </c>
      <c r="EF26" s="6">
        <v>137</v>
      </c>
      <c r="EG26" s="8">
        <v>2.1522915677575138E-2</v>
      </c>
      <c r="EH26" s="8">
        <f t="shared" si="4"/>
        <v>-2.7785507497283701E-2</v>
      </c>
      <c r="EI26" s="11">
        <f t="shared" si="8"/>
        <v>78.331682158579937</v>
      </c>
      <c r="EJ26" s="8">
        <f t="shared" si="9"/>
        <v>-4.7159620866733896E-3</v>
      </c>
      <c r="EK26" s="13">
        <f>STDEVA($EJ$4:EJ26)</f>
        <v>3.0536651652185273E-2</v>
      </c>
      <c r="EL26" s="13">
        <f t="shared" si="10"/>
        <v>6.1073303304370545E-2</v>
      </c>
    </row>
    <row r="27" spans="1:142" x14ac:dyDescent="0.25">
      <c r="A27">
        <v>20032</v>
      </c>
      <c r="B27" s="7">
        <v>2717624761.5142798</v>
      </c>
      <c r="C27" s="7">
        <v>322635058.813761</v>
      </c>
      <c r="D27" s="3">
        <v>102060597.214285</v>
      </c>
      <c r="E27" s="3"/>
      <c r="F27" s="3"/>
      <c r="G27" s="3"/>
      <c r="J27" s="9">
        <v>37712</v>
      </c>
      <c r="K27" s="9">
        <v>37802</v>
      </c>
      <c r="L27" s="6">
        <v>157</v>
      </c>
      <c r="M27" s="8">
        <v>6.7561126206025168E-2</v>
      </c>
      <c r="N27" s="8">
        <f t="shared" si="2"/>
        <v>4.603821052845003E-2</v>
      </c>
      <c r="O27" s="11">
        <f>O26+(1+(N27-N26)/N26)</f>
        <v>76.67476764899429</v>
      </c>
      <c r="P27" s="8">
        <f t="shared" si="5"/>
        <v>-2.1152545993219928E-2</v>
      </c>
      <c r="Q27" s="13">
        <f>STDEVA($P$4:P27)</f>
        <v>2.995045079144577E-2</v>
      </c>
      <c r="R27" s="13">
        <f t="shared" si="6"/>
        <v>5.990090158289154E-2</v>
      </c>
      <c r="T27">
        <f>STDEVA(M26:M27)</f>
        <v>3.2553930858360926E-2</v>
      </c>
      <c r="U27">
        <f t="shared" si="0"/>
        <v>6.5107861716721852E-2</v>
      </c>
      <c r="Z27" s="9">
        <v>37712</v>
      </c>
      <c r="AA27" s="9">
        <v>37802</v>
      </c>
      <c r="AB27" s="6">
        <v>157</v>
      </c>
      <c r="AC27" s="8">
        <v>6.7561126206025168E-2</v>
      </c>
      <c r="AD27" s="10">
        <f>B27+C27</f>
        <v>3040259820.3280411</v>
      </c>
      <c r="AE27" s="11">
        <f t="shared" si="7"/>
        <v>105.43397372484007</v>
      </c>
      <c r="AF27" s="8">
        <f t="shared" si="3"/>
        <v>2.0849526911230765E-3</v>
      </c>
      <c r="AG27">
        <v>1.5894670675595229E-2</v>
      </c>
      <c r="AN27" s="3">
        <f>D27-C27</f>
        <v>-220574461.59947598</v>
      </c>
      <c r="AO27" s="3">
        <v>-2717624761.5142798</v>
      </c>
      <c r="AP27" s="7">
        <v>2497050299.914804</v>
      </c>
      <c r="AQ27" s="8">
        <v>6.7561126206025168E-2</v>
      </c>
      <c r="AW27" s="1"/>
      <c r="BQ27" s="3"/>
      <c r="ED27" s="9">
        <v>37712</v>
      </c>
      <c r="EE27" s="9">
        <v>37802</v>
      </c>
      <c r="EF27" s="6">
        <v>157</v>
      </c>
      <c r="EG27" s="8">
        <v>6.7561126206025168E-2</v>
      </c>
      <c r="EH27" s="8">
        <f t="shared" si="4"/>
        <v>4.603821052845003E-2</v>
      </c>
      <c r="EI27" s="11">
        <f t="shared" si="8"/>
        <v>76.67476764899429</v>
      </c>
      <c r="EJ27" s="8">
        <f t="shared" si="9"/>
        <v>-2.1152545993219928E-2</v>
      </c>
      <c r="EK27" s="13">
        <f>STDEVA($EJ$4:EJ27)</f>
        <v>2.995045079144577E-2</v>
      </c>
      <c r="EL27" s="13">
        <f t="shared" si="10"/>
        <v>5.990090158289154E-2</v>
      </c>
    </row>
    <row r="28" spans="1:142" x14ac:dyDescent="0.25">
      <c r="A28">
        <v>20033</v>
      </c>
      <c r="B28" s="7">
        <v>2859152127.7923799</v>
      </c>
      <c r="C28" s="7">
        <v>227535332.44847599</v>
      </c>
      <c r="D28" s="3">
        <v>126892667.5</v>
      </c>
      <c r="E28" s="3"/>
      <c r="F28" s="3"/>
      <c r="G28" s="3"/>
      <c r="J28" s="9">
        <v>37803</v>
      </c>
      <c r="K28" s="9">
        <v>37894</v>
      </c>
      <c r="L28" s="6">
        <v>159</v>
      </c>
      <c r="M28" s="8">
        <v>1.5044277601754974E-2</v>
      </c>
      <c r="N28" s="8">
        <f t="shared" si="2"/>
        <v>-5.2516848604270194E-2</v>
      </c>
      <c r="O28" s="11">
        <f>O27+(1+(N28-N27)/N27)</f>
        <v>75.534044584360473</v>
      </c>
      <c r="P28" s="8">
        <f t="shared" si="5"/>
        <v>-1.4877424472361999E-2</v>
      </c>
      <c r="Q28" s="13">
        <f>STDEVA($P$4:P28)</f>
        <v>2.9332525261457597E-2</v>
      </c>
      <c r="R28" s="13">
        <f t="shared" si="6"/>
        <v>5.8665050522915194E-2</v>
      </c>
      <c r="T28">
        <f>STDEVA(M27:M28)</f>
        <v>3.7135019774626729E-2</v>
      </c>
      <c r="U28">
        <f t="shared" si="0"/>
        <v>7.4270039549253458E-2</v>
      </c>
      <c r="Z28" s="9">
        <v>37803</v>
      </c>
      <c r="AA28" s="9">
        <v>37894</v>
      </c>
      <c r="AB28" s="6">
        <v>159</v>
      </c>
      <c r="AC28" s="8">
        <v>1.5044277601754974E-2</v>
      </c>
      <c r="AD28" s="10">
        <f>B28+C28</f>
        <v>3086687460.2408557</v>
      </c>
      <c r="AE28" s="11">
        <f t="shared" si="7"/>
        <v>105.4492446696463</v>
      </c>
      <c r="AF28" s="8">
        <f t="shared" si="3"/>
        <v>1.4483893821637395E-4</v>
      </c>
      <c r="AG28">
        <v>1.5612274237927755E-2</v>
      </c>
      <c r="AN28" s="3">
        <f>D28-C28</f>
        <v>-100642664.94847599</v>
      </c>
      <c r="AO28" s="3">
        <v>-2859152127.7923799</v>
      </c>
      <c r="AP28" s="7">
        <v>2758509462.843904</v>
      </c>
      <c r="AQ28" s="8">
        <v>1.5044277601754974E-2</v>
      </c>
      <c r="AW28" s="1"/>
      <c r="BQ28" s="3"/>
      <c r="ED28" s="9">
        <v>37803</v>
      </c>
      <c r="EE28" s="9">
        <v>37894</v>
      </c>
      <c r="EF28" s="6">
        <v>159</v>
      </c>
      <c r="EG28" s="8">
        <v>1.5044277601754974E-2</v>
      </c>
      <c r="EH28" s="8">
        <f t="shared" si="4"/>
        <v>-5.2516848604270194E-2</v>
      </c>
      <c r="EI28" s="11">
        <f t="shared" si="8"/>
        <v>75.534044584360473</v>
      </c>
      <c r="EJ28" s="8">
        <f t="shared" si="9"/>
        <v>-1.4877424472361999E-2</v>
      </c>
      <c r="EK28" s="13">
        <f>STDEVA($EJ$4:EJ28)</f>
        <v>2.9332525261457597E-2</v>
      </c>
      <c r="EL28" s="13">
        <f t="shared" si="10"/>
        <v>5.8665050522915194E-2</v>
      </c>
    </row>
    <row r="29" spans="1:142" x14ac:dyDescent="0.25">
      <c r="A29">
        <v>20034</v>
      </c>
      <c r="B29" s="7">
        <v>3210042491.16714</v>
      </c>
      <c r="C29" s="7">
        <v>333007456.261904</v>
      </c>
      <c r="D29" s="3">
        <v>197415844.357142</v>
      </c>
      <c r="E29" s="3"/>
      <c r="F29" s="3"/>
      <c r="G29" s="3"/>
      <c r="J29" s="9">
        <v>37895</v>
      </c>
      <c r="K29" s="9">
        <v>37986</v>
      </c>
      <c r="L29" s="6">
        <v>160</v>
      </c>
      <c r="M29" s="8">
        <v>7.5301607556025996E-2</v>
      </c>
      <c r="N29" s="8">
        <f t="shared" si="2"/>
        <v>6.0257329954271022E-2</v>
      </c>
      <c r="O29" s="11">
        <f>O28+(1+(N29-N28)/N28)</f>
        <v>74.386654145754235</v>
      </c>
      <c r="P29" s="8">
        <f t="shared" si="5"/>
        <v>-1.5190374683627196E-2</v>
      </c>
      <c r="Q29" s="13">
        <f>STDEVA($P$4:P29)</f>
        <v>2.875315055378377E-2</v>
      </c>
      <c r="R29" s="13">
        <f t="shared" si="6"/>
        <v>5.7506301107567541E-2</v>
      </c>
      <c r="T29">
        <f>STDEVA(M28:M29)</f>
        <v>4.2608366626860308E-2</v>
      </c>
      <c r="U29">
        <f t="shared" si="0"/>
        <v>8.5216733253720617E-2</v>
      </c>
      <c r="Z29" s="9">
        <v>37895</v>
      </c>
      <c r="AA29" s="9">
        <v>37986</v>
      </c>
      <c r="AB29" s="6">
        <v>160</v>
      </c>
      <c r="AC29" s="8">
        <v>7.5301607556025996E-2</v>
      </c>
      <c r="AD29" s="10">
        <f>B29+C29</f>
        <v>3543049947.4290438</v>
      </c>
      <c r="AE29" s="11">
        <f t="shared" si="7"/>
        <v>105.59709329153191</v>
      </c>
      <c r="AF29" s="8">
        <f t="shared" si="3"/>
        <v>1.4020832709498166E-3</v>
      </c>
      <c r="AG29">
        <v>1.5332488941354515E-2</v>
      </c>
      <c r="AN29" s="3">
        <f>D29-C29</f>
        <v>-135591611.904762</v>
      </c>
      <c r="AO29" s="3">
        <v>-3210042491.16714</v>
      </c>
      <c r="AP29" s="7">
        <v>3074450879.2623782</v>
      </c>
      <c r="AQ29" s="8">
        <v>7.5301607556025996E-2</v>
      </c>
      <c r="AW29" s="1"/>
      <c r="BQ29" s="3"/>
      <c r="ED29" s="9">
        <v>37895</v>
      </c>
      <c r="EE29" s="9">
        <v>37986</v>
      </c>
      <c r="EF29" s="6">
        <v>160</v>
      </c>
      <c r="EG29" s="8">
        <v>7.5301607556025996E-2</v>
      </c>
      <c r="EH29" s="8">
        <f t="shared" si="4"/>
        <v>6.0257329954271022E-2</v>
      </c>
      <c r="EI29" s="11">
        <f t="shared" si="8"/>
        <v>74.386654145754235</v>
      </c>
      <c r="EJ29" s="8">
        <f t="shared" si="9"/>
        <v>-1.5190374683627196E-2</v>
      </c>
      <c r="EK29" s="13">
        <f>STDEVA($EJ$4:EJ29)</f>
        <v>2.875315055378377E-2</v>
      </c>
      <c r="EL29" s="13">
        <f t="shared" si="10"/>
        <v>5.7506301107567541E-2</v>
      </c>
    </row>
    <row r="30" spans="1:142" x14ac:dyDescent="0.25">
      <c r="A30">
        <v>20041</v>
      </c>
      <c r="B30" s="7">
        <v>3318768167.6700001</v>
      </c>
      <c r="C30" s="7">
        <v>251101108.510952</v>
      </c>
      <c r="D30" s="3">
        <v>257822600.345238</v>
      </c>
      <c r="E30" s="3"/>
      <c r="F30" s="3"/>
      <c r="G30" s="3"/>
      <c r="J30" s="9">
        <v>37987</v>
      </c>
      <c r="K30" s="9">
        <v>38077</v>
      </c>
      <c r="L30" s="6">
        <v>163</v>
      </c>
      <c r="M30" s="8">
        <v>3.5964373884400214E-2</v>
      </c>
      <c r="N30" s="8">
        <f t="shared" si="2"/>
        <v>-3.9337233671625782E-2</v>
      </c>
      <c r="O30" s="11">
        <f>O29+(1+(N30-N29)/N29)</f>
        <v>73.733833423337913</v>
      </c>
      <c r="P30" s="8">
        <f t="shared" si="5"/>
        <v>-8.7760463205829448E-3</v>
      </c>
      <c r="Q30" s="13">
        <f>STDEVA($P$4:P30)</f>
        <v>2.8197771971943186E-2</v>
      </c>
      <c r="R30" s="13">
        <f t="shared" si="6"/>
        <v>5.6395543943886371E-2</v>
      </c>
      <c r="T30">
        <f>STDEVA(M29:M30)</f>
        <v>2.7815624682326387E-2</v>
      </c>
      <c r="U30">
        <f t="shared" si="0"/>
        <v>5.5631249364652774E-2</v>
      </c>
      <c r="Z30" s="9">
        <v>37987</v>
      </c>
      <c r="AA30" s="9">
        <v>38077</v>
      </c>
      <c r="AB30" s="6">
        <v>163</v>
      </c>
      <c r="AC30" s="8">
        <v>3.5964373884400214E-2</v>
      </c>
      <c r="AD30" s="10">
        <f>B30+C30</f>
        <v>3569869276.1809521</v>
      </c>
      <c r="AE30" s="11">
        <f t="shared" si="7"/>
        <v>105.60466285141671</v>
      </c>
      <c r="AF30" s="8">
        <f t="shared" si="3"/>
        <v>7.1683411435374822E-5</v>
      </c>
      <c r="AG30">
        <v>1.5082067243890673E-2</v>
      </c>
      <c r="AN30" s="3">
        <f>D30-C30</f>
        <v>6721491.8342860043</v>
      </c>
      <c r="AO30" s="3">
        <v>-3318768167.6700001</v>
      </c>
      <c r="AP30" s="7">
        <v>3325489659.5042863</v>
      </c>
      <c r="AQ30" s="8">
        <v>3.5964373884400214E-2</v>
      </c>
      <c r="AW30" s="1"/>
      <c r="BQ30" s="3"/>
      <c r="ED30" s="9">
        <v>37987</v>
      </c>
      <c r="EE30" s="9">
        <v>38077</v>
      </c>
      <c r="EF30" s="6">
        <v>163</v>
      </c>
      <c r="EG30" s="8">
        <v>3.5964373884400214E-2</v>
      </c>
      <c r="EH30" s="8">
        <f t="shared" si="4"/>
        <v>-3.9337233671625782E-2</v>
      </c>
      <c r="EI30" s="11">
        <f t="shared" si="8"/>
        <v>73.733833423337913</v>
      </c>
      <c r="EJ30" s="8">
        <f t="shared" si="9"/>
        <v>-8.7760463205829448E-3</v>
      </c>
      <c r="EK30" s="13">
        <f>STDEVA($EJ$4:EJ30)</f>
        <v>2.8197771971943186E-2</v>
      </c>
      <c r="EL30" s="13">
        <f t="shared" si="10"/>
        <v>5.6395543943886371E-2</v>
      </c>
    </row>
    <row r="31" spans="1:142" x14ac:dyDescent="0.25">
      <c r="A31">
        <v>20042</v>
      </c>
      <c r="B31" s="7">
        <v>3633352625.70999</v>
      </c>
      <c r="C31" s="7">
        <v>640190861.19333303</v>
      </c>
      <c r="D31" s="3">
        <v>431568227.41666597</v>
      </c>
      <c r="E31" s="3"/>
      <c r="F31" s="3"/>
      <c r="G31" s="3"/>
      <c r="J31" s="9">
        <v>38078</v>
      </c>
      <c r="K31" s="9">
        <v>38168</v>
      </c>
      <c r="L31" s="6">
        <v>179</v>
      </c>
      <c r="M31" s="8">
        <v>3.1928058517481706E-2</v>
      </c>
      <c r="N31" s="8">
        <f t="shared" si="2"/>
        <v>-4.0363153669185081E-3</v>
      </c>
      <c r="O31" s="11">
        <f>O30+(1+(N31-N30)/N30)</f>
        <v>73.836441435904646</v>
      </c>
      <c r="P31" s="8">
        <f t="shared" si="5"/>
        <v>1.3916001352814028E-3</v>
      </c>
      <c r="Q31" s="13">
        <f>STDEVA($P$4:P31)</f>
        <v>2.7766891779275472E-2</v>
      </c>
      <c r="R31" s="13">
        <f t="shared" si="6"/>
        <v>5.5533783558550945E-2</v>
      </c>
      <c r="T31">
        <f>STDEVA(M30:M31)</f>
        <v>2.8541059669555447E-3</v>
      </c>
      <c r="U31">
        <f t="shared" si="0"/>
        <v>5.7082119339110894E-3</v>
      </c>
      <c r="Z31" s="9">
        <v>38078</v>
      </c>
      <c r="AA31" s="9">
        <v>38168</v>
      </c>
      <c r="AB31" s="6">
        <v>179</v>
      </c>
      <c r="AC31" s="8">
        <v>3.1928058517481706E-2</v>
      </c>
      <c r="AD31" s="10">
        <f>B31+C31</f>
        <v>4273543486.9033232</v>
      </c>
      <c r="AE31" s="11">
        <f t="shared" si="7"/>
        <v>105.80177769128422</v>
      </c>
      <c r="AF31" s="8">
        <f t="shared" si="3"/>
        <v>1.8665353834312892E-3</v>
      </c>
      <c r="AG31">
        <v>1.4833208014056645E-2</v>
      </c>
      <c r="AN31" s="3">
        <f>D31-C31</f>
        <v>-208622633.77666706</v>
      </c>
      <c r="AO31" s="3">
        <v>-3633352625.70999</v>
      </c>
      <c r="AP31" s="7">
        <v>3424729991.9333229</v>
      </c>
      <c r="AQ31" s="8">
        <v>3.1928058517481706E-2</v>
      </c>
      <c r="AW31" s="1"/>
      <c r="BQ31" s="3"/>
      <c r="ED31" s="9">
        <v>38078</v>
      </c>
      <c r="EE31" s="9">
        <v>38168</v>
      </c>
      <c r="EF31" s="6">
        <v>179</v>
      </c>
      <c r="EG31" s="8">
        <v>3.1928058517481706E-2</v>
      </c>
      <c r="EH31" s="8">
        <f t="shared" si="4"/>
        <v>-4.0363153669185081E-3</v>
      </c>
      <c r="EI31" s="11">
        <f t="shared" si="8"/>
        <v>73.836441435904646</v>
      </c>
      <c r="EJ31" s="8">
        <f t="shared" si="9"/>
        <v>1.3916001352814028E-3</v>
      </c>
      <c r="EK31" s="13">
        <f>STDEVA($EJ$4:EJ31)</f>
        <v>2.7766891779275472E-2</v>
      </c>
      <c r="EL31" s="13">
        <f t="shared" si="10"/>
        <v>5.5533783558550945E-2</v>
      </c>
    </row>
    <row r="32" spans="1:142" x14ac:dyDescent="0.25">
      <c r="A32">
        <v>20043</v>
      </c>
      <c r="B32" s="7">
        <v>3964151684.5899901</v>
      </c>
      <c r="C32" s="7">
        <v>534792041.60666603</v>
      </c>
      <c r="D32" s="3">
        <v>307179999.44999999</v>
      </c>
      <c r="E32" s="3"/>
      <c r="F32" s="3"/>
      <c r="G32" s="3"/>
      <c r="J32" s="9">
        <v>38169</v>
      </c>
      <c r="K32" s="9">
        <v>38260</v>
      </c>
      <c r="L32" s="6">
        <v>184</v>
      </c>
      <c r="M32" s="8">
        <v>2.8399945547033179E-2</v>
      </c>
      <c r="N32" s="8">
        <f t="shared" si="2"/>
        <v>-3.528112970448527E-3</v>
      </c>
      <c r="O32" s="11">
        <f>O31+(1+(N32-N31)/N31)</f>
        <v>74.710533931095881</v>
      </c>
      <c r="P32" s="8">
        <f t="shared" si="5"/>
        <v>1.1838226195529888E-2</v>
      </c>
      <c r="Q32" s="13">
        <f>STDEVA($P$4:P32)</f>
        <v>2.7577305350033533E-2</v>
      </c>
      <c r="R32" s="13">
        <f t="shared" si="6"/>
        <v>5.5154610700067067E-2</v>
      </c>
      <c r="T32">
        <f>STDEVA(M31:M32)</f>
        <v>2.4947526061963668E-3</v>
      </c>
      <c r="U32">
        <f t="shared" si="0"/>
        <v>4.9895052123927336E-3</v>
      </c>
      <c r="Z32" s="9">
        <v>38169</v>
      </c>
      <c r="AA32" s="9">
        <v>38260</v>
      </c>
      <c r="AB32" s="6">
        <v>184</v>
      </c>
      <c r="AC32" s="8">
        <v>2.8399945547033179E-2</v>
      </c>
      <c r="AD32" s="10">
        <f>B32+C32</f>
        <v>4498943726.1966562</v>
      </c>
      <c r="AE32" s="11">
        <f t="shared" si="7"/>
        <v>105.85452086331092</v>
      </c>
      <c r="AF32" s="8">
        <f t="shared" si="3"/>
        <v>4.9850931787376318E-4</v>
      </c>
      <c r="AG32">
        <v>1.4596789747559853E-2</v>
      </c>
      <c r="AN32" s="3">
        <f>D32-C32</f>
        <v>-227612042.15666604</v>
      </c>
      <c r="AO32" s="3">
        <v>-3964151684.5899901</v>
      </c>
      <c r="AP32" s="7">
        <v>3736539642.4333239</v>
      </c>
      <c r="AQ32" s="8">
        <v>2.8399945547033179E-2</v>
      </c>
      <c r="AW32" s="1"/>
      <c r="BQ32" s="3"/>
      <c r="ED32" s="9">
        <v>38169</v>
      </c>
      <c r="EE32" s="9">
        <v>38260</v>
      </c>
      <c r="EF32" s="6">
        <v>184</v>
      </c>
      <c r="EG32" s="8">
        <v>2.8399945547033179E-2</v>
      </c>
      <c r="EH32" s="8">
        <f t="shared" si="4"/>
        <v>-3.528112970448527E-3</v>
      </c>
      <c r="EI32" s="11">
        <f t="shared" si="8"/>
        <v>74.710533931095881</v>
      </c>
      <c r="EJ32" s="8">
        <f t="shared" si="9"/>
        <v>1.1838226195529888E-2</v>
      </c>
      <c r="EK32" s="13">
        <f>STDEVA($EJ$4:EJ32)</f>
        <v>2.7577305350033533E-2</v>
      </c>
      <c r="EL32" s="13">
        <f t="shared" si="10"/>
        <v>5.5154610700067067E-2</v>
      </c>
    </row>
    <row r="33" spans="1:142" x14ac:dyDescent="0.25">
      <c r="A33">
        <v>20044</v>
      </c>
      <c r="B33" s="7">
        <v>4592989131.1800003</v>
      </c>
      <c r="C33" s="7">
        <v>614507683.24666595</v>
      </c>
      <c r="D33" s="3">
        <v>458707035.35000002</v>
      </c>
      <c r="E33" s="3"/>
      <c r="F33" s="3"/>
      <c r="G33" s="3"/>
      <c r="J33" s="9">
        <v>38261</v>
      </c>
      <c r="K33" s="9">
        <v>38352</v>
      </c>
      <c r="L33" s="6">
        <v>191</v>
      </c>
      <c r="M33" s="8">
        <v>0.11932863228523782</v>
      </c>
      <c r="N33" s="8">
        <f t="shared" si="2"/>
        <v>9.0928686738204645E-2</v>
      </c>
      <c r="O33" s="11">
        <f>O32+(1+(N33-N32)/N32)</f>
        <v>48.937921914467367</v>
      </c>
      <c r="P33" s="8">
        <f t="shared" si="5"/>
        <v>-0.34496624050897706</v>
      </c>
      <c r="Q33" s="13">
        <f>STDEVA($P$4:P33)</f>
        <v>6.695295097494415E-2</v>
      </c>
      <c r="R33" s="13">
        <f t="shared" si="6"/>
        <v>0.1339059019498883</v>
      </c>
      <c r="T33">
        <f>STDEVA(M32:M33)</f>
        <v>6.4296290996971817E-2</v>
      </c>
      <c r="U33">
        <f t="shared" si="0"/>
        <v>0.12859258199394363</v>
      </c>
      <c r="Z33" s="9">
        <v>38261</v>
      </c>
      <c r="AA33" s="9">
        <v>38352</v>
      </c>
      <c r="AB33" s="6">
        <v>191</v>
      </c>
      <c r="AC33" s="8">
        <v>0.11932863228523782</v>
      </c>
      <c r="AD33" s="10">
        <f>B33+C33</f>
        <v>5207496814.4266663</v>
      </c>
      <c r="AE33" s="11">
        <f t="shared" si="7"/>
        <v>106.01201407312909</v>
      </c>
      <c r="AF33" s="8">
        <f t="shared" si="3"/>
        <v>1.4878269584870374E-3</v>
      </c>
      <c r="AG33">
        <v>1.4364021210045824E-2</v>
      </c>
      <c r="AN33" s="3">
        <f>D33-C33</f>
        <v>-155800647.89666593</v>
      </c>
      <c r="AO33" s="3">
        <v>-4592989131.1800003</v>
      </c>
      <c r="AP33" s="7">
        <v>4437188483.2833347</v>
      </c>
      <c r="AQ33" s="8">
        <v>0.11932863228523782</v>
      </c>
      <c r="AW33" s="1"/>
      <c r="BQ33" s="3"/>
      <c r="ED33" s="9">
        <v>38261</v>
      </c>
      <c r="EE33" s="9">
        <v>38352</v>
      </c>
      <c r="EF33" s="6">
        <v>191</v>
      </c>
      <c r="EG33" s="8">
        <v>0.11932863228523782</v>
      </c>
      <c r="EH33" s="8">
        <f t="shared" si="4"/>
        <v>9.0928686738204645E-2</v>
      </c>
      <c r="EI33" s="11">
        <f t="shared" si="8"/>
        <v>48.937921914467367</v>
      </c>
      <c r="EJ33" s="8">
        <f t="shared" si="9"/>
        <v>-0.34496624050897706</v>
      </c>
      <c r="EK33" s="13">
        <f>STDEVA($EJ$4:EJ33)</f>
        <v>6.695295097494415E-2</v>
      </c>
      <c r="EL33" s="13">
        <f t="shared" si="10"/>
        <v>0.1339059019498883</v>
      </c>
    </row>
    <row r="34" spans="1:142" x14ac:dyDescent="0.25">
      <c r="A34">
        <v>20051</v>
      </c>
      <c r="B34" s="7">
        <v>4824774480.9200001</v>
      </c>
      <c r="C34" s="7">
        <v>311569717.37333298</v>
      </c>
      <c r="D34" s="3">
        <v>325170047.05000001</v>
      </c>
      <c r="E34" s="3"/>
      <c r="F34" s="3"/>
      <c r="G34" s="3"/>
      <c r="J34" s="9">
        <v>38353</v>
      </c>
      <c r="K34" s="9">
        <v>38442</v>
      </c>
      <c r="L34" s="6">
        <v>194</v>
      </c>
      <c r="M34" s="8">
        <v>5.3426139798772754E-2</v>
      </c>
      <c r="N34" s="8">
        <f t="shared" si="2"/>
        <v>-6.590249248646507E-2</v>
      </c>
      <c r="O34" s="11">
        <f>O33+(1+(N34-N33)/N33)</f>
        <v>48.213150724532483</v>
      </c>
      <c r="P34" s="8">
        <f t="shared" si="5"/>
        <v>-1.4810011573471052E-2</v>
      </c>
      <c r="Q34" s="13">
        <f>STDEVA($P$4:P34)</f>
        <v>6.5836416354965482E-2</v>
      </c>
      <c r="R34" s="13">
        <f t="shared" si="6"/>
        <v>0.13167283270993096</v>
      </c>
      <c r="T34">
        <f>STDEVA(M33:M34)</f>
        <v>4.6600099334274961E-2</v>
      </c>
      <c r="U34">
        <f t="shared" si="0"/>
        <v>9.3200198668549922E-2</v>
      </c>
      <c r="Z34" s="9">
        <v>38353</v>
      </c>
      <c r="AA34" s="9">
        <v>38442</v>
      </c>
      <c r="AB34" s="6">
        <v>194</v>
      </c>
      <c r="AC34" s="8">
        <v>5.3426139798772754E-2</v>
      </c>
      <c r="AD34" s="10">
        <f>B34+C34</f>
        <v>5136344198.2933331</v>
      </c>
      <c r="AE34" s="11">
        <f t="shared" si="7"/>
        <v>105.998350576315</v>
      </c>
      <c r="AF34" s="8">
        <f t="shared" si="3"/>
        <v>-1.2888630532637002E-4</v>
      </c>
      <c r="AG34">
        <v>1.4154903516844581E-2</v>
      </c>
      <c r="AN34" s="3">
        <f>D34-C34</f>
        <v>13600329.676667035</v>
      </c>
      <c r="AO34" s="3">
        <v>-4824774480.9200001</v>
      </c>
      <c r="AP34" s="7">
        <v>4838374810.5966673</v>
      </c>
      <c r="AQ34" s="8">
        <v>5.3426139798772754E-2</v>
      </c>
      <c r="AW34" s="1"/>
      <c r="BQ34" s="3"/>
      <c r="ED34" s="9">
        <v>38353</v>
      </c>
      <c r="EE34" s="9">
        <v>38442</v>
      </c>
      <c r="EF34" s="6">
        <v>194</v>
      </c>
      <c r="EG34" s="8">
        <v>5.3426139798772754E-2</v>
      </c>
      <c r="EH34" s="8">
        <f t="shared" si="4"/>
        <v>-6.590249248646507E-2</v>
      </c>
      <c r="EI34" s="11">
        <f t="shared" si="8"/>
        <v>48.213150724532483</v>
      </c>
      <c r="EJ34" s="8">
        <f t="shared" si="9"/>
        <v>-1.4810011573471052E-2</v>
      </c>
      <c r="EK34" s="13">
        <f>STDEVA($EJ$4:EJ34)</f>
        <v>6.5836416354965482E-2</v>
      </c>
      <c r="EL34" s="13">
        <f t="shared" si="10"/>
        <v>0.13167283270993096</v>
      </c>
    </row>
    <row r="35" spans="1:142" x14ac:dyDescent="0.25">
      <c r="A35">
        <v>20052</v>
      </c>
      <c r="B35" s="7">
        <v>5350296303.1566601</v>
      </c>
      <c r="C35" s="7">
        <v>635517705.68666601</v>
      </c>
      <c r="D35" s="3">
        <v>476715909.14999998</v>
      </c>
      <c r="E35" s="3"/>
      <c r="F35" s="3"/>
      <c r="G35" s="3"/>
      <c r="J35" s="9">
        <v>38443</v>
      </c>
      <c r="K35" s="9">
        <v>38533</v>
      </c>
      <c r="L35" s="6">
        <v>221</v>
      </c>
      <c r="M35" s="8">
        <v>7.6007702981812031E-2</v>
      </c>
      <c r="N35" s="8">
        <f t="shared" si="2"/>
        <v>2.2581563183039277E-2</v>
      </c>
      <c r="O35" s="11">
        <f>O34+(1+(N35-N34)/N34)</f>
        <v>47.87049959965011</v>
      </c>
      <c r="P35" s="8">
        <f t="shared" si="5"/>
        <v>-7.1070054483707585E-3</v>
      </c>
      <c r="Q35" s="13">
        <f>STDEVA($P$4:P35)</f>
        <v>6.4809817390388047E-2</v>
      </c>
      <c r="R35" s="13">
        <f t="shared" si="6"/>
        <v>0.12961963478077609</v>
      </c>
      <c r="T35">
        <f>STDEVA(M34:M35)</f>
        <v>1.5967576456519535E-2</v>
      </c>
      <c r="U35">
        <f t="shared" si="0"/>
        <v>3.1935152913039069E-2</v>
      </c>
      <c r="Z35" s="9">
        <v>38443</v>
      </c>
      <c r="AA35" s="9">
        <v>38533</v>
      </c>
      <c r="AB35" s="6">
        <v>221</v>
      </c>
      <c r="AC35" s="8">
        <v>7.6007702981812031E-2</v>
      </c>
      <c r="AD35" s="10">
        <f>B35+C35</f>
        <v>5985814008.8433266</v>
      </c>
      <c r="AE35" s="11">
        <f t="shared" si="7"/>
        <v>106.16373470513415</v>
      </c>
      <c r="AF35" s="8">
        <f t="shared" si="3"/>
        <v>1.560251908826471E-3</v>
      </c>
      <c r="AG35">
        <v>1.3947020909566194E-2</v>
      </c>
      <c r="AN35" s="3">
        <f>D35-C35</f>
        <v>-158801796.53666604</v>
      </c>
      <c r="AO35" s="3">
        <v>-5350296303.1566601</v>
      </c>
      <c r="AP35" s="7">
        <v>5191494506.6199942</v>
      </c>
      <c r="AQ35" s="8">
        <v>7.6007702981812031E-2</v>
      </c>
      <c r="AW35" s="1"/>
      <c r="BQ35" s="3"/>
      <c r="ED35" s="9">
        <v>38443</v>
      </c>
      <c r="EE35" s="9">
        <v>38533</v>
      </c>
      <c r="EF35" s="6">
        <v>221</v>
      </c>
      <c r="EG35" s="8">
        <v>7.6007702981812031E-2</v>
      </c>
      <c r="EH35" s="8">
        <f t="shared" si="4"/>
        <v>2.2581563183039277E-2</v>
      </c>
      <c r="EI35" s="11">
        <f t="shared" si="8"/>
        <v>47.87049959965011</v>
      </c>
      <c r="EJ35" s="8">
        <f t="shared" si="9"/>
        <v>-7.1070054483707585E-3</v>
      </c>
      <c r="EK35" s="13">
        <f>STDEVA($EJ$4:EJ35)</f>
        <v>6.4809817390388047E-2</v>
      </c>
      <c r="EL35" s="13">
        <f t="shared" si="10"/>
        <v>0.12961963478077609</v>
      </c>
    </row>
    <row r="36" spans="1:142" x14ac:dyDescent="0.25">
      <c r="A36">
        <v>20053</v>
      </c>
      <c r="B36" s="7">
        <v>5980281341.6733303</v>
      </c>
      <c r="C36" s="7">
        <v>573328428.53333294</v>
      </c>
      <c r="D36" s="3">
        <v>546904242.25</v>
      </c>
      <c r="E36" s="3"/>
      <c r="F36" s="3"/>
      <c r="G36" s="3"/>
      <c r="J36" s="9">
        <v>38534</v>
      </c>
      <c r="K36" s="9">
        <v>38625</v>
      </c>
      <c r="L36" s="6">
        <v>234</v>
      </c>
      <c r="M36" s="8">
        <v>0.11280886478702845</v>
      </c>
      <c r="N36" s="8">
        <f t="shared" si="2"/>
        <v>3.680116180521642E-2</v>
      </c>
      <c r="O36" s="11">
        <f>O35+(1+(N36-N35)/N35)</f>
        <v>49.500199080900252</v>
      </c>
      <c r="P36" s="8">
        <f t="shared" si="5"/>
        <v>3.4043920470427973E-2</v>
      </c>
      <c r="Q36" s="13">
        <f>STDEVA($P$4:P36)</f>
        <v>6.4483967070327636E-2</v>
      </c>
      <c r="R36" s="13">
        <f t="shared" si="6"/>
        <v>0.12896793414065527</v>
      </c>
      <c r="T36">
        <f>STDEVA(M35:M36)</f>
        <v>2.6022351068011852E-2</v>
      </c>
      <c r="U36">
        <f t="shared" si="0"/>
        <v>5.2044702136023704E-2</v>
      </c>
      <c r="Z36" s="9">
        <v>38534</v>
      </c>
      <c r="AA36" s="9">
        <v>38625</v>
      </c>
      <c r="AB36" s="6">
        <v>234</v>
      </c>
      <c r="AC36" s="8">
        <v>0.11280886478702845</v>
      </c>
      <c r="AD36" s="10">
        <f>B36+C36</f>
        <v>6553609770.2066631</v>
      </c>
      <c r="AE36" s="11">
        <f t="shared" si="7"/>
        <v>106.258591605219</v>
      </c>
      <c r="AF36" s="8">
        <f t="shared" si="3"/>
        <v>8.9349626167845031E-4</v>
      </c>
      <c r="AG36">
        <v>1.3747151793073726E-2</v>
      </c>
      <c r="AN36" s="3">
        <f>D36-C36</f>
        <v>-26424186.283332944</v>
      </c>
      <c r="AO36" s="3">
        <v>-5980281341.6733303</v>
      </c>
      <c r="AP36" s="7">
        <v>5953857155.3899975</v>
      </c>
      <c r="AQ36" s="8">
        <v>0.11280886478702845</v>
      </c>
      <c r="AW36" s="1"/>
      <c r="BQ36" s="3"/>
      <c r="ED36" s="9">
        <v>38534</v>
      </c>
      <c r="EE36" s="9">
        <v>38625</v>
      </c>
      <c r="EF36" s="6">
        <v>234</v>
      </c>
      <c r="EG36" s="8">
        <v>0.11280886478702845</v>
      </c>
      <c r="EH36" s="8">
        <f t="shared" si="4"/>
        <v>3.680116180521642E-2</v>
      </c>
      <c r="EI36" s="11">
        <f t="shared" si="8"/>
        <v>49.500199080900252</v>
      </c>
      <c r="EJ36" s="8">
        <f t="shared" si="9"/>
        <v>3.4043920470427973E-2</v>
      </c>
      <c r="EK36" s="13">
        <f>STDEVA($EJ$4:EJ36)</f>
        <v>6.4483967070327636E-2</v>
      </c>
      <c r="EL36" s="13">
        <f t="shared" si="10"/>
        <v>0.12896793414065527</v>
      </c>
    </row>
    <row r="37" spans="1:142" x14ac:dyDescent="0.25">
      <c r="A37">
        <v>20054</v>
      </c>
      <c r="B37" s="7">
        <v>6976827726.9899998</v>
      </c>
      <c r="C37" s="7">
        <v>819465725.34333301</v>
      </c>
      <c r="D37" s="3">
        <v>657690790.81666601</v>
      </c>
      <c r="E37" s="3"/>
      <c r="F37" s="3"/>
      <c r="G37" s="3"/>
      <c r="J37" s="9">
        <v>38626</v>
      </c>
      <c r="K37" s="9">
        <v>38717</v>
      </c>
      <c r="L37" s="6">
        <v>240</v>
      </c>
      <c r="M37" s="8">
        <v>0.1395873209129701</v>
      </c>
      <c r="N37" s="8">
        <f t="shared" si="2"/>
        <v>2.6778456125941652E-2</v>
      </c>
      <c r="O37" s="11">
        <f>O36+(1+(N37-N36)/N36)</f>
        <v>50.227851546539149</v>
      </c>
      <c r="P37" s="8">
        <f t="shared" si="5"/>
        <v>1.4699990689929636E-2</v>
      </c>
      <c r="Q37" s="13">
        <f>STDEVA($P$4:P37)</f>
        <v>6.375488527767742E-2</v>
      </c>
      <c r="R37" s="13">
        <f t="shared" si="6"/>
        <v>0.12750977055535484</v>
      </c>
      <c r="T37">
        <f>STDEVA(M36:M37)</f>
        <v>1.893522791635972E-2</v>
      </c>
      <c r="U37">
        <f t="shared" si="0"/>
        <v>3.7870455832719439E-2</v>
      </c>
      <c r="Z37" s="9">
        <v>38626</v>
      </c>
      <c r="AA37" s="9">
        <v>38717</v>
      </c>
      <c r="AB37" s="6">
        <v>240</v>
      </c>
      <c r="AC37" s="8">
        <v>0.1395873209129701</v>
      </c>
      <c r="AD37" s="10">
        <f>B37+C37</f>
        <v>7796293452.333333</v>
      </c>
      <c r="AE37" s="11">
        <f t="shared" si="7"/>
        <v>106.44820980430312</v>
      </c>
      <c r="AF37" s="8">
        <f t="shared" si="3"/>
        <v>1.7844975753924519E-3</v>
      </c>
      <c r="AG37">
        <v>1.3551894446239096E-2</v>
      </c>
      <c r="AN37" s="3">
        <f>D37-C37</f>
        <v>-161774934.526667</v>
      </c>
      <c r="AO37" s="3">
        <v>-6976827726.9899998</v>
      </c>
      <c r="AP37" s="7">
        <v>6815052792.4633331</v>
      </c>
      <c r="AQ37" s="8">
        <v>0.1395873209129701</v>
      </c>
      <c r="AW37" s="1"/>
      <c r="BQ37" s="3"/>
      <c r="ED37" s="9">
        <v>38626</v>
      </c>
      <c r="EE37" s="9">
        <v>38717</v>
      </c>
      <c r="EF37" s="6">
        <v>240</v>
      </c>
      <c r="EG37" s="8">
        <v>0.1395873209129701</v>
      </c>
      <c r="EH37" s="8">
        <f t="shared" si="4"/>
        <v>2.6778456125941652E-2</v>
      </c>
      <c r="EI37" s="11">
        <f t="shared" si="8"/>
        <v>50.227851546539149</v>
      </c>
      <c r="EJ37" s="8">
        <f t="shared" si="9"/>
        <v>1.4699990689929636E-2</v>
      </c>
      <c r="EK37" s="13">
        <f>STDEVA($EJ$4:EJ37)</f>
        <v>6.375488527767742E-2</v>
      </c>
      <c r="EL37" s="13">
        <f t="shared" si="10"/>
        <v>0.12750977055535484</v>
      </c>
    </row>
    <row r="38" spans="1:142" x14ac:dyDescent="0.25">
      <c r="A38">
        <v>20061</v>
      </c>
      <c r="B38" s="7">
        <v>7680266660.1928501</v>
      </c>
      <c r="C38" s="7">
        <v>1025043344.71047</v>
      </c>
      <c r="D38" s="3">
        <v>700652252.43809497</v>
      </c>
      <c r="E38" s="3"/>
      <c r="F38" s="3"/>
      <c r="G38" s="3"/>
      <c r="J38" s="9">
        <v>38718</v>
      </c>
      <c r="K38" s="9">
        <v>38807</v>
      </c>
      <c r="L38" s="6">
        <v>248</v>
      </c>
      <c r="M38" s="8">
        <v>5.4329539980487285E-2</v>
      </c>
      <c r="N38" s="8">
        <f t="shared" si="2"/>
        <v>-8.5257780932482818E-2</v>
      </c>
      <c r="O38" s="11">
        <f>O37+(1+(N38-N37)/N37)</f>
        <v>47.044031667920784</v>
      </c>
      <c r="P38" s="8">
        <f t="shared" si="5"/>
        <v>-6.3387538598348434E-2</v>
      </c>
      <c r="Q38" s="13">
        <f>STDEVA($P$4:P38)</f>
        <v>6.3286008098014684E-2</v>
      </c>
      <c r="R38" s="13">
        <f t="shared" si="6"/>
        <v>0.12657201619602937</v>
      </c>
      <c r="T38">
        <f>STDEVA(M37:M38)</f>
        <v>6.028635504627574E-2</v>
      </c>
      <c r="U38">
        <f t="shared" si="0"/>
        <v>0.12057271009255148</v>
      </c>
      <c r="Z38" s="9">
        <v>38718</v>
      </c>
      <c r="AA38" s="9">
        <v>38807</v>
      </c>
      <c r="AB38" s="6">
        <v>248</v>
      </c>
      <c r="AC38" s="8">
        <v>5.4329539980487285E-2</v>
      </c>
      <c r="AD38" s="10">
        <f>B38+C38</f>
        <v>8705310004.9033203</v>
      </c>
      <c r="AE38" s="11">
        <f t="shared" si="7"/>
        <v>106.56480579419598</v>
      </c>
      <c r="AF38" s="8">
        <f t="shared" si="3"/>
        <v>1.0953306787142569E-3</v>
      </c>
      <c r="AG38">
        <v>1.3370004334534905E-2</v>
      </c>
      <c r="AN38" s="3">
        <f>D38-C38</f>
        <v>-324391092.27237499</v>
      </c>
      <c r="AO38" s="3">
        <v>-7680266660.1928501</v>
      </c>
      <c r="AP38" s="7">
        <v>7355875567.920475</v>
      </c>
      <c r="AQ38" s="8">
        <v>5.4329539980487285E-2</v>
      </c>
      <c r="AW38" s="1"/>
      <c r="BQ38" s="3"/>
      <c r="ED38" s="9">
        <v>38718</v>
      </c>
      <c r="EE38" s="9">
        <v>38807</v>
      </c>
      <c r="EF38" s="6">
        <v>248</v>
      </c>
      <c r="EG38" s="8">
        <v>5.4329539980487285E-2</v>
      </c>
      <c r="EH38" s="8">
        <f t="shared" si="4"/>
        <v>-8.5257780932482818E-2</v>
      </c>
      <c r="EI38" s="11">
        <f t="shared" si="8"/>
        <v>47.044031667920784</v>
      </c>
      <c r="EJ38" s="8">
        <f t="shared" si="9"/>
        <v>-6.3387538598348434E-2</v>
      </c>
      <c r="EK38" s="13">
        <f>STDEVA($EJ$4:EJ38)</f>
        <v>6.3286008098014684E-2</v>
      </c>
      <c r="EL38" s="13">
        <f t="shared" si="10"/>
        <v>0.12657201619602937</v>
      </c>
    </row>
    <row r="39" spans="1:142" x14ac:dyDescent="0.25">
      <c r="A39">
        <v>20062</v>
      </c>
      <c r="B39" s="7">
        <v>8035984918.1576099</v>
      </c>
      <c r="C39" s="7">
        <v>650911561.34714198</v>
      </c>
      <c r="D39" s="3">
        <v>730726930.104761</v>
      </c>
      <c r="E39" s="3"/>
      <c r="F39" s="3"/>
      <c r="G39" s="3"/>
      <c r="J39" s="9">
        <v>38808</v>
      </c>
      <c r="K39" s="9">
        <v>38898</v>
      </c>
      <c r="L39" s="6">
        <v>272</v>
      </c>
      <c r="M39" s="8">
        <v>5.6708138661352603E-2</v>
      </c>
      <c r="N39" s="8">
        <f t="shared" si="2"/>
        <v>2.3785986808653181E-3</v>
      </c>
      <c r="O39" s="11">
        <f>O38+(1+(N39-N38)/N38)</f>
        <v>47.016132763505844</v>
      </c>
      <c r="P39" s="8">
        <f t="shared" si="5"/>
        <v>-5.9303812674635207E-4</v>
      </c>
      <c r="Q39" s="13">
        <f>STDEVA($P$4:P39)</f>
        <v>6.2449767498080608E-2</v>
      </c>
      <c r="R39" s="13">
        <f t="shared" si="6"/>
        <v>0.12489953499616122</v>
      </c>
      <c r="T39">
        <f>STDEVA(M38:M39)</f>
        <v>1.681923256961243E-3</v>
      </c>
      <c r="U39">
        <f t="shared" si="0"/>
        <v>3.3638465139224859E-3</v>
      </c>
      <c r="Z39" s="9">
        <v>38808</v>
      </c>
      <c r="AA39" s="9">
        <v>38898</v>
      </c>
      <c r="AB39" s="6">
        <v>272</v>
      </c>
      <c r="AC39" s="8">
        <v>5.6708138661352603E-2</v>
      </c>
      <c r="AD39" s="10">
        <f>B39+C39</f>
        <v>8686896479.5047512</v>
      </c>
      <c r="AE39" s="11">
        <f t="shared" si="7"/>
        <v>106.56269058803007</v>
      </c>
      <c r="AF39" s="8">
        <f t="shared" si="3"/>
        <v>-1.9849012534156607E-5</v>
      </c>
      <c r="AG39">
        <v>1.3201614145721232E-2</v>
      </c>
      <c r="AN39" s="3">
        <f>D39-C39</f>
        <v>79815368.757619023</v>
      </c>
      <c r="AO39" s="3">
        <v>-8035984918.1576099</v>
      </c>
      <c r="AP39" s="7">
        <v>8115800286.9152288</v>
      </c>
      <c r="AQ39" s="8">
        <v>5.6708138661352603E-2</v>
      </c>
      <c r="AW39" s="1"/>
      <c r="BQ39" s="3"/>
      <c r="ED39" s="9">
        <v>38808</v>
      </c>
      <c r="EE39" s="9">
        <v>38898</v>
      </c>
      <c r="EF39" s="6">
        <v>272</v>
      </c>
      <c r="EG39" s="8">
        <v>5.6708138661352603E-2</v>
      </c>
      <c r="EH39" s="8">
        <f t="shared" si="4"/>
        <v>2.3785986808653181E-3</v>
      </c>
      <c r="EI39" s="11">
        <f t="shared" si="8"/>
        <v>47.016132763505844</v>
      </c>
      <c r="EJ39" s="8">
        <f t="shared" si="9"/>
        <v>-5.9303812674635207E-4</v>
      </c>
      <c r="EK39" s="13">
        <f>STDEVA($EJ$4:EJ39)</f>
        <v>6.2449767498080608E-2</v>
      </c>
      <c r="EL39" s="13">
        <f t="shared" si="10"/>
        <v>0.12489953499616122</v>
      </c>
    </row>
    <row r="40" spans="1:142" x14ac:dyDescent="0.25">
      <c r="A40">
        <v>20063</v>
      </c>
      <c r="B40" s="7">
        <v>8427365318.34904</v>
      </c>
      <c r="C40" s="7">
        <v>776187310.97761798</v>
      </c>
      <c r="D40" s="3">
        <v>780633809.87618995</v>
      </c>
      <c r="E40" s="3"/>
      <c r="F40" s="3"/>
      <c r="G40" s="3"/>
      <c r="J40" s="9">
        <v>38899</v>
      </c>
      <c r="K40" s="9">
        <v>38990</v>
      </c>
      <c r="L40" s="6">
        <v>287</v>
      </c>
      <c r="M40" s="8">
        <v>4.9256799648244254E-2</v>
      </c>
      <c r="N40" s="8">
        <f t="shared" si="2"/>
        <v>-7.451339013108349E-3</v>
      </c>
      <c r="O40" s="11">
        <f>O39+(1+(N40-N39)/N39)</f>
        <v>43.883473575114465</v>
      </c>
      <c r="P40" s="8">
        <f t="shared" si="5"/>
        <v>-6.662945257851928E-2</v>
      </c>
      <c r="Q40" s="13">
        <f>STDEVA($P$4:P40)</f>
        <v>6.2085323830924279E-2</v>
      </c>
      <c r="R40" s="13">
        <f t="shared" si="6"/>
        <v>0.12417064766184856</v>
      </c>
      <c r="T40">
        <f>STDEVA(M39:M40)</f>
        <v>5.2688923450887899E-3</v>
      </c>
      <c r="U40">
        <f t="shared" si="0"/>
        <v>1.053778469017758E-2</v>
      </c>
      <c r="Z40" s="9">
        <v>38899</v>
      </c>
      <c r="AA40" s="9">
        <v>38990</v>
      </c>
      <c r="AB40" s="6">
        <v>287</v>
      </c>
      <c r="AC40" s="8">
        <v>4.9256799648244254E-2</v>
      </c>
      <c r="AD40" s="10">
        <f>B40+C40</f>
        <v>9203552629.3266582</v>
      </c>
      <c r="AE40" s="11">
        <f t="shared" si="7"/>
        <v>106.62216593127157</v>
      </c>
      <c r="AF40" s="8">
        <f t="shared" si="3"/>
        <v>5.5812538997757066E-4</v>
      </c>
      <c r="AG40">
        <v>1.3039092350720087E-2</v>
      </c>
      <c r="AN40" s="3">
        <f>D40-C40</f>
        <v>4446498.8985719681</v>
      </c>
      <c r="AO40" s="3">
        <v>-8427365318.34904</v>
      </c>
      <c r="AP40" s="7">
        <v>8431811817.247612</v>
      </c>
      <c r="AQ40" s="8">
        <v>4.9256799648244254E-2</v>
      </c>
      <c r="AW40" s="1"/>
      <c r="BQ40" s="3"/>
      <c r="ED40" s="9">
        <v>38899</v>
      </c>
      <c r="EE40" s="9">
        <v>38990</v>
      </c>
      <c r="EF40" s="6">
        <v>287</v>
      </c>
      <c r="EG40" s="8">
        <v>4.9256799648244254E-2</v>
      </c>
      <c r="EH40" s="8">
        <f t="shared" si="4"/>
        <v>-7.451339013108349E-3</v>
      </c>
      <c r="EI40" s="11">
        <f t="shared" si="8"/>
        <v>43.883473575114465</v>
      </c>
      <c r="EJ40" s="8">
        <f t="shared" si="9"/>
        <v>-6.662945257851928E-2</v>
      </c>
      <c r="EK40" s="13">
        <f>STDEVA($EJ$4:EJ40)</f>
        <v>6.2085323830924279E-2</v>
      </c>
      <c r="EL40" s="13">
        <f t="shared" si="10"/>
        <v>0.12417064766184856</v>
      </c>
    </row>
    <row r="41" spans="1:142" x14ac:dyDescent="0.25">
      <c r="A41">
        <v>20064</v>
      </c>
      <c r="B41" s="7">
        <v>9493121846.0504704</v>
      </c>
      <c r="C41" s="7">
        <v>934966581.37761903</v>
      </c>
      <c r="D41" s="3">
        <v>837201286.27619004</v>
      </c>
      <c r="E41" s="3"/>
      <c r="F41" s="3"/>
      <c r="G41" s="3"/>
      <c r="J41" s="9">
        <v>38991</v>
      </c>
      <c r="K41" s="9">
        <v>39082</v>
      </c>
      <c r="L41" s="6">
        <v>301</v>
      </c>
      <c r="M41" s="8">
        <v>0.11486285405147645</v>
      </c>
      <c r="N41" s="8">
        <f t="shared" si="2"/>
        <v>6.5606054403232195E-2</v>
      </c>
      <c r="O41" s="11">
        <f>O40+(1+(N41-N40)/N40)</f>
        <v>35.07887425574134</v>
      </c>
      <c r="P41" s="8">
        <f t="shared" si="5"/>
        <v>-0.200635879570984</v>
      </c>
      <c r="Q41" s="13">
        <f>STDEVA($P$4:P41)</f>
        <v>6.7913029389525786E-2</v>
      </c>
      <c r="R41" s="13">
        <f t="shared" si="6"/>
        <v>0.13582605877905157</v>
      </c>
      <c r="T41">
        <f>STDEVA(M40:M41)</f>
        <v>4.6390485955419045E-2</v>
      </c>
      <c r="U41">
        <f t="shared" si="0"/>
        <v>9.2780971910838089E-2</v>
      </c>
      <c r="Z41" s="9">
        <v>38991</v>
      </c>
      <c r="AA41" s="9">
        <v>39082</v>
      </c>
      <c r="AB41" s="6">
        <v>301</v>
      </c>
      <c r="AC41" s="8">
        <v>0.11486285405147645</v>
      </c>
      <c r="AD41" s="10">
        <f>B41+C41</f>
        <v>10428088427.428089</v>
      </c>
      <c r="AE41" s="11">
        <f t="shared" si="7"/>
        <v>106.75521627035471</v>
      </c>
      <c r="AF41" s="8">
        <f t="shared" si="3"/>
        <v>1.2478675322438182E-3</v>
      </c>
      <c r="AG41">
        <v>1.2874807408239951E-2</v>
      </c>
      <c r="AN41" s="3">
        <f>D41-C41</f>
        <v>-97765295.101428986</v>
      </c>
      <c r="AO41" s="3">
        <v>-9493121846.0504704</v>
      </c>
      <c r="AP41" s="7">
        <v>9395356550.9490414</v>
      </c>
      <c r="AQ41" s="8">
        <v>0.11486285405147645</v>
      </c>
      <c r="AW41" s="1"/>
      <c r="BQ41" s="3"/>
      <c r="ED41" s="9">
        <v>38991</v>
      </c>
      <c r="EE41" s="9">
        <v>39082</v>
      </c>
      <c r="EF41" s="6">
        <v>301</v>
      </c>
      <c r="EG41" s="8">
        <v>0.11486285405147645</v>
      </c>
      <c r="EH41" s="8">
        <f t="shared" si="4"/>
        <v>6.5606054403232195E-2</v>
      </c>
      <c r="EI41" s="11">
        <f t="shared" si="8"/>
        <v>35.07887425574134</v>
      </c>
      <c r="EJ41" s="8">
        <f t="shared" si="9"/>
        <v>-0.200635879570984</v>
      </c>
      <c r="EK41" s="13">
        <f>STDEVA($EJ$4:EJ41)</f>
        <v>6.7913029389525786E-2</v>
      </c>
      <c r="EL41" s="13">
        <f t="shared" si="10"/>
        <v>0.13582605877905157</v>
      </c>
    </row>
    <row r="42" spans="1:142" x14ac:dyDescent="0.25">
      <c r="A42">
        <v>20071</v>
      </c>
      <c r="B42" s="7">
        <v>10591982686.079</v>
      </c>
      <c r="C42" s="7">
        <v>1096458498.5371399</v>
      </c>
      <c r="D42" s="3">
        <v>973877775.73809505</v>
      </c>
      <c r="E42" s="3"/>
      <c r="F42" s="3"/>
      <c r="G42" s="3"/>
      <c r="J42" s="9">
        <v>39083</v>
      </c>
      <c r="K42" s="9">
        <v>39172</v>
      </c>
      <c r="L42" s="6">
        <v>309</v>
      </c>
      <c r="M42" s="8">
        <v>0.10284078652542084</v>
      </c>
      <c r="N42" s="8">
        <f t="shared" si="2"/>
        <v>-1.2022067526055613E-2</v>
      </c>
      <c r="O42" s="11">
        <f>O41+(1+(N42-N41)/N41)</f>
        <v>34.8956279435616</v>
      </c>
      <c r="P42" s="8">
        <f t="shared" si="5"/>
        <v>-5.2238367412759399E-3</v>
      </c>
      <c r="Q42" s="13">
        <f>STDEVA($P$4:P42)</f>
        <v>6.7084056853379037E-2</v>
      </c>
      <c r="R42" s="13">
        <f t="shared" si="6"/>
        <v>0.13416811370675807</v>
      </c>
      <c r="T42">
        <f>STDEVA(M41:M42)</f>
        <v>8.5008854715565053E-3</v>
      </c>
      <c r="U42">
        <f t="shared" si="0"/>
        <v>1.7001770943113011E-2</v>
      </c>
      <c r="Z42" s="9">
        <v>39083</v>
      </c>
      <c r="AA42" s="9">
        <v>39172</v>
      </c>
      <c r="AB42" s="6">
        <v>309</v>
      </c>
      <c r="AC42" s="8">
        <v>0.10284078652542084</v>
      </c>
      <c r="AD42" s="10">
        <f>B42+C42</f>
        <v>11688441184.61614</v>
      </c>
      <c r="AE42" s="11">
        <f t="shared" si="7"/>
        <v>106.87607761190922</v>
      </c>
      <c r="AF42" s="8">
        <f t="shared" si="3"/>
        <v>1.1321352321411737E-3</v>
      </c>
      <c r="AG42">
        <v>1.2717372074794103E-2</v>
      </c>
      <c r="AN42" s="3">
        <f>D42-C42</f>
        <v>-122580722.79904485</v>
      </c>
      <c r="AO42" s="3">
        <v>-10591982686.079</v>
      </c>
      <c r="AP42" s="7">
        <v>10469401963.279955</v>
      </c>
      <c r="AQ42" s="8">
        <v>0.10284078652542084</v>
      </c>
      <c r="AW42" s="1"/>
      <c r="BQ42" s="3"/>
      <c r="ED42" s="9">
        <v>39083</v>
      </c>
      <c r="EE42" s="9">
        <v>39172</v>
      </c>
      <c r="EF42" s="6">
        <v>309</v>
      </c>
      <c r="EG42" s="8">
        <v>0.10284078652542084</v>
      </c>
      <c r="EH42" s="8">
        <f t="shared" si="4"/>
        <v>-1.2022067526055613E-2</v>
      </c>
      <c r="EI42" s="11">
        <f t="shared" si="8"/>
        <v>34.8956279435616</v>
      </c>
      <c r="EJ42" s="8">
        <f t="shared" si="9"/>
        <v>-5.2238367412759399E-3</v>
      </c>
      <c r="EK42" s="13">
        <f>STDEVA($EJ$4:EJ42)</f>
        <v>6.7084056853379037E-2</v>
      </c>
      <c r="EL42" s="13">
        <f t="shared" si="10"/>
        <v>0.13416811370675807</v>
      </c>
    </row>
    <row r="43" spans="1:142" x14ac:dyDescent="0.25">
      <c r="A43">
        <v>20072</v>
      </c>
      <c r="B43" s="7">
        <v>10555830840.573299</v>
      </c>
      <c r="C43" s="7">
        <v>478764451.42333299</v>
      </c>
      <c r="D43" s="3">
        <v>768947964.5</v>
      </c>
      <c r="E43" s="3"/>
      <c r="F43" s="3"/>
      <c r="G43" s="3"/>
      <c r="J43" s="9">
        <v>39173</v>
      </c>
      <c r="K43" s="9">
        <v>39263</v>
      </c>
      <c r="L43" s="6">
        <v>324</v>
      </c>
      <c r="M43" s="8">
        <v>2.3983391504674545E-2</v>
      </c>
      <c r="N43" s="8">
        <f t="shared" si="2"/>
        <v>-7.885739502074629E-2</v>
      </c>
      <c r="O43" s="11">
        <f>O42+(1+(N43-N42)/N42)</f>
        <v>41.455015074754918</v>
      </c>
      <c r="P43" s="8">
        <f t="shared" si="5"/>
        <v>0.18797160325649204</v>
      </c>
      <c r="Q43" s="13">
        <f>STDEVA($P$4:P43)</f>
        <v>7.4213057776931587E-2</v>
      </c>
      <c r="R43" s="13">
        <f t="shared" si="6"/>
        <v>0.14842611555386317</v>
      </c>
      <c r="T43">
        <f>STDEVA(M42:M43)</f>
        <v>5.5760598765875989E-2</v>
      </c>
      <c r="U43">
        <f t="shared" si="0"/>
        <v>0.11152119753175198</v>
      </c>
      <c r="Z43" s="9">
        <v>39173</v>
      </c>
      <c r="AA43" s="9">
        <v>39263</v>
      </c>
      <c r="AB43" s="6">
        <v>324</v>
      </c>
      <c r="AC43" s="8">
        <v>2.3983391504674545E-2</v>
      </c>
      <c r="AD43" s="10">
        <f>B43+C43</f>
        <v>11034595291.996632</v>
      </c>
      <c r="AE43" s="11">
        <f t="shared" si="7"/>
        <v>106.82013808307966</v>
      </c>
      <c r="AF43" s="8">
        <f t="shared" si="3"/>
        <v>-5.2340551861096429E-4</v>
      </c>
      <c r="AG43">
        <v>1.2578888902155288E-2</v>
      </c>
      <c r="AN43" s="3">
        <f>D43-C43</f>
        <v>290183513.07666701</v>
      </c>
      <c r="AO43" s="3">
        <v>-10555830840.573299</v>
      </c>
      <c r="AP43" s="7">
        <v>10846014353.649967</v>
      </c>
      <c r="AQ43" s="8">
        <v>2.3983391504674545E-2</v>
      </c>
      <c r="AW43" s="1"/>
      <c r="BQ43" s="3"/>
      <c r="ED43" s="9">
        <v>39173</v>
      </c>
      <c r="EE43" s="9">
        <v>39263</v>
      </c>
      <c r="EF43" s="6">
        <v>324</v>
      </c>
      <c r="EG43" s="8">
        <v>2.3983391504674545E-2</v>
      </c>
      <c r="EH43" s="8">
        <f t="shared" si="4"/>
        <v>-7.885739502074629E-2</v>
      </c>
      <c r="EI43" s="11">
        <f t="shared" si="8"/>
        <v>41.455015074754918</v>
      </c>
      <c r="EJ43" s="8">
        <f t="shared" si="9"/>
        <v>0.18797160325649204</v>
      </c>
      <c r="EK43" s="13">
        <f>STDEVA($EJ$4:EJ43)</f>
        <v>7.4213057776931587E-2</v>
      </c>
      <c r="EL43" s="13">
        <f t="shared" si="10"/>
        <v>0.14842611555386317</v>
      </c>
    </row>
    <row r="44" spans="1:142" x14ac:dyDescent="0.25">
      <c r="A44">
        <v>20073</v>
      </c>
      <c r="B44" s="7">
        <v>10833294352.049999</v>
      </c>
      <c r="C44" s="7">
        <v>642091832.16999996</v>
      </c>
      <c r="D44" s="3">
        <v>689254700</v>
      </c>
      <c r="E44" s="3"/>
      <c r="F44" s="3"/>
      <c r="G44" s="3"/>
      <c r="J44" s="9">
        <v>39264</v>
      </c>
      <c r="K44" s="9">
        <v>39355</v>
      </c>
      <c r="L44" s="6">
        <v>344</v>
      </c>
      <c r="M44" s="8">
        <v>3.0753276005422325E-2</v>
      </c>
      <c r="N44" s="8">
        <f t="shared" si="2"/>
        <v>6.7698845007477804E-3</v>
      </c>
      <c r="O44" s="11">
        <f>O43+(1+(N44-N43)/N43)</f>
        <v>41.369165364667907</v>
      </c>
      <c r="P44" s="8">
        <f t="shared" si="5"/>
        <v>-2.0709125284890171E-3</v>
      </c>
      <c r="Q44" s="13">
        <f>STDEVA($P$4:P44)</f>
        <v>7.3325226899766366E-2</v>
      </c>
      <c r="R44" s="13">
        <f t="shared" si="6"/>
        <v>0.14665045379953273</v>
      </c>
      <c r="T44">
        <f>STDEVA(M43:M44)</f>
        <v>4.78703123832846E-3</v>
      </c>
      <c r="U44">
        <f t="shared" si="0"/>
        <v>9.57406247665692E-3</v>
      </c>
      <c r="Z44" s="9">
        <v>39264</v>
      </c>
      <c r="AA44" s="9">
        <v>39355</v>
      </c>
      <c r="AB44" s="6">
        <v>344</v>
      </c>
      <c r="AC44" s="8">
        <v>3.0753276005422325E-2</v>
      </c>
      <c r="AD44" s="10">
        <f>B44+C44</f>
        <v>11475386184.219999</v>
      </c>
      <c r="AE44" s="11">
        <f t="shared" si="7"/>
        <v>106.86008435030189</v>
      </c>
      <c r="AF44" s="8">
        <f t="shared" si="3"/>
        <v>3.7395820618746356E-4</v>
      </c>
      <c r="AG44">
        <v>1.2440757710941207E-2</v>
      </c>
      <c r="AN44" s="3">
        <f>D44-C44</f>
        <v>47162867.830000043</v>
      </c>
      <c r="AO44" s="3">
        <v>-10833294352.049999</v>
      </c>
      <c r="AP44" s="7">
        <v>10880457219.879999</v>
      </c>
      <c r="AQ44" s="8">
        <v>3.0753276005422325E-2</v>
      </c>
      <c r="AW44" s="1"/>
      <c r="BQ44" s="3"/>
      <c r="ED44" s="9">
        <v>39264</v>
      </c>
      <c r="EE44" s="9">
        <v>39355</v>
      </c>
      <c r="EF44" s="6">
        <v>344</v>
      </c>
      <c r="EG44" s="8">
        <v>3.0753276005422325E-2</v>
      </c>
      <c r="EH44" s="8">
        <f t="shared" si="4"/>
        <v>6.7698845007477804E-3</v>
      </c>
      <c r="EI44" s="11">
        <f t="shared" si="8"/>
        <v>41.369165364667907</v>
      </c>
      <c r="EJ44" s="8">
        <f t="shared" si="9"/>
        <v>-2.0709125284890171E-3</v>
      </c>
      <c r="EK44" s="13">
        <f>STDEVA($EJ$4:EJ44)</f>
        <v>7.3325226899766366E-2</v>
      </c>
      <c r="EL44" s="13">
        <f t="shared" si="10"/>
        <v>0.14665045379953273</v>
      </c>
    </row>
    <row r="45" spans="1:142" x14ac:dyDescent="0.25">
      <c r="A45">
        <v>20074</v>
      </c>
      <c r="B45" s="7">
        <v>11596205215.758101</v>
      </c>
      <c r="C45" s="7">
        <v>1201724213.918</v>
      </c>
      <c r="D45" s="3">
        <v>680249090.61666596</v>
      </c>
      <c r="E45" s="3"/>
      <c r="F45" s="3"/>
      <c r="G45" s="3"/>
      <c r="J45" s="9">
        <v>39356</v>
      </c>
      <c r="K45" s="9">
        <v>39447</v>
      </c>
      <c r="L45" s="6">
        <v>366</v>
      </c>
      <c r="M45" s="8">
        <v>2.2286456230286023E-2</v>
      </c>
      <c r="N45" s="8">
        <f t="shared" si="2"/>
        <v>-8.4668197751363028E-3</v>
      </c>
      <c r="O45" s="11">
        <f>O44+(1+(N45-N44)/N44)</f>
        <v>40.118505951763439</v>
      </c>
      <c r="P45" s="8">
        <f t="shared" si="5"/>
        <v>-3.023168105713385E-2</v>
      </c>
      <c r="Q45" s="13">
        <f>STDEVA($P$4:P45)</f>
        <v>7.2449124923313721E-2</v>
      </c>
      <c r="R45" s="13">
        <f t="shared" si="6"/>
        <v>0.14489824984662744</v>
      </c>
      <c r="T45">
        <f>STDEVA(M44:M45)</f>
        <v>5.9869456780832411E-3</v>
      </c>
      <c r="U45">
        <f t="shared" si="0"/>
        <v>1.1973891356166482E-2</v>
      </c>
      <c r="Z45" s="9">
        <v>39356</v>
      </c>
      <c r="AA45" s="9">
        <v>39447</v>
      </c>
      <c r="AB45" s="6">
        <v>366</v>
      </c>
      <c r="AC45" s="8">
        <v>2.2286456230286023E-2</v>
      </c>
      <c r="AD45" s="10">
        <f>B45+C45</f>
        <v>12797929429.6761</v>
      </c>
      <c r="AE45" s="11">
        <f t="shared" si="7"/>
        <v>106.97533478494736</v>
      </c>
      <c r="AF45" s="8">
        <f t="shared" si="3"/>
        <v>1.0785171595752985E-3</v>
      </c>
      <c r="AG45">
        <v>1.2302306886737894E-2</v>
      </c>
      <c r="AN45" s="3">
        <f>D45-C45</f>
        <v>-521475123.30133402</v>
      </c>
      <c r="AO45" s="3">
        <v>-11596205215.758101</v>
      </c>
      <c r="AP45" s="7">
        <v>11074730092.456766</v>
      </c>
      <c r="AQ45" s="8">
        <v>2.2286456230286023E-2</v>
      </c>
      <c r="AW45" s="1"/>
      <c r="BQ45" s="3"/>
      <c r="ED45" s="9">
        <v>39356</v>
      </c>
      <c r="EE45" s="9">
        <v>39447</v>
      </c>
      <c r="EF45" s="6">
        <v>366</v>
      </c>
      <c r="EG45" s="8">
        <v>2.2286456230286023E-2</v>
      </c>
      <c r="EH45" s="8">
        <f t="shared" si="4"/>
        <v>-8.4668197751363028E-3</v>
      </c>
      <c r="EI45" s="11">
        <f t="shared" si="8"/>
        <v>40.118505951763439</v>
      </c>
      <c r="EJ45" s="8">
        <f t="shared" si="9"/>
        <v>-3.023168105713385E-2</v>
      </c>
      <c r="EK45" s="13">
        <f>STDEVA($EJ$4:EJ45)</f>
        <v>7.2449124923313721E-2</v>
      </c>
      <c r="EL45" s="13">
        <f t="shared" si="10"/>
        <v>0.14489824984662744</v>
      </c>
    </row>
    <row r="46" spans="1:142" x14ac:dyDescent="0.25">
      <c r="A46">
        <v>20081</v>
      </c>
      <c r="B46" s="7">
        <v>12174114039.029499</v>
      </c>
      <c r="C46" s="7">
        <v>1070116998.80466</v>
      </c>
      <c r="D46" s="3">
        <v>404549831.94999999</v>
      </c>
      <c r="E46" s="3"/>
      <c r="F46" s="3"/>
      <c r="G46" s="3"/>
      <c r="J46" s="9">
        <v>39448</v>
      </c>
      <c r="K46" s="9">
        <v>39538</v>
      </c>
      <c r="L46" s="6">
        <v>384</v>
      </c>
      <c r="M46" s="8">
        <v>-7.5592266566775201E-3</v>
      </c>
      <c r="N46" s="8">
        <f t="shared" si="2"/>
        <v>-2.9845682886963543E-2</v>
      </c>
      <c r="O46" s="11">
        <f>O45+(1+(N46-N45)/N45)</f>
        <v>43.643522862434963</v>
      </c>
      <c r="P46" s="8">
        <f t="shared" si="5"/>
        <v>8.7865109306658515E-2</v>
      </c>
      <c r="Q46" s="13">
        <f>STDEVA($P$4:P46)</f>
        <v>7.3397140019994894E-2</v>
      </c>
      <c r="R46" s="13">
        <f t="shared" si="6"/>
        <v>0.14679428003998979</v>
      </c>
      <c r="T46">
        <f>STDEVA(M45:M46)</f>
        <v>2.1104084758515215E-2</v>
      </c>
      <c r="U46">
        <f t="shared" si="0"/>
        <v>4.2208169517030429E-2</v>
      </c>
      <c r="Z46" s="9">
        <v>39448</v>
      </c>
      <c r="AA46" s="9">
        <v>39538</v>
      </c>
      <c r="AB46" s="6">
        <v>384</v>
      </c>
      <c r="AC46" s="8">
        <v>-7.5592266566775201E-3</v>
      </c>
      <c r="AD46" s="10">
        <f>B46+C46</f>
        <v>13244231037.83416</v>
      </c>
      <c r="AE46" s="11">
        <f t="shared" si="7"/>
        <v>107.01020773924911</v>
      </c>
      <c r="AF46" s="8">
        <f t="shared" si="3"/>
        <v>3.2599060682403369E-4</v>
      </c>
      <c r="AG46">
        <v>1.2170366638209893E-2</v>
      </c>
      <c r="AN46" s="3">
        <f>D46-C46</f>
        <v>-665567166.85466003</v>
      </c>
      <c r="AO46" s="3">
        <v>-12174114039.029499</v>
      </c>
      <c r="AP46" s="7">
        <v>11508546872.174839</v>
      </c>
      <c r="AQ46" s="8">
        <v>-7.5592266566775201E-3</v>
      </c>
      <c r="AW46" s="1"/>
      <c r="BQ46" s="3"/>
      <c r="ED46" s="9">
        <v>39448</v>
      </c>
      <c r="EE46" s="9">
        <v>39538</v>
      </c>
      <c r="EF46" s="6">
        <v>384</v>
      </c>
      <c r="EG46" s="8">
        <v>-7.5592266566775201E-3</v>
      </c>
      <c r="EH46" s="8">
        <f t="shared" si="4"/>
        <v>-2.9845682886963543E-2</v>
      </c>
      <c r="EI46" s="11">
        <f t="shared" si="8"/>
        <v>43.643522862434963</v>
      </c>
      <c r="EJ46" s="8">
        <f t="shared" si="9"/>
        <v>8.7865109306658515E-2</v>
      </c>
      <c r="EK46" s="13">
        <f>STDEVA($EJ$4:EJ46)</f>
        <v>7.3397140019994894E-2</v>
      </c>
      <c r="EL46" s="13">
        <f t="shared" si="10"/>
        <v>0.14679428003998979</v>
      </c>
    </row>
    <row r="47" spans="1:142" x14ac:dyDescent="0.25">
      <c r="A47">
        <v>20082</v>
      </c>
      <c r="B47" s="7">
        <v>12482950330.2509</v>
      </c>
      <c r="C47" s="7">
        <v>646131694.13133299</v>
      </c>
      <c r="D47" s="3">
        <v>260886922.61666599</v>
      </c>
      <c r="E47" s="3"/>
      <c r="F47" s="3"/>
      <c r="G47" s="3"/>
      <c r="J47" s="9">
        <v>39539</v>
      </c>
      <c r="K47" s="9">
        <v>39629</v>
      </c>
      <c r="L47" s="6">
        <v>407</v>
      </c>
      <c r="M47" s="8">
        <v>-6.2763072572104006E-3</v>
      </c>
      <c r="N47" s="8">
        <f t="shared" si="2"/>
        <v>1.2829193994671195E-3</v>
      </c>
      <c r="O47" s="11">
        <f>O46+(1+(N47-N46)/N46)</f>
        <v>43.600537771280372</v>
      </c>
      <c r="P47" s="8">
        <f t="shared" si="5"/>
        <v>-9.849134152181277E-4</v>
      </c>
      <c r="Q47" s="13">
        <f>STDEVA($P$4:P47)</f>
        <v>7.2574221648942255E-2</v>
      </c>
      <c r="R47" s="13">
        <f t="shared" si="6"/>
        <v>0.14514844329788451</v>
      </c>
      <c r="T47">
        <f>STDEVA(M46:M47)</f>
        <v>9.0716100707897345E-4</v>
      </c>
      <c r="U47">
        <f t="shared" si="0"/>
        <v>1.8143220141579469E-3</v>
      </c>
      <c r="Z47" s="9">
        <v>39539</v>
      </c>
      <c r="AA47" s="9">
        <v>39629</v>
      </c>
      <c r="AB47" s="6">
        <v>407</v>
      </c>
      <c r="AC47" s="8">
        <v>-6.2763072572104006E-3</v>
      </c>
      <c r="AD47" s="10">
        <f>B47+C47</f>
        <v>13129082024.382233</v>
      </c>
      <c r="AE47" s="11">
        <f t="shared" si="7"/>
        <v>107.00151346223726</v>
      </c>
      <c r="AF47" s="8">
        <f t="shared" si="3"/>
        <v>-8.1247174410159495E-5</v>
      </c>
      <c r="AG47">
        <v>1.2045189062503353E-2</v>
      </c>
      <c r="AN47" s="3">
        <f>D47-C47</f>
        <v>-385244771.51466703</v>
      </c>
      <c r="AO47" s="3">
        <v>-12482950330.2509</v>
      </c>
      <c r="AP47" s="7">
        <v>12097705558.736233</v>
      </c>
      <c r="AQ47" s="8">
        <v>-6.2763072572104006E-3</v>
      </c>
      <c r="AW47" s="1"/>
      <c r="BQ47" s="3"/>
      <c r="ED47" s="9">
        <v>39539</v>
      </c>
      <c r="EE47" s="9">
        <v>39629</v>
      </c>
      <c r="EF47" s="6">
        <v>407</v>
      </c>
      <c r="EG47" s="8">
        <v>-6.2763072572104006E-3</v>
      </c>
      <c r="EH47" s="8">
        <f t="shared" si="4"/>
        <v>1.2829193994671195E-3</v>
      </c>
      <c r="EI47" s="11">
        <f t="shared" si="8"/>
        <v>43.600537771280372</v>
      </c>
      <c r="EJ47" s="8">
        <f t="shared" si="9"/>
        <v>-9.849134152181277E-4</v>
      </c>
      <c r="EK47" s="13">
        <f>STDEVA($EJ$4:EJ47)</f>
        <v>7.2574221648942255E-2</v>
      </c>
      <c r="EL47" s="13">
        <f t="shared" si="10"/>
        <v>0.14514844329788451</v>
      </c>
    </row>
    <row r="48" spans="1:142" x14ac:dyDescent="0.25">
      <c r="A48">
        <v>20083</v>
      </c>
      <c r="B48" s="7">
        <v>12594735881.688999</v>
      </c>
      <c r="C48" s="7">
        <v>1281543893.41133</v>
      </c>
      <c r="D48" s="3">
        <v>302743169.18333298</v>
      </c>
      <c r="E48" s="3"/>
      <c r="F48" s="3"/>
      <c r="G48" s="3"/>
      <c r="J48" s="9">
        <v>39630</v>
      </c>
      <c r="K48" s="9">
        <v>39721</v>
      </c>
      <c r="L48" s="6">
        <v>429</v>
      </c>
      <c r="M48" s="8">
        <v>-6.9455949903829528E-2</v>
      </c>
      <c r="N48" s="8">
        <f t="shared" si="2"/>
        <v>-6.3179642646619127E-2</v>
      </c>
      <c r="O48" s="11">
        <f>O47+(1+(N48-N47)/N47)</f>
        <v>-5.646236946493616</v>
      </c>
      <c r="P48" s="8">
        <f t="shared" si="5"/>
        <v>-1.1294992501265153</v>
      </c>
      <c r="Q48" s="13">
        <f>STDEVA($P$4:P48)</f>
        <v>0.18087168365429385</v>
      </c>
      <c r="R48" s="13">
        <f t="shared" si="6"/>
        <v>0.36174336730858769</v>
      </c>
      <c r="T48">
        <f>STDEVA(M47:M48)</f>
        <v>4.4674753748367185E-2</v>
      </c>
      <c r="U48">
        <f t="shared" si="0"/>
        <v>8.9349507496734371E-2</v>
      </c>
      <c r="Z48" s="9">
        <v>39630</v>
      </c>
      <c r="AA48" s="9">
        <v>39721</v>
      </c>
      <c r="AB48" s="6">
        <v>429</v>
      </c>
      <c r="AC48" s="8">
        <v>-6.9455949903829528E-2</v>
      </c>
      <c r="AD48" s="10">
        <f>B48+C48</f>
        <v>13876279775.100328</v>
      </c>
      <c r="AE48" s="11">
        <f t="shared" si="7"/>
        <v>107.05842511450133</v>
      </c>
      <c r="AF48" s="8">
        <f t="shared" si="3"/>
        <v>5.3187707745983026E-4</v>
      </c>
      <c r="AG48">
        <v>1.1925667628640295E-2</v>
      </c>
      <c r="AN48" s="3">
        <f>D48-C48</f>
        <v>-978800724.22799706</v>
      </c>
      <c r="AO48" s="3">
        <v>-12594735881.688999</v>
      </c>
      <c r="AP48" s="7">
        <v>11615935157.461002</v>
      </c>
      <c r="AQ48" s="8">
        <v>-6.9455949903829528E-2</v>
      </c>
      <c r="AW48" s="1"/>
      <c r="BQ48" s="3"/>
      <c r="ED48" s="9">
        <v>39630</v>
      </c>
      <c r="EE48" s="9">
        <v>39721</v>
      </c>
      <c r="EF48" s="6">
        <v>429</v>
      </c>
      <c r="EG48" s="8">
        <v>-6.9455949903829528E-2</v>
      </c>
      <c r="EH48" s="8">
        <f t="shared" si="4"/>
        <v>-6.3179642646619127E-2</v>
      </c>
      <c r="EI48" s="11">
        <f t="shared" si="8"/>
        <v>-5.646236946493616</v>
      </c>
      <c r="EJ48" s="8">
        <f t="shared" si="9"/>
        <v>-1.1294992501265153</v>
      </c>
      <c r="EK48" s="13">
        <f>STDEVA($EJ$4:EJ48)</f>
        <v>0.18087168365429385</v>
      </c>
      <c r="EL48" s="13">
        <f t="shared" si="10"/>
        <v>0.36174336730858769</v>
      </c>
    </row>
    <row r="49" spans="1:142" x14ac:dyDescent="0.25">
      <c r="A49">
        <v>20084</v>
      </c>
      <c r="B49" s="7">
        <v>11210357324.8902</v>
      </c>
      <c r="C49" s="7">
        <v>820790231.60399997</v>
      </c>
      <c r="D49" s="3">
        <v>218225995.15000001</v>
      </c>
      <c r="E49" s="3"/>
      <c r="F49" s="3"/>
      <c r="G49" s="3"/>
      <c r="J49" s="9">
        <v>39722</v>
      </c>
      <c r="K49" s="9">
        <v>39813</v>
      </c>
      <c r="L49" s="6">
        <v>452</v>
      </c>
      <c r="M49" s="8">
        <v>-0.15775978249306044</v>
      </c>
      <c r="N49" s="8">
        <f t="shared" si="2"/>
        <v>-8.8303832589230913E-2</v>
      </c>
      <c r="O49" s="11">
        <f>O48+(1+(N49-N48)/N48)</f>
        <v>-4.2485742043483619</v>
      </c>
      <c r="P49" s="8">
        <f t="shared" si="5"/>
        <v>-0.2475388042319443</v>
      </c>
      <c r="Q49" s="13">
        <f>STDEVA($P$4:P49)</f>
        <v>0.18143807959716654</v>
      </c>
      <c r="R49" s="13">
        <f t="shared" si="6"/>
        <v>0.36287615919433308</v>
      </c>
      <c r="T49">
        <f>STDEVA(M48:M49)</f>
        <v>6.2440238828606817E-2</v>
      </c>
      <c r="U49">
        <f t="shared" si="0"/>
        <v>0.12488047765721363</v>
      </c>
      <c r="Z49" s="9">
        <v>39722</v>
      </c>
      <c r="AA49" s="9">
        <v>39813</v>
      </c>
      <c r="AB49" s="6">
        <v>452</v>
      </c>
      <c r="AC49" s="8">
        <v>-0.15775978249306044</v>
      </c>
      <c r="AD49" s="10">
        <f>B49+C49</f>
        <v>12031147556.4942</v>
      </c>
      <c r="AE49" s="11">
        <f t="shared" si="7"/>
        <v>106.92545487690803</v>
      </c>
      <c r="AF49" s="8">
        <f t="shared" si="3"/>
        <v>-1.2420343139840639E-3</v>
      </c>
      <c r="AG49">
        <v>1.182762732577884E-2</v>
      </c>
      <c r="AN49" s="3">
        <f>D49-C49</f>
        <v>-602564236.454</v>
      </c>
      <c r="AO49" s="3">
        <v>-11210357324.8902</v>
      </c>
      <c r="AP49" s="7">
        <v>10607793088.436199</v>
      </c>
      <c r="AQ49" s="8">
        <v>-0.15775978249306044</v>
      </c>
      <c r="AW49" s="1"/>
      <c r="BQ49" s="3"/>
      <c r="ED49" s="9">
        <v>39722</v>
      </c>
      <c r="EE49" s="9">
        <v>39813</v>
      </c>
      <c r="EF49" s="6">
        <v>452</v>
      </c>
      <c r="EG49" s="8">
        <v>-0.15775978249306044</v>
      </c>
      <c r="EH49" s="8">
        <f t="shared" si="4"/>
        <v>-8.8303832589230913E-2</v>
      </c>
      <c r="EI49" s="11">
        <f t="shared" si="8"/>
        <v>-4.2485742043483619</v>
      </c>
      <c r="EJ49" s="8">
        <f t="shared" si="9"/>
        <v>-0.2475388042319443</v>
      </c>
      <c r="EK49" s="13">
        <f>STDEVA($EJ$4:EJ49)</f>
        <v>0.18143807959716654</v>
      </c>
      <c r="EL49" s="13">
        <f t="shared" si="10"/>
        <v>0.36287615919433308</v>
      </c>
    </row>
    <row r="50" spans="1:142" x14ac:dyDescent="0.25">
      <c r="A50">
        <v>20091</v>
      </c>
      <c r="B50" s="7">
        <v>11477149897.123301</v>
      </c>
      <c r="C50" s="7">
        <v>745810167.71200001</v>
      </c>
      <c r="D50" s="3">
        <v>32323714.050000001</v>
      </c>
      <c r="E50" s="3"/>
      <c r="F50" s="3"/>
      <c r="G50" s="3"/>
      <c r="J50" s="9">
        <v>39814</v>
      </c>
      <c r="K50" s="9">
        <v>39903</v>
      </c>
      <c r="L50" s="6">
        <v>473</v>
      </c>
      <c r="M50" s="8">
        <v>-3.9846533744032575E-2</v>
      </c>
      <c r="N50" s="8">
        <f t="shared" si="2"/>
        <v>0.11791324874902787</v>
      </c>
      <c r="O50" s="11">
        <f>O49+(1+(N50-N49)/N49)</f>
        <v>-5.5838871266937957</v>
      </c>
      <c r="P50" s="8">
        <f t="shared" si="5"/>
        <v>0.31429671652639563</v>
      </c>
      <c r="Q50" s="13">
        <f>STDEVA($P$4:P50)</f>
        <v>0.18694983652155306</v>
      </c>
      <c r="R50" s="13">
        <f t="shared" si="6"/>
        <v>0.37389967304310612</v>
      </c>
      <c r="T50">
        <f>STDEVA(M49:M50)</f>
        <v>8.3377257782173794E-2</v>
      </c>
      <c r="U50">
        <f t="shared" si="0"/>
        <v>0.16675451556434759</v>
      </c>
      <c r="Z50" s="9">
        <v>39814</v>
      </c>
      <c r="AA50" s="9">
        <v>39903</v>
      </c>
      <c r="AB50" s="6">
        <v>473</v>
      </c>
      <c r="AC50" s="8">
        <v>-3.9846533744032575E-2</v>
      </c>
      <c r="AD50" s="10">
        <f>B50+C50</f>
        <v>12222960064.8353</v>
      </c>
      <c r="AE50" s="11">
        <f t="shared" si="7"/>
        <v>106.94139787049534</v>
      </c>
      <c r="AF50" s="8">
        <f t="shared" si="3"/>
        <v>1.4910381822219598E-4</v>
      </c>
      <c r="AG50">
        <v>1.1712779192522463E-2</v>
      </c>
      <c r="AN50" s="3">
        <f>D50-C50</f>
        <v>-713486453.66200006</v>
      </c>
      <c r="AO50" s="3">
        <v>-11477149897.123301</v>
      </c>
      <c r="AP50" s="7">
        <v>10763663443.4613</v>
      </c>
      <c r="AQ50" s="8">
        <v>-3.9846533744032575E-2</v>
      </c>
      <c r="AW50" s="1"/>
      <c r="BQ50" s="3"/>
      <c r="ED50" s="9">
        <v>39814</v>
      </c>
      <c r="EE50" s="9">
        <v>39903</v>
      </c>
      <c r="EF50" s="6">
        <v>473</v>
      </c>
      <c r="EG50" s="8">
        <v>-3.9846533744032575E-2</v>
      </c>
      <c r="EH50" s="8">
        <f t="shared" si="4"/>
        <v>0.11791324874902787</v>
      </c>
      <c r="EI50" s="11">
        <f t="shared" si="8"/>
        <v>-5.5838871266937957</v>
      </c>
      <c r="EJ50" s="8">
        <f t="shared" si="9"/>
        <v>0.31429671652639563</v>
      </c>
      <c r="EK50" s="13">
        <f>STDEVA($EJ$4:EJ50)</f>
        <v>0.18694983652155306</v>
      </c>
      <c r="EL50" s="13">
        <f t="shared" si="10"/>
        <v>0.37389967304310612</v>
      </c>
    </row>
    <row r="51" spans="1:142" x14ac:dyDescent="0.25">
      <c r="A51">
        <v>20092</v>
      </c>
      <c r="B51" s="7">
        <v>12604608414.6266</v>
      </c>
      <c r="C51" s="7">
        <v>468376755.59499902</v>
      </c>
      <c r="D51" s="3">
        <v>108918057.416666</v>
      </c>
      <c r="E51" s="3"/>
      <c r="F51" s="3"/>
      <c r="G51" s="3"/>
      <c r="J51" s="9">
        <v>39904</v>
      </c>
      <c r="K51" s="9">
        <v>39994</v>
      </c>
      <c r="L51" s="6">
        <v>491</v>
      </c>
      <c r="M51" s="8">
        <v>6.6915551875597945E-2</v>
      </c>
      <c r="N51" s="8">
        <f t="shared" si="2"/>
        <v>0.10676208561963052</v>
      </c>
      <c r="O51" s="11">
        <f>O50+(1+(N51-N50)/N50)</f>
        <v>-4.678458035796063</v>
      </c>
      <c r="P51" s="8">
        <f t="shared" si="5"/>
        <v>-0.16215032115698133</v>
      </c>
      <c r="Q51" s="13">
        <f>STDEVA($P$4:P51)</f>
        <v>0.18582589482152206</v>
      </c>
      <c r="R51" s="13">
        <f t="shared" si="6"/>
        <v>0.37165178964304413</v>
      </c>
      <c r="T51">
        <f>STDEVA(M50:M51)</f>
        <v>7.5492194715259531E-2</v>
      </c>
      <c r="U51">
        <f t="shared" si="0"/>
        <v>0.15098438943051906</v>
      </c>
      <c r="Z51" s="9">
        <v>39904</v>
      </c>
      <c r="AA51" s="9">
        <v>39994</v>
      </c>
      <c r="AB51" s="6">
        <v>491</v>
      </c>
      <c r="AC51" s="8">
        <v>6.6915551875597945E-2</v>
      </c>
      <c r="AD51" s="10">
        <f>B51+C51</f>
        <v>13072985170.2216</v>
      </c>
      <c r="AE51" s="11">
        <f t="shared" si="7"/>
        <v>107.01094118086185</v>
      </c>
      <c r="AF51" s="8">
        <f t="shared" si="3"/>
        <v>6.5029363512469907E-4</v>
      </c>
      <c r="AG51">
        <v>1.1595390430673818E-2</v>
      </c>
      <c r="AN51" s="3">
        <f>D51-C51</f>
        <v>-359458698.17833304</v>
      </c>
      <c r="AO51" s="3">
        <v>-12604608414.6266</v>
      </c>
      <c r="AP51" s="7">
        <v>12245149716.448267</v>
      </c>
      <c r="AQ51" s="8">
        <v>6.6915551875597945E-2</v>
      </c>
      <c r="AW51" s="1"/>
      <c r="BQ51" s="3"/>
      <c r="ED51" s="9">
        <v>39904</v>
      </c>
      <c r="EE51" s="9">
        <v>39994</v>
      </c>
      <c r="EF51" s="6">
        <v>491</v>
      </c>
      <c r="EG51" s="8">
        <v>6.6915551875597945E-2</v>
      </c>
      <c r="EH51" s="8">
        <f t="shared" si="4"/>
        <v>0.10676208561963052</v>
      </c>
      <c r="EI51" s="11">
        <f t="shared" si="8"/>
        <v>-4.678458035796063</v>
      </c>
      <c r="EJ51" s="8">
        <f t="shared" si="9"/>
        <v>-0.16215032115698133</v>
      </c>
      <c r="EK51" s="13">
        <f>STDEVA($EJ$4:EJ51)</f>
        <v>0.18582589482152206</v>
      </c>
      <c r="EL51" s="13">
        <f t="shared" si="10"/>
        <v>0.37165178964304413</v>
      </c>
    </row>
    <row r="52" spans="1:142" x14ac:dyDescent="0.25">
      <c r="A52">
        <v>20093</v>
      </c>
      <c r="B52" s="7">
        <v>14311607311.9573</v>
      </c>
      <c r="C52" s="7">
        <v>852221258.14133298</v>
      </c>
      <c r="D52" s="3">
        <v>224837680.24999899</v>
      </c>
      <c r="E52" s="3"/>
      <c r="F52" s="3"/>
      <c r="G52" s="3"/>
      <c r="J52" s="9">
        <v>39995</v>
      </c>
      <c r="K52" s="9">
        <v>40086</v>
      </c>
      <c r="L52" s="6">
        <v>505</v>
      </c>
      <c r="M52" s="8">
        <v>8.565242837584397E-2</v>
      </c>
      <c r="N52" s="8">
        <f t="shared" si="2"/>
        <v>1.8736876500246025E-2</v>
      </c>
      <c r="O52" s="11">
        <f>O51+(1+(N52-N51)/N51)</f>
        <v>-4.5029568136955378</v>
      </c>
      <c r="P52" s="8">
        <f t="shared" si="5"/>
        <v>-3.7512620773280658E-2</v>
      </c>
      <c r="Q52" s="13">
        <f>STDEVA($P$4:P52)</f>
        <v>0.18388034177358564</v>
      </c>
      <c r="R52" s="13">
        <f t="shared" si="6"/>
        <v>0.36776068354717129</v>
      </c>
      <c r="T52">
        <f>STDEVA(M51:M52)</f>
        <v>1.32489724315788E-2</v>
      </c>
      <c r="U52">
        <f t="shared" si="0"/>
        <v>2.64979448631576E-2</v>
      </c>
      <c r="Z52" s="9">
        <v>39995</v>
      </c>
      <c r="AA52" s="9">
        <v>40086</v>
      </c>
      <c r="AB52" s="6">
        <v>505</v>
      </c>
      <c r="AC52" s="8">
        <v>8.565242837584397E-2</v>
      </c>
      <c r="AD52" s="10">
        <f>B52+C52</f>
        <v>15163828570.098633</v>
      </c>
      <c r="AE52" s="11">
        <f t="shared" si="7"/>
        <v>107.17087736778873</v>
      </c>
      <c r="AF52" s="8">
        <f t="shared" si="3"/>
        <v>1.4945778923349806E-3</v>
      </c>
      <c r="AG52">
        <v>1.147982649480218E-2</v>
      </c>
      <c r="AN52" s="3">
        <f>D52-C52</f>
        <v>-627383577.89133406</v>
      </c>
      <c r="AO52" s="3">
        <v>-14311607311.9573</v>
      </c>
      <c r="AP52" s="7">
        <v>13684223734.065966</v>
      </c>
      <c r="AQ52" s="8">
        <v>8.565242837584397E-2</v>
      </c>
      <c r="AW52" s="1"/>
      <c r="BQ52" s="3"/>
      <c r="ED52" s="9">
        <v>39995</v>
      </c>
      <c r="EE52" s="9">
        <v>40086</v>
      </c>
      <c r="EF52" s="6">
        <v>505</v>
      </c>
      <c r="EG52" s="8">
        <v>8.565242837584397E-2</v>
      </c>
      <c r="EH52" s="8">
        <f t="shared" si="4"/>
        <v>1.8736876500246025E-2</v>
      </c>
      <c r="EI52" s="11">
        <f t="shared" si="8"/>
        <v>-4.5029568136955387</v>
      </c>
      <c r="EJ52" s="8">
        <f t="shared" si="9"/>
        <v>-3.7512620773280464E-2</v>
      </c>
      <c r="EK52" s="13">
        <f>STDEVA($EJ$4:EJ52)</f>
        <v>0.18388034177358564</v>
      </c>
      <c r="EL52" s="13">
        <f t="shared" si="10"/>
        <v>0.36776068354717129</v>
      </c>
    </row>
    <row r="53" spans="1:142" x14ac:dyDescent="0.25">
      <c r="A53">
        <v>20094</v>
      </c>
      <c r="B53" s="7">
        <v>15290769036.1553</v>
      </c>
      <c r="C53" s="7">
        <v>767761317.62866604</v>
      </c>
      <c r="D53" s="3">
        <v>505411140</v>
      </c>
      <c r="E53" s="3"/>
      <c r="F53" s="3"/>
      <c r="G53" s="3"/>
      <c r="J53" s="9">
        <v>40087</v>
      </c>
      <c r="K53" s="9">
        <v>40178</v>
      </c>
      <c r="L53" s="6">
        <v>512</v>
      </c>
      <c r="M53" s="8">
        <v>5.0086026743511924E-2</v>
      </c>
      <c r="N53" s="8">
        <f t="shared" si="2"/>
        <v>-3.5566401632332045E-2</v>
      </c>
      <c r="O53" s="11">
        <f>O52+(1+(N53-N52)/N52)</f>
        <v>-6.4011601578796675</v>
      </c>
      <c r="P53" s="8">
        <f t="shared" si="5"/>
        <v>0.42154598027918694</v>
      </c>
      <c r="Q53" s="13">
        <f>STDEVA($P$4:P53)</f>
        <v>0.19333918361980915</v>
      </c>
      <c r="R53" s="13">
        <f t="shared" si="6"/>
        <v>0.38667836723961829</v>
      </c>
      <c r="T53">
        <f>STDEVA(M52:M53)</f>
        <v>2.5149243776626268E-2</v>
      </c>
      <c r="U53">
        <f t="shared" si="0"/>
        <v>5.0298487553252537E-2</v>
      </c>
      <c r="Z53" s="9">
        <v>40087</v>
      </c>
      <c r="AA53" s="9">
        <v>40178</v>
      </c>
      <c r="AB53" s="6">
        <v>512</v>
      </c>
      <c r="AC53" s="8">
        <v>5.0086026743511924E-2</v>
      </c>
      <c r="AD53" s="10">
        <f>B53+C53</f>
        <v>16058530353.783966</v>
      </c>
      <c r="AE53" s="11">
        <f t="shared" si="7"/>
        <v>107.22987973513609</v>
      </c>
      <c r="AF53" s="8">
        <f t="shared" si="3"/>
        <v>5.5054478228133696E-4</v>
      </c>
      <c r="AG53">
        <v>1.1371106495489593E-2</v>
      </c>
      <c r="AN53" s="3">
        <f>D53-C53</f>
        <v>-262350177.62866604</v>
      </c>
      <c r="AO53" s="3">
        <v>-15290769036.1553</v>
      </c>
      <c r="AP53" s="7">
        <v>15028418858.526634</v>
      </c>
      <c r="AQ53" s="8">
        <v>5.0086026743511924E-2</v>
      </c>
      <c r="AW53" s="1"/>
      <c r="BQ53" s="3"/>
      <c r="ED53" s="9">
        <v>40087</v>
      </c>
      <c r="EE53" s="9">
        <v>40178</v>
      </c>
      <c r="EF53" s="6">
        <v>512</v>
      </c>
      <c r="EG53" s="8">
        <v>5.0086026743511924E-2</v>
      </c>
      <c r="EH53" s="8">
        <f t="shared" si="4"/>
        <v>-3.5566401632332045E-2</v>
      </c>
      <c r="EI53" s="11">
        <f t="shared" si="8"/>
        <v>-6.4011601578796693</v>
      </c>
      <c r="EJ53" s="8">
        <f t="shared" si="9"/>
        <v>0.42154598027918705</v>
      </c>
      <c r="EK53" s="13">
        <f>STDEVA($EJ$4:EJ53)</f>
        <v>0.19333918361980915</v>
      </c>
      <c r="EL53" s="13">
        <f t="shared" si="10"/>
        <v>0.38667836723961829</v>
      </c>
    </row>
    <row r="54" spans="1:142" x14ac:dyDescent="0.25">
      <c r="A54">
        <v>20101</v>
      </c>
      <c r="B54" s="7">
        <v>16127125942.121599</v>
      </c>
      <c r="C54" s="7">
        <v>685394845.17166603</v>
      </c>
      <c r="D54" s="3">
        <v>458911715.60000002</v>
      </c>
      <c r="E54" s="3"/>
      <c r="F54" s="3"/>
      <c r="G54" s="3"/>
      <c r="J54" s="9">
        <v>40179</v>
      </c>
      <c r="K54" s="9">
        <v>40268</v>
      </c>
      <c r="L54" s="6">
        <v>524</v>
      </c>
      <c r="M54" s="8">
        <v>3.9885095049998931E-2</v>
      </c>
      <c r="N54" s="8">
        <f t="shared" si="2"/>
        <v>-1.0200931693512993E-2</v>
      </c>
      <c r="O54" s="11">
        <f>O53+(1+(N54-N53)/N53)</f>
        <v>-6.1143464453493639</v>
      </c>
      <c r="P54" s="8">
        <f t="shared" si="5"/>
        <v>-4.4806520295737819E-2</v>
      </c>
      <c r="Q54" s="13">
        <f>STDEVA($P$4:P54)</f>
        <v>0.19140630374843959</v>
      </c>
      <c r="R54" s="13">
        <f t="shared" si="6"/>
        <v>0.38281260749687918</v>
      </c>
      <c r="T54">
        <f>STDEVA(M53:M54)</f>
        <v>7.2131479749037953E-3</v>
      </c>
      <c r="U54">
        <f t="shared" si="0"/>
        <v>1.4426295949807591E-2</v>
      </c>
      <c r="Z54" s="9">
        <v>40179</v>
      </c>
      <c r="AA54" s="9">
        <v>40268</v>
      </c>
      <c r="AB54" s="6">
        <v>524</v>
      </c>
      <c r="AC54" s="8">
        <v>3.9885095049998931E-2</v>
      </c>
      <c r="AD54" s="10">
        <f>B54+C54</f>
        <v>16812520787.293264</v>
      </c>
      <c r="AE54" s="11">
        <f t="shared" si="7"/>
        <v>107.27683237755717</v>
      </c>
      <c r="AF54" s="8">
        <f t="shared" si="3"/>
        <v>4.3786902062237232E-4</v>
      </c>
      <c r="AG54">
        <v>1.1266409006013629E-2</v>
      </c>
      <c r="AN54" s="3">
        <f>D54-C54</f>
        <v>-226483129.571666</v>
      </c>
      <c r="AO54" s="3">
        <v>-16127125942.121599</v>
      </c>
      <c r="AP54" s="7">
        <v>15900642812.549932</v>
      </c>
      <c r="AQ54" s="8">
        <v>3.9885095049998931E-2</v>
      </c>
      <c r="AW54" s="1"/>
      <c r="BQ54" s="3"/>
      <c r="ED54" s="9">
        <v>40179</v>
      </c>
      <c r="EE54" s="9">
        <v>40268</v>
      </c>
      <c r="EF54" s="6">
        <v>524</v>
      </c>
      <c r="EG54" s="8">
        <v>3.9885095049998931E-2</v>
      </c>
      <c r="EH54" s="8">
        <f t="shared" si="4"/>
        <v>-1.0200931693512993E-2</v>
      </c>
      <c r="EI54" s="11">
        <f t="shared" si="8"/>
        <v>-6.1143464453493657</v>
      </c>
      <c r="EJ54" s="8">
        <f t="shared" si="9"/>
        <v>-4.4806520295737805E-2</v>
      </c>
      <c r="EK54" s="13">
        <f>STDEVA($EJ$4:EJ54)</f>
        <v>0.19140630374843959</v>
      </c>
      <c r="EL54" s="13">
        <f t="shared" si="10"/>
        <v>0.38281260749687918</v>
      </c>
    </row>
    <row r="55" spans="1:142" x14ac:dyDescent="0.25">
      <c r="A55">
        <v>20102</v>
      </c>
      <c r="B55" s="7">
        <v>16434995576.543301</v>
      </c>
      <c r="C55" s="7">
        <v>741931453.18866599</v>
      </c>
      <c r="D55" s="3">
        <v>557452601.41666603</v>
      </c>
      <c r="E55" s="3"/>
      <c r="F55" s="3"/>
      <c r="G55" s="3"/>
      <c r="J55" s="9">
        <v>40269</v>
      </c>
      <c r="K55" s="9">
        <v>40359</v>
      </c>
      <c r="L55" s="6">
        <v>542</v>
      </c>
      <c r="M55" s="8">
        <v>7.6511328238233478E-3</v>
      </c>
      <c r="N55" s="8">
        <f t="shared" si="2"/>
        <v>-3.2233962226175583E-2</v>
      </c>
      <c r="O55" s="11">
        <f>O54+(1+(N55-N54)/N54)</f>
        <v>-2.9544427037456535</v>
      </c>
      <c r="P55" s="8">
        <f t="shared" si="5"/>
        <v>-0.51680155350162837</v>
      </c>
      <c r="Q55" s="13">
        <f>STDEVA($P$4:P55)</f>
        <v>0.20114182736102101</v>
      </c>
      <c r="R55" s="13">
        <f t="shared" si="6"/>
        <v>0.40228365472204203</v>
      </c>
      <c r="T55">
        <f>STDEVA(M54:M55)</f>
        <v>2.2792853274639778E-2</v>
      </c>
      <c r="U55">
        <f t="shared" si="0"/>
        <v>4.5585706549279556E-2</v>
      </c>
      <c r="Z55" s="9">
        <v>40269</v>
      </c>
      <c r="AA55" s="9">
        <v>40359</v>
      </c>
      <c r="AB55" s="6">
        <v>542</v>
      </c>
      <c r="AC55" s="8">
        <v>7.6511328238233478E-3</v>
      </c>
      <c r="AD55" s="10">
        <f>B55+C55</f>
        <v>17176927029.731966</v>
      </c>
      <c r="AE55" s="11">
        <f t="shared" si="7"/>
        <v>107.29850707149802</v>
      </c>
      <c r="AF55" s="8">
        <f t="shared" si="3"/>
        <v>2.020444998278581E-4</v>
      </c>
      <c r="AG55">
        <v>1.1167530378361065E-2</v>
      </c>
      <c r="AN55" s="3">
        <f>D55-C55</f>
        <v>-184478851.77199996</v>
      </c>
      <c r="AO55" s="3">
        <v>-16434995576.543301</v>
      </c>
      <c r="AP55" s="7">
        <v>16250516724.771301</v>
      </c>
      <c r="AQ55" s="8">
        <v>7.6511328238233478E-3</v>
      </c>
      <c r="AW55" s="1"/>
      <c r="BQ55" s="3"/>
      <c r="ED55" s="9">
        <v>40269</v>
      </c>
      <c r="EE55" s="9">
        <v>40359</v>
      </c>
      <c r="EF55" s="6">
        <v>542</v>
      </c>
      <c r="EG55" s="8">
        <v>7.6511328238233478E-3</v>
      </c>
      <c r="EH55" s="8">
        <f t="shared" si="4"/>
        <v>-3.2233962226175583E-2</v>
      </c>
      <c r="EI55" s="11">
        <f t="shared" si="8"/>
        <v>-2.9544427037456553</v>
      </c>
      <c r="EJ55" s="8">
        <f t="shared" si="9"/>
        <v>-0.51680155350162815</v>
      </c>
      <c r="EK55" s="13">
        <f>STDEVA($EJ$4:EJ55)</f>
        <v>0.20114182736102101</v>
      </c>
      <c r="EL55" s="13">
        <f t="shared" si="10"/>
        <v>0.40228365472204203</v>
      </c>
    </row>
    <row r="56" spans="1:142" x14ac:dyDescent="0.25">
      <c r="A56">
        <v>20103</v>
      </c>
      <c r="B56" s="7">
        <v>18302288925.416599</v>
      </c>
      <c r="C56" s="7">
        <v>1283823982.0699999</v>
      </c>
      <c r="D56" s="3">
        <v>568579228.75</v>
      </c>
      <c r="E56" s="3"/>
      <c r="F56" s="3"/>
      <c r="G56" s="3"/>
      <c r="J56" s="9">
        <v>40360</v>
      </c>
      <c r="K56" s="9">
        <v>40451</v>
      </c>
      <c r="L56" s="6">
        <v>555</v>
      </c>
      <c r="M56" s="8">
        <v>7.0097286621576549E-2</v>
      </c>
      <c r="N56" s="8">
        <f t="shared" si="2"/>
        <v>6.2446153797753201E-2</v>
      </c>
      <c r="O56" s="11">
        <f>O55+(1+(N56-N55)/N55)</f>
        <v>-4.8917209495780511</v>
      </c>
      <c r="P56" s="8">
        <f t="shared" si="5"/>
        <v>0.65571697950896424</v>
      </c>
      <c r="Q56" s="13">
        <f>STDEVA($P$4:P56)</f>
        <v>0.22095114983609282</v>
      </c>
      <c r="R56" s="13">
        <f t="shared" si="6"/>
        <v>0.44190229967218564</v>
      </c>
      <c r="T56">
        <f>STDEVA(M55:M56)</f>
        <v>4.4156098809409371E-2</v>
      </c>
      <c r="U56">
        <f t="shared" si="0"/>
        <v>8.8312197618818741E-2</v>
      </c>
      <c r="Z56" s="9">
        <v>40360</v>
      </c>
      <c r="AA56" s="9">
        <v>40451</v>
      </c>
      <c r="AB56" s="6">
        <v>555</v>
      </c>
      <c r="AC56" s="8">
        <v>7.0097286621576549E-2</v>
      </c>
      <c r="AD56" s="10">
        <f>B56+C56</f>
        <v>19586112907.486599</v>
      </c>
      <c r="AE56" s="11">
        <f t="shared" si="7"/>
        <v>107.43876416600536</v>
      </c>
      <c r="AF56" s="8">
        <f t="shared" si="3"/>
        <v>1.3071672508349064E-3</v>
      </c>
      <c r="AG56">
        <v>1.1065042866899893E-2</v>
      </c>
      <c r="AN56" s="3">
        <f>D56-C56</f>
        <v>-715244753.31999993</v>
      </c>
      <c r="AO56" s="3">
        <v>-18302288925.416599</v>
      </c>
      <c r="AP56" s="7">
        <v>17587044172.0966</v>
      </c>
      <c r="AQ56" s="8">
        <v>7.0097286621576549E-2</v>
      </c>
      <c r="AW56" s="1"/>
      <c r="BQ56" s="3"/>
      <c r="ED56" s="9">
        <v>40360</v>
      </c>
      <c r="EE56" s="9">
        <v>40451</v>
      </c>
      <c r="EF56" s="6">
        <v>555</v>
      </c>
      <c r="EG56" s="8">
        <v>7.0097286621576549E-2</v>
      </c>
      <c r="EH56" s="8">
        <f t="shared" si="4"/>
        <v>6.2446153797753201E-2</v>
      </c>
      <c r="EI56" s="11">
        <f t="shared" si="8"/>
        <v>-4.8917209495780529</v>
      </c>
      <c r="EJ56" s="8">
        <f t="shared" si="9"/>
        <v>0.65571697950896379</v>
      </c>
      <c r="EK56" s="13">
        <f>STDEVA($EJ$4:EJ56)</f>
        <v>0.22095114983609282</v>
      </c>
      <c r="EL56" s="13">
        <f t="shared" si="10"/>
        <v>0.44190229967218564</v>
      </c>
    </row>
    <row r="57" spans="1:142" x14ac:dyDescent="0.25">
      <c r="A57">
        <v>20104</v>
      </c>
      <c r="B57" s="7">
        <v>19913078843.166599</v>
      </c>
      <c r="C57" s="7">
        <v>767174671.63333297</v>
      </c>
      <c r="D57" s="3">
        <v>715837150.25</v>
      </c>
      <c r="E57" s="3"/>
      <c r="F57" s="3"/>
      <c r="G57" s="3"/>
      <c r="J57" s="9">
        <v>40452</v>
      </c>
      <c r="K57" s="9">
        <v>40543</v>
      </c>
      <c r="L57" s="6">
        <v>563</v>
      </c>
      <c r="M57" s="8">
        <v>8.520532064167341E-2</v>
      </c>
      <c r="N57" s="8">
        <f t="shared" si="2"/>
        <v>1.5108034020096861E-2</v>
      </c>
      <c r="O57" s="11">
        <f>O56+(1+(N57-N56)/N56)</f>
        <v>-4.6497839670534296</v>
      </c>
      <c r="P57" s="8">
        <f t="shared" si="5"/>
        <v>-4.9458459511164579E-2</v>
      </c>
      <c r="Q57" s="13">
        <f>STDEVA($P$4:P57)</f>
        <v>0.21887786702300241</v>
      </c>
      <c r="R57" s="13">
        <f t="shared" si="6"/>
        <v>0.43775573404600482</v>
      </c>
      <c r="T57">
        <f>STDEVA(M56:M57)</f>
        <v>1.0682993306007547E-2</v>
      </c>
      <c r="U57">
        <f t="shared" si="0"/>
        <v>2.1365986612015095E-2</v>
      </c>
      <c r="Z57" s="9">
        <v>40452</v>
      </c>
      <c r="AA57" s="9">
        <v>40543</v>
      </c>
      <c r="AB57" s="6">
        <v>563</v>
      </c>
      <c r="AC57" s="8">
        <v>8.520532064167341E-2</v>
      </c>
      <c r="AD57" s="10">
        <f>B57+C57</f>
        <v>20680253514.799931</v>
      </c>
      <c r="AE57" s="11">
        <f t="shared" si="7"/>
        <v>107.49462724677495</v>
      </c>
      <c r="AF57" s="8">
        <f t="shared" si="3"/>
        <v>5.1995274892857601E-4</v>
      </c>
      <c r="AG57">
        <v>1.096648542446715E-2</v>
      </c>
      <c r="AN57" s="3">
        <f>D57-C57</f>
        <v>-51337521.383332968</v>
      </c>
      <c r="AO57" s="3">
        <v>-19913078843.166599</v>
      </c>
      <c r="AP57" s="7">
        <v>19861741321.783268</v>
      </c>
      <c r="AQ57" s="8">
        <v>8.520532064167341E-2</v>
      </c>
      <c r="AW57" s="1"/>
      <c r="BQ57" s="3"/>
      <c r="ED57" s="9">
        <v>40452</v>
      </c>
      <c r="EE57" s="9">
        <v>40543</v>
      </c>
      <c r="EF57" s="6">
        <v>563</v>
      </c>
      <c r="EG57" s="8">
        <v>8.520532064167341E-2</v>
      </c>
      <c r="EH57" s="8">
        <f t="shared" si="4"/>
        <v>1.5108034020096861E-2</v>
      </c>
      <c r="EI57" s="11">
        <f t="shared" si="8"/>
        <v>-4.6497839670534313</v>
      </c>
      <c r="EJ57" s="8">
        <f t="shared" si="9"/>
        <v>-4.9458459511164558E-2</v>
      </c>
      <c r="EK57" s="13">
        <f>STDEVA($EJ$4:EJ57)</f>
        <v>0.21887786702300238</v>
      </c>
      <c r="EL57" s="13">
        <f t="shared" si="10"/>
        <v>0.43775573404600476</v>
      </c>
    </row>
    <row r="58" spans="1:142" x14ac:dyDescent="0.25">
      <c r="A58">
        <v>20111</v>
      </c>
      <c r="B58" s="7">
        <v>20576406945.279999</v>
      </c>
      <c r="C58" s="7">
        <v>644267767.26999998</v>
      </c>
      <c r="D58" s="3">
        <v>956480275.75</v>
      </c>
      <c r="E58" s="3"/>
      <c r="F58" s="3"/>
      <c r="G58" s="3"/>
      <c r="J58" s="9">
        <v>40544</v>
      </c>
      <c r="K58" s="9">
        <v>40633</v>
      </c>
      <c r="L58" s="6">
        <v>572</v>
      </c>
      <c r="M58" s="8">
        <v>4.8989943658469759E-2</v>
      </c>
      <c r="N58" s="8">
        <f t="shared" si="2"/>
        <v>-3.6215376983203651E-2</v>
      </c>
      <c r="O58" s="11">
        <f>O57+(1+(N58-N57)/N57)</f>
        <v>-7.0468779195180318</v>
      </c>
      <c r="P58" s="8">
        <f t="shared" si="5"/>
        <v>0.51552802655983221</v>
      </c>
      <c r="Q58" s="13">
        <f>STDEVA($P$4:P58)</f>
        <v>0.22887263826537477</v>
      </c>
      <c r="R58" s="13">
        <f t="shared" si="6"/>
        <v>0.45774527653074953</v>
      </c>
      <c r="T58">
        <f>STDEVA(M57:M58)</f>
        <v>2.5608138648050519E-2</v>
      </c>
      <c r="U58">
        <f t="shared" si="0"/>
        <v>5.1216277296101037E-2</v>
      </c>
      <c r="Z58" s="9">
        <v>40544</v>
      </c>
      <c r="AA58" s="9">
        <v>40633</v>
      </c>
      <c r="AB58" s="6">
        <v>572</v>
      </c>
      <c r="AC58" s="8">
        <v>4.8989943658469759E-2</v>
      </c>
      <c r="AD58" s="10">
        <f>B58+C58</f>
        <v>21220674712.549999</v>
      </c>
      <c r="AE58" s="11">
        <f t="shared" si="7"/>
        <v>107.52075947950428</v>
      </c>
      <c r="AF58" s="8">
        <f t="shared" si="3"/>
        <v>2.4310268707039562E-4</v>
      </c>
      <c r="AG58">
        <v>1.0874091139023169E-2</v>
      </c>
      <c r="AN58" s="3">
        <f>D58-C58</f>
        <v>312212508.48000002</v>
      </c>
      <c r="AO58" s="3">
        <v>-20576406945.279999</v>
      </c>
      <c r="AP58" s="7">
        <v>20888619453.759998</v>
      </c>
      <c r="AQ58" s="8">
        <v>4.8989943658469759E-2</v>
      </c>
      <c r="AW58" s="1"/>
      <c r="BQ58" s="3"/>
      <c r="ED58" s="9">
        <v>40544</v>
      </c>
      <c r="EE58" s="9">
        <v>40633</v>
      </c>
      <c r="EF58" s="6">
        <v>572</v>
      </c>
      <c r="EG58" s="8">
        <v>4.8989943658469759E-2</v>
      </c>
      <c r="EH58" s="8">
        <f t="shared" si="4"/>
        <v>-3.6215376983203651E-2</v>
      </c>
      <c r="EI58" s="11">
        <f t="shared" si="8"/>
        <v>-7.0468779195180336</v>
      </c>
      <c r="EJ58" s="8">
        <f t="shared" si="9"/>
        <v>0.51552802655983199</v>
      </c>
      <c r="EK58" s="13">
        <f>STDEVA($EJ$4:EJ58)</f>
        <v>0.22887263826537471</v>
      </c>
      <c r="EL58" s="13">
        <f t="shared" si="10"/>
        <v>0.45774527653074942</v>
      </c>
    </row>
    <row r="59" spans="1:142" x14ac:dyDescent="0.25">
      <c r="A59">
        <v>20112</v>
      </c>
      <c r="B59" s="7">
        <v>21115693077.469898</v>
      </c>
      <c r="C59" s="7">
        <v>730957498.81999898</v>
      </c>
      <c r="D59" s="3">
        <v>992874094.39999998</v>
      </c>
      <c r="E59" s="3"/>
      <c r="F59" s="3"/>
      <c r="G59" s="3"/>
      <c r="J59" s="9">
        <v>40634</v>
      </c>
      <c r="K59" s="9">
        <v>40724</v>
      </c>
      <c r="L59" s="6">
        <v>586</v>
      </c>
      <c r="M59" s="8">
        <v>3.8937931675854909E-2</v>
      </c>
      <c r="N59" s="8">
        <f t="shared" si="2"/>
        <v>-1.005201198261485E-2</v>
      </c>
      <c r="O59" s="11">
        <f>O58+(1+(N59-N58)/N58)</f>
        <v>-6.7693159328713959</v>
      </c>
      <c r="P59" s="8">
        <f t="shared" si="5"/>
        <v>-3.9387937440758108E-2</v>
      </c>
      <c r="Q59" s="13">
        <f>STDEVA($P$4:P59)</f>
        <v>0.22680100031882802</v>
      </c>
      <c r="R59" s="13">
        <f t="shared" si="6"/>
        <v>0.45360200063765604</v>
      </c>
      <c r="T59">
        <f>STDEVA(M58:M59)</f>
        <v>7.1078458374754187E-3</v>
      </c>
      <c r="U59">
        <f t="shared" si="0"/>
        <v>1.4215691674950837E-2</v>
      </c>
      <c r="Z59" s="9">
        <v>40634</v>
      </c>
      <c r="AA59" s="9">
        <v>40724</v>
      </c>
      <c r="AB59" s="6">
        <v>586</v>
      </c>
      <c r="AC59" s="8">
        <v>3.8937931675854909E-2</v>
      </c>
      <c r="AD59" s="10">
        <f>B59+C59</f>
        <v>21846650576.289898</v>
      </c>
      <c r="AE59" s="11">
        <f t="shared" si="7"/>
        <v>107.55025787539505</v>
      </c>
      <c r="AF59" s="8">
        <f t="shared" si="3"/>
        <v>2.7435070244630211E-4</v>
      </c>
      <c r="AG59">
        <v>1.0784551841625984E-2</v>
      </c>
      <c r="AN59" s="3">
        <f>D59-C59</f>
        <v>261916595.580001</v>
      </c>
      <c r="AO59" s="3">
        <v>-21115693077.469898</v>
      </c>
      <c r="AP59" s="7">
        <v>21377609673.0499</v>
      </c>
      <c r="AQ59" s="8">
        <v>3.8937931675854909E-2</v>
      </c>
      <c r="AW59" s="1"/>
      <c r="BQ59" s="3"/>
      <c r="ED59" s="9">
        <v>40634</v>
      </c>
      <c r="EE59" s="9">
        <v>40724</v>
      </c>
      <c r="EF59" s="6">
        <v>586</v>
      </c>
      <c r="EG59" s="8">
        <v>3.8937931675854909E-2</v>
      </c>
      <c r="EH59" s="8">
        <f t="shared" si="4"/>
        <v>-1.005201198261485E-2</v>
      </c>
      <c r="EI59" s="11">
        <f t="shared" si="8"/>
        <v>-6.7693159328713977</v>
      </c>
      <c r="EJ59" s="8">
        <f t="shared" si="9"/>
        <v>-3.9387937440758101E-2</v>
      </c>
      <c r="EK59" s="13">
        <f>STDEVA($EJ$4:EJ59)</f>
        <v>0.22680100031882797</v>
      </c>
      <c r="EL59" s="13">
        <f t="shared" si="10"/>
        <v>0.45360200063765593</v>
      </c>
    </row>
    <row r="60" spans="1:142" x14ac:dyDescent="0.25">
      <c r="A60">
        <v>20113</v>
      </c>
      <c r="B60" s="7">
        <v>20226661292.729198</v>
      </c>
      <c r="C60" s="7">
        <v>1002582663.81099</v>
      </c>
      <c r="D60" s="3">
        <v>969737974.39999998</v>
      </c>
      <c r="E60" s="3"/>
      <c r="F60" s="3"/>
      <c r="G60" s="3"/>
      <c r="J60" s="9">
        <v>40725</v>
      </c>
      <c r="K60" s="9">
        <v>40816</v>
      </c>
      <c r="L60" s="6">
        <v>598</v>
      </c>
      <c r="M60" s="8">
        <v>-4.3658357353911215E-2</v>
      </c>
      <c r="N60" s="8">
        <f t="shared" si="2"/>
        <v>-8.2596289029766123E-2</v>
      </c>
      <c r="O60" s="11">
        <f>O59+(1+(N60-N59)/N59)</f>
        <v>1.447575289763237</v>
      </c>
      <c r="P60" s="8">
        <f t="shared" si="5"/>
        <v>-1.2138436592586701</v>
      </c>
      <c r="Q60" s="13">
        <f>STDEVA($P$4:P60)</f>
        <v>0.27496567600408645</v>
      </c>
      <c r="R60" s="13">
        <f t="shared" si="6"/>
        <v>0.54993135200817289</v>
      </c>
      <c r="T60">
        <f>STDEVA(M59:M60)</f>
        <v>5.8404396073791671E-2</v>
      </c>
      <c r="U60">
        <f t="shared" si="0"/>
        <v>0.11680879214758334</v>
      </c>
      <c r="Z60" s="9">
        <v>40725</v>
      </c>
      <c r="AA60" s="9">
        <v>40816</v>
      </c>
      <c r="AB60" s="6">
        <v>598</v>
      </c>
      <c r="AC60" s="8">
        <v>-4.3658357353911215E-2</v>
      </c>
      <c r="AD60" s="10">
        <f>B60+C60</f>
        <v>21229243956.540188</v>
      </c>
      <c r="AE60" s="11">
        <f t="shared" si="7"/>
        <v>107.52199694735971</v>
      </c>
      <c r="AF60" s="8">
        <f t="shared" si="3"/>
        <v>-2.6276950510040198E-4</v>
      </c>
      <c r="AG60">
        <v>1.0703834737152119E-2</v>
      </c>
      <c r="AN60" s="3">
        <f>D60-C60</f>
        <v>-32844689.41099</v>
      </c>
      <c r="AO60" s="3">
        <v>-20226661292.729198</v>
      </c>
      <c r="AP60" s="7">
        <v>20193816603.318207</v>
      </c>
      <c r="AQ60" s="8">
        <v>-4.3658357353911215E-2</v>
      </c>
      <c r="AW60" s="1"/>
      <c r="BQ60" s="3"/>
      <c r="ED60" s="9">
        <v>40725</v>
      </c>
      <c r="EE60" s="9">
        <v>40816</v>
      </c>
      <c r="EF60" s="6">
        <v>598</v>
      </c>
      <c r="EG60" s="8">
        <v>-4.3658357353911215E-2</v>
      </c>
      <c r="EH60" s="8">
        <f t="shared" si="4"/>
        <v>-8.2596289029766123E-2</v>
      </c>
      <c r="EI60" s="11">
        <f t="shared" si="8"/>
        <v>1.4475752897632352</v>
      </c>
      <c r="EJ60" s="8">
        <f t="shared" si="9"/>
        <v>-1.2138436592586697</v>
      </c>
      <c r="EK60" s="13">
        <f>STDEVA($EJ$4:EJ60)</f>
        <v>0.27496567600408639</v>
      </c>
      <c r="EL60" s="13">
        <f t="shared" si="10"/>
        <v>0.54993135200817278</v>
      </c>
    </row>
    <row r="61" spans="1:142" x14ac:dyDescent="0.25">
      <c r="A61">
        <v>20114</v>
      </c>
      <c r="B61" s="7">
        <v>20466834666.806999</v>
      </c>
      <c r="C61" s="7">
        <v>873503184.44799995</v>
      </c>
      <c r="D61" s="3">
        <v>1164364867.9000001</v>
      </c>
      <c r="E61" s="3"/>
      <c r="F61" s="3"/>
      <c r="G61" s="3"/>
      <c r="J61" s="9">
        <v>40817</v>
      </c>
      <c r="K61" s="9">
        <v>40908</v>
      </c>
      <c r="L61" s="6">
        <v>607</v>
      </c>
      <c r="M61" s="8">
        <v>2.6254212192730497E-2</v>
      </c>
      <c r="N61" s="8">
        <f t="shared" si="2"/>
        <v>6.9912569546641712E-2</v>
      </c>
      <c r="O61" s="11">
        <f>O60+(1+(N61-N60)/N60)</f>
        <v>0.60113811482615764</v>
      </c>
      <c r="P61" s="8">
        <f t="shared" si="5"/>
        <v>-0.58472756541424609</v>
      </c>
      <c r="Q61" s="13">
        <f>STDEVA($P$4:P61)</f>
        <v>0.28180452783427173</v>
      </c>
      <c r="R61" s="13">
        <f t="shared" si="6"/>
        <v>0.56360905566854347</v>
      </c>
      <c r="T61">
        <f>STDEVA(M60:M61)</f>
        <v>4.9435652016606463E-2</v>
      </c>
      <c r="U61">
        <f t="shared" si="0"/>
        <v>9.8871304033212926E-2</v>
      </c>
      <c r="Z61" s="9">
        <v>40817</v>
      </c>
      <c r="AA61" s="9">
        <v>40908</v>
      </c>
      <c r="AB61" s="6">
        <v>607</v>
      </c>
      <c r="AC61" s="8">
        <v>2.6254212192730497E-2</v>
      </c>
      <c r="AD61" s="10">
        <f>B61+C61</f>
        <v>21340337851.254997</v>
      </c>
      <c r="AE61" s="11">
        <f t="shared" si="7"/>
        <v>107.52723000676316</v>
      </c>
      <c r="AF61" s="8">
        <f t="shared" si="3"/>
        <v>4.866966343652912E-5</v>
      </c>
      <c r="AG61">
        <v>1.0619546834413515E-2</v>
      </c>
      <c r="AN61" s="3">
        <f>D61-C61</f>
        <v>290861683.45200014</v>
      </c>
      <c r="AO61" s="3">
        <v>-20466834666.806999</v>
      </c>
      <c r="AP61" s="7">
        <v>20757696350.258999</v>
      </c>
      <c r="AQ61" s="8">
        <v>2.6254212192730497E-2</v>
      </c>
      <c r="AW61" s="1"/>
      <c r="BQ61" s="3"/>
      <c r="ED61" s="9">
        <v>40817</v>
      </c>
      <c r="EE61" s="9">
        <v>40908</v>
      </c>
      <c r="EF61" s="6">
        <v>607</v>
      </c>
      <c r="EG61" s="8">
        <v>2.6254212192730497E-2</v>
      </c>
      <c r="EH61" s="8">
        <f t="shared" si="4"/>
        <v>6.9912569546641712E-2</v>
      </c>
      <c r="EI61" s="11">
        <f t="shared" si="8"/>
        <v>0.60113811482615587</v>
      </c>
      <c r="EJ61" s="8">
        <f t="shared" si="9"/>
        <v>-0.58472756541424675</v>
      </c>
      <c r="EK61" s="13">
        <f>STDEVA($EJ$4:EJ61)</f>
        <v>0.28180452783427173</v>
      </c>
      <c r="EL61" s="13">
        <f t="shared" si="10"/>
        <v>0.56360905566854347</v>
      </c>
    </row>
    <row r="62" spans="1:142" x14ac:dyDescent="0.25">
      <c r="A62">
        <v>20121</v>
      </c>
      <c r="B62" s="7">
        <v>21939373990.0453</v>
      </c>
      <c r="C62" s="7">
        <v>815288904.44766605</v>
      </c>
      <c r="D62" s="3">
        <v>651231663.23333299</v>
      </c>
      <c r="E62" s="3"/>
      <c r="F62" s="3"/>
      <c r="G62" s="3"/>
      <c r="J62" s="9">
        <v>40909</v>
      </c>
      <c r="K62" s="9">
        <v>40999</v>
      </c>
      <c r="L62" s="6">
        <v>620</v>
      </c>
      <c r="M62" s="8">
        <v>6.3931824501717305E-2</v>
      </c>
      <c r="N62" s="8">
        <f t="shared" si="2"/>
        <v>3.7677612308986808E-2</v>
      </c>
      <c r="O62" s="11">
        <f>O61+(1+(N62-N61)/N61)</f>
        <v>1.1400628397120087</v>
      </c>
      <c r="P62" s="8">
        <f t="shared" si="5"/>
        <v>0.89650732767411034</v>
      </c>
      <c r="Q62" s="13">
        <f>STDEVA($P$4:P62)</f>
        <v>0.30525254728231976</v>
      </c>
      <c r="R62" s="13">
        <f t="shared" si="6"/>
        <v>0.61050509456463953</v>
      </c>
      <c r="T62">
        <f>STDEVA(M61:M62)</f>
        <v>2.6642095162602297E-2</v>
      </c>
      <c r="U62">
        <f t="shared" si="0"/>
        <v>5.3284190325204595E-2</v>
      </c>
      <c r="Z62" s="9">
        <v>40909</v>
      </c>
      <c r="AA62" s="9">
        <v>40999</v>
      </c>
      <c r="AB62" s="6">
        <v>620</v>
      </c>
      <c r="AC62" s="8">
        <v>6.3931824501717305E-2</v>
      </c>
      <c r="AD62" s="10">
        <f>B62+C62</f>
        <v>22754662894.492966</v>
      </c>
      <c r="AE62" s="11">
        <f t="shared" si="7"/>
        <v>107.59350473273498</v>
      </c>
      <c r="AF62" s="8">
        <f t="shared" si="3"/>
        <v>6.163529551319602E-4</v>
      </c>
      <c r="AG62">
        <v>1.0533203425705361E-2</v>
      </c>
      <c r="AN62" s="3">
        <f>D62-C62</f>
        <v>-164057241.21433306</v>
      </c>
      <c r="AO62" s="3">
        <v>-21939373990.0453</v>
      </c>
      <c r="AP62" s="7">
        <v>21775316748.830967</v>
      </c>
      <c r="AQ62" s="8">
        <v>6.3931824501717305E-2</v>
      </c>
      <c r="AW62" s="1"/>
      <c r="BQ62" s="3"/>
      <c r="ED62" s="9">
        <v>40909</v>
      </c>
      <c r="EE62" s="9">
        <v>40999</v>
      </c>
      <c r="EF62" s="6">
        <v>620</v>
      </c>
      <c r="EG62" s="8">
        <v>6.3931824501717305E-2</v>
      </c>
      <c r="EH62" s="8">
        <f t="shared" si="4"/>
        <v>3.7677612308986808E-2</v>
      </c>
      <c r="EI62" s="11">
        <f t="shared" si="8"/>
        <v>1.1400628397120069</v>
      </c>
      <c r="EJ62" s="8">
        <f t="shared" si="9"/>
        <v>0.89650732767411301</v>
      </c>
      <c r="EK62" s="13">
        <f>STDEVA($EJ$4:EJ62)</f>
        <v>0.30525254728231993</v>
      </c>
      <c r="EL62" s="13">
        <f t="shared" si="10"/>
        <v>0.61050509456463986</v>
      </c>
    </row>
    <row r="63" spans="1:142" x14ac:dyDescent="0.25">
      <c r="A63">
        <v>20122</v>
      </c>
      <c r="B63" s="7">
        <v>21855582548.7006</v>
      </c>
      <c r="C63" s="7">
        <v>675107066.23766601</v>
      </c>
      <c r="D63" s="3">
        <v>925568451.23333299</v>
      </c>
      <c r="E63" s="3"/>
      <c r="F63" s="3"/>
      <c r="G63" s="3"/>
      <c r="J63" s="9">
        <v>41000</v>
      </c>
      <c r="K63" s="9">
        <v>41090</v>
      </c>
      <c r="L63" s="6">
        <v>630</v>
      </c>
      <c r="M63" s="8">
        <v>7.5968413559379666E-3</v>
      </c>
      <c r="N63" s="8">
        <f t="shared" si="2"/>
        <v>-5.6334983145779338E-2</v>
      </c>
      <c r="O63" s="11">
        <f>O62+(1+(N63-N62)/N62)</f>
        <v>-0.3551216927840275</v>
      </c>
      <c r="P63" s="8">
        <f t="shared" si="5"/>
        <v>-1.3114930865334886</v>
      </c>
      <c r="Q63" s="13">
        <f>STDEVA($P$4:P63)</f>
        <v>0.34477023402931589</v>
      </c>
      <c r="R63" s="13">
        <f t="shared" si="6"/>
        <v>0.68954046805863178</v>
      </c>
      <c r="T63">
        <f>STDEVA(M62:M63)</f>
        <v>3.9834848600410429E-2</v>
      </c>
      <c r="U63">
        <f t="shared" si="0"/>
        <v>7.9669697200820858E-2</v>
      </c>
      <c r="Z63" s="9">
        <v>41000</v>
      </c>
      <c r="AA63" s="9">
        <v>41090</v>
      </c>
      <c r="AB63" s="6">
        <v>630</v>
      </c>
      <c r="AC63" s="8">
        <v>7.5968413559379666E-3</v>
      </c>
      <c r="AD63" s="10">
        <f>B63+C63</f>
        <v>22530689614.938267</v>
      </c>
      <c r="AE63" s="11">
        <f t="shared" si="7"/>
        <v>107.58366177085094</v>
      </c>
      <c r="AF63" s="8">
        <f t="shared" si="3"/>
        <v>-9.1482863287084548E-5</v>
      </c>
      <c r="AG63">
        <v>1.0454180519089617E-2</v>
      </c>
      <c r="AN63" s="3">
        <f>D63-C63</f>
        <v>250461384.99566698</v>
      </c>
      <c r="AO63" s="3">
        <v>-21855582548.7006</v>
      </c>
      <c r="AP63" s="7">
        <v>22106043933.696266</v>
      </c>
      <c r="AQ63" s="8">
        <v>7.5968413559379666E-3</v>
      </c>
      <c r="AW63" s="1"/>
      <c r="BQ63" s="3"/>
      <c r="ED63" s="9">
        <v>41000</v>
      </c>
      <c r="EE63" s="9">
        <v>41090</v>
      </c>
      <c r="EF63" s="6">
        <v>630</v>
      </c>
      <c r="EG63" s="8">
        <v>7.5968413559379666E-3</v>
      </c>
      <c r="EH63" s="8">
        <f t="shared" si="4"/>
        <v>-5.6334983145779338E-2</v>
      </c>
      <c r="EI63" s="11">
        <f t="shared" si="8"/>
        <v>-0.35512169278402927</v>
      </c>
      <c r="EJ63" s="8">
        <f t="shared" si="9"/>
        <v>-1.3114930865334906</v>
      </c>
      <c r="EK63" s="13">
        <f>STDEVA($EJ$4:EJ63)</f>
        <v>0.34477023402931611</v>
      </c>
      <c r="EL63" s="13">
        <f t="shared" si="10"/>
        <v>0.68954046805863223</v>
      </c>
    </row>
    <row r="64" spans="1:142" x14ac:dyDescent="0.25">
      <c r="A64">
        <v>20123</v>
      </c>
      <c r="B64" s="7">
        <v>22479161415.1665</v>
      </c>
      <c r="C64" s="7">
        <v>713106967.61966598</v>
      </c>
      <c r="D64" s="3">
        <v>969013705.73333299</v>
      </c>
      <c r="E64" s="3"/>
      <c r="F64" s="3"/>
      <c r="G64" s="3"/>
      <c r="J64" s="9">
        <v>41091</v>
      </c>
      <c r="K64" s="9">
        <v>41182</v>
      </c>
      <c r="L64" s="6">
        <v>643</v>
      </c>
      <c r="M64" s="8">
        <v>4.024077613213084E-2</v>
      </c>
      <c r="N64" s="8">
        <f t="shared" si="2"/>
        <v>3.2643934776192873E-2</v>
      </c>
      <c r="O64" s="11">
        <f>O63+(1+(N64-N63)/N63)</f>
        <v>-0.93458285445189215</v>
      </c>
      <c r="P64" s="8">
        <f t="shared" si="5"/>
        <v>1.6317256124938346</v>
      </c>
      <c r="Q64" s="13">
        <f>STDEVA($P$4:P64)</f>
        <v>0.40429721046145789</v>
      </c>
      <c r="R64" s="13">
        <f t="shared" si="6"/>
        <v>0.80859442092291578</v>
      </c>
      <c r="T64">
        <f>STDEVA(M63:M64)</f>
        <v>2.3082747644857345E-2</v>
      </c>
      <c r="U64">
        <f t="shared" si="0"/>
        <v>4.6165495289714691E-2</v>
      </c>
      <c r="Z64" s="9">
        <v>41091</v>
      </c>
      <c r="AA64" s="9">
        <v>41182</v>
      </c>
      <c r="AB64" s="6">
        <v>643</v>
      </c>
      <c r="AC64" s="8">
        <v>4.024077613213084E-2</v>
      </c>
      <c r="AD64" s="10">
        <f>B64+C64</f>
        <v>23192268382.786167</v>
      </c>
      <c r="AE64" s="11">
        <f t="shared" si="7"/>
        <v>107.61302522040151</v>
      </c>
      <c r="AF64" s="8">
        <f t="shared" si="3"/>
        <v>2.7293595576916019E-4</v>
      </c>
      <c r="AG64">
        <v>1.0374360758711692E-2</v>
      </c>
      <c r="AN64" s="3">
        <f>D64-C64</f>
        <v>255906738.11366701</v>
      </c>
      <c r="AO64" s="3">
        <v>-22479161415.1665</v>
      </c>
      <c r="AP64" s="7">
        <v>22735068153.280167</v>
      </c>
      <c r="AQ64" s="8">
        <v>4.024077613213084E-2</v>
      </c>
      <c r="AW64" s="1"/>
      <c r="BQ64" s="3"/>
      <c r="ED64" s="9">
        <v>41091</v>
      </c>
      <c r="EE64" s="9">
        <v>41182</v>
      </c>
      <c r="EF64" s="6">
        <v>643</v>
      </c>
      <c r="EG64" s="8">
        <v>4.024077613213084E-2</v>
      </c>
      <c r="EH64" s="8">
        <f t="shared" si="4"/>
        <v>3.2643934776192873E-2</v>
      </c>
      <c r="EI64" s="11">
        <f t="shared" si="8"/>
        <v>-0.93458285445189393</v>
      </c>
      <c r="EJ64" s="8">
        <f t="shared" si="9"/>
        <v>1.6317256124938264</v>
      </c>
      <c r="EK64" s="13">
        <f>STDEVA($EJ$4:EJ64)</f>
        <v>0.40429721046145756</v>
      </c>
      <c r="EL64" s="13">
        <f t="shared" si="10"/>
        <v>0.80859442092291511</v>
      </c>
    </row>
    <row r="65" spans="1:142" x14ac:dyDescent="0.25">
      <c r="A65">
        <v>20124</v>
      </c>
      <c r="B65" s="7">
        <v>22627387364.720001</v>
      </c>
      <c r="C65" s="7">
        <v>1353081063.836</v>
      </c>
      <c r="D65" s="3">
        <v>1659058514.4000001</v>
      </c>
      <c r="E65" s="3"/>
      <c r="F65" s="3"/>
      <c r="G65" s="3"/>
      <c r="J65" s="9">
        <v>41183</v>
      </c>
      <c r="K65" s="9">
        <v>41274</v>
      </c>
      <c r="L65" s="6">
        <v>652</v>
      </c>
      <c r="M65" s="8">
        <v>2.0205531324271497E-2</v>
      </c>
      <c r="N65" s="8">
        <f t="shared" si="2"/>
        <v>-2.0035244807859343E-2</v>
      </c>
      <c r="O65" s="11">
        <f>O64+(1+(N65-N64)/N64)</f>
        <v>-1.5483337685258594</v>
      </c>
      <c r="P65" s="8">
        <f t="shared" si="5"/>
        <v>0.65671107826380537</v>
      </c>
      <c r="Q65" s="13">
        <f>STDEVA($P$4:P65)</f>
        <v>0.41023999589995119</v>
      </c>
      <c r="R65" s="13">
        <f t="shared" si="6"/>
        <v>0.82047999179990239</v>
      </c>
      <c r="T65">
        <f>STDEVA(M64:M65)</f>
        <v>1.4167057466369906E-2</v>
      </c>
      <c r="U65">
        <f t="shared" si="0"/>
        <v>2.8334114932739813E-2</v>
      </c>
      <c r="Z65" s="9">
        <v>41183</v>
      </c>
      <c r="AA65" s="9">
        <v>41274</v>
      </c>
      <c r="AB65" s="6">
        <v>652</v>
      </c>
      <c r="AC65" s="8">
        <v>2.0205531324271497E-2</v>
      </c>
      <c r="AD65" s="10">
        <f>B65+C65</f>
        <v>23980468428.556</v>
      </c>
      <c r="AE65" s="11">
        <f t="shared" si="7"/>
        <v>107.64701068628008</v>
      </c>
      <c r="AF65" s="8">
        <f t="shared" si="3"/>
        <v>3.1581182490647564E-4</v>
      </c>
      <c r="AG65">
        <v>1.0297956970366815E-2</v>
      </c>
      <c r="AN65" s="3">
        <f>D65-C65</f>
        <v>305977450.56400013</v>
      </c>
      <c r="AO65" s="3">
        <v>-22627387364.720001</v>
      </c>
      <c r="AP65" s="7">
        <v>22933364815.284</v>
      </c>
      <c r="AQ65" s="8">
        <v>2.0205531324271497E-2</v>
      </c>
      <c r="AW65" s="1"/>
      <c r="BQ65" s="3"/>
      <c r="ED65" s="9">
        <v>41183</v>
      </c>
      <c r="EE65" s="9">
        <v>41274</v>
      </c>
      <c r="EF65" s="6">
        <v>652</v>
      </c>
      <c r="EG65" s="8">
        <v>2.0205531324271497E-2</v>
      </c>
      <c r="EH65" s="8">
        <f t="shared" si="4"/>
        <v>-2.0035244807859343E-2</v>
      </c>
      <c r="EI65" s="11">
        <f t="shared" si="8"/>
        <v>-1.5483337685258611</v>
      </c>
      <c r="EJ65" s="8">
        <f t="shared" si="9"/>
        <v>0.65671107826380415</v>
      </c>
      <c r="EK65" s="13">
        <f>STDEVA($EJ$4:EJ65)</f>
        <v>0.4102399958999508</v>
      </c>
      <c r="EL65" s="13">
        <f t="shared" si="10"/>
        <v>0.82047999179990161</v>
      </c>
    </row>
    <row r="66" spans="1:142" x14ac:dyDescent="0.25">
      <c r="A66">
        <v>20131</v>
      </c>
      <c r="B66" s="7">
        <v>22580509026.07</v>
      </c>
      <c r="C66" s="7">
        <v>276149879.58333302</v>
      </c>
      <c r="D66" s="3">
        <v>1464765162.9000001</v>
      </c>
      <c r="E66" s="3"/>
      <c r="F66" s="3"/>
      <c r="G66" s="3"/>
      <c r="J66" s="9">
        <v>41275</v>
      </c>
      <c r="K66" s="9">
        <v>41364</v>
      </c>
      <c r="L66" s="6">
        <v>665</v>
      </c>
      <c r="M66" s="8">
        <v>5.0458187074961636E-2</v>
      </c>
      <c r="N66" s="8">
        <f t="shared" si="2"/>
        <v>3.0252655750690138E-2</v>
      </c>
      <c r="O66" s="11">
        <f>O65+(1+(N66-N65)/N65)</f>
        <v>-3.0583056226667558</v>
      </c>
      <c r="P66" s="8">
        <f t="shared" si="5"/>
        <v>0.9752237436366924</v>
      </c>
      <c r="Q66" s="13">
        <f>STDEVA($P$4:P66)</f>
        <v>0.42561699306584372</v>
      </c>
      <c r="R66" s="13">
        <f t="shared" si="6"/>
        <v>0.85123398613168744</v>
      </c>
      <c r="T66">
        <f>STDEVA(M65:M66)</f>
        <v>2.1391858030215205E-2</v>
      </c>
      <c r="U66">
        <f t="shared" si="0"/>
        <v>4.278371606043041E-2</v>
      </c>
      <c r="Z66" s="9">
        <v>41275</v>
      </c>
      <c r="AA66" s="9">
        <v>41364</v>
      </c>
      <c r="AB66" s="6">
        <v>665</v>
      </c>
      <c r="AC66" s="8">
        <v>5.0458187074961636E-2</v>
      </c>
      <c r="AD66" s="10">
        <f>B66+C66</f>
        <v>22856658905.653332</v>
      </c>
      <c r="AE66" s="11">
        <f t="shared" si="7"/>
        <v>107.60014715122234</v>
      </c>
      <c r="AF66" s="8">
        <f t="shared" si="3"/>
        <v>-4.3534450941995484E-4</v>
      </c>
      <c r="AG66">
        <v>1.0223895770589011E-2</v>
      </c>
      <c r="AN66" s="3">
        <f>D66-C66</f>
        <v>1188615283.3166671</v>
      </c>
      <c r="AO66" s="3">
        <v>-22580509026.07</v>
      </c>
      <c r="AP66" s="7">
        <v>23769124309.386665</v>
      </c>
      <c r="AQ66" s="8">
        <v>5.0458187074961636E-2</v>
      </c>
      <c r="AW66" s="1"/>
      <c r="BQ66" s="3"/>
      <c r="ED66" s="9">
        <v>41275</v>
      </c>
      <c r="EE66" s="9">
        <v>41364</v>
      </c>
      <c r="EF66" s="6">
        <v>665</v>
      </c>
      <c r="EG66" s="8">
        <v>5.0458187074961636E-2</v>
      </c>
      <c r="EH66" s="8">
        <f t="shared" si="4"/>
        <v>3.0252655750690138E-2</v>
      </c>
      <c r="EI66" s="11">
        <f t="shared" si="8"/>
        <v>-3.0583056226667575</v>
      </c>
      <c r="EJ66" s="8">
        <f t="shared" si="9"/>
        <v>0.97522374363669118</v>
      </c>
      <c r="EK66" s="13">
        <f>STDEVA($EJ$4:EJ66)</f>
        <v>0.42561699306584333</v>
      </c>
      <c r="EL66" s="13">
        <f t="shared" si="10"/>
        <v>0.85123398613168666</v>
      </c>
    </row>
    <row r="67" spans="1:142" x14ac:dyDescent="0.25">
      <c r="A67">
        <v>20132</v>
      </c>
      <c r="B67" s="7">
        <v>22355022797.34</v>
      </c>
      <c r="C67" s="7">
        <v>639082682.78333294</v>
      </c>
      <c r="D67" s="3">
        <v>1458632626.9000001</v>
      </c>
      <c r="E67" s="3"/>
      <c r="F67" s="3"/>
      <c r="G67" s="3"/>
      <c r="J67" s="9">
        <v>41365</v>
      </c>
      <c r="K67" s="9">
        <v>41455</v>
      </c>
      <c r="L67" s="6">
        <v>679</v>
      </c>
      <c r="M67" s="8">
        <v>2.6308694578178082E-2</v>
      </c>
      <c r="N67" s="8">
        <f t="shared" si="2"/>
        <v>-2.4149492496783553E-2</v>
      </c>
      <c r="O67" s="11">
        <f>O66+(1+(N67-N66)/N66)</f>
        <v>-3.8565658711486641</v>
      </c>
      <c r="P67" s="8">
        <f t="shared" si="5"/>
        <v>0.26101389035993339</v>
      </c>
      <c r="Q67" s="13">
        <f>STDEVA($P$4:P67)</f>
        <v>0.42347835589853899</v>
      </c>
      <c r="R67" s="13">
        <f t="shared" si="6"/>
        <v>0.84695671179707799</v>
      </c>
      <c r="T67">
        <f>STDEVA(M66:M67)</f>
        <v>1.7076269906689298E-2</v>
      </c>
      <c r="U67">
        <f t="shared" si="0"/>
        <v>3.4152539813378596E-2</v>
      </c>
      <c r="Z67" s="9">
        <v>41365</v>
      </c>
      <c r="AA67" s="9">
        <v>41455</v>
      </c>
      <c r="AB67" s="6">
        <v>679</v>
      </c>
      <c r="AC67" s="8">
        <v>2.6308694578178082E-2</v>
      </c>
      <c r="AD67" s="10">
        <f>B67+C67</f>
        <v>22994105480.123333</v>
      </c>
      <c r="AE67" s="11">
        <f t="shared" si="7"/>
        <v>107.60616056617671</v>
      </c>
      <c r="AF67" s="8">
        <f t="shared" si="3"/>
        <v>5.5886679652283888E-5</v>
      </c>
      <c r="AG67">
        <v>1.015204424804203E-2</v>
      </c>
      <c r="AN67" s="3">
        <f>D67-C67</f>
        <v>819549944.11666715</v>
      </c>
      <c r="AO67" s="3">
        <v>-22355022797.34</v>
      </c>
      <c r="AP67" s="7">
        <v>23174572741.456669</v>
      </c>
      <c r="AQ67" s="8">
        <v>2.6308694578178082E-2</v>
      </c>
      <c r="AW67" s="1"/>
      <c r="BQ67" s="3"/>
      <c r="ED67" s="9">
        <v>41365</v>
      </c>
      <c r="EE67" s="9">
        <v>41455</v>
      </c>
      <c r="EF67" s="6">
        <v>679</v>
      </c>
      <c r="EG67" s="8">
        <v>2.6308694578178082E-2</v>
      </c>
      <c r="EH67" s="8">
        <f t="shared" si="4"/>
        <v>-2.4149492496783553E-2</v>
      </c>
      <c r="EI67" s="11">
        <f t="shared" si="8"/>
        <v>-3.8565658711486663</v>
      </c>
      <c r="EJ67" s="8">
        <f t="shared" si="9"/>
        <v>0.26101389035993339</v>
      </c>
      <c r="EK67" s="13">
        <f>STDEVA($EJ$4:EJ67)</f>
        <v>0.42347835589853861</v>
      </c>
      <c r="EL67" s="13">
        <f t="shared" si="10"/>
        <v>0.84695671179707721</v>
      </c>
    </row>
    <row r="68" spans="1:142" x14ac:dyDescent="0.25">
      <c r="A68">
        <v>20133</v>
      </c>
      <c r="B68" s="7">
        <v>22956479134.27</v>
      </c>
      <c r="C68" s="7">
        <v>1159795409.44333</v>
      </c>
      <c r="D68" s="3">
        <v>1743802948.4000001</v>
      </c>
      <c r="E68" s="3"/>
      <c r="F68" s="3"/>
      <c r="G68" s="3"/>
      <c r="J68" s="9">
        <v>41456</v>
      </c>
      <c r="K68" s="9">
        <v>41547</v>
      </c>
      <c r="L68" s="6">
        <v>696</v>
      </c>
      <c r="M68" s="8">
        <v>5.3028971906381894E-2</v>
      </c>
      <c r="N68" s="8">
        <f t="shared" si="2"/>
        <v>2.6720277328203812E-2</v>
      </c>
      <c r="O68" s="11">
        <f>O67+(1+(N68-N67)/N67)</f>
        <v>-4.9630188258748413</v>
      </c>
      <c r="P68" s="8">
        <f t="shared" si="5"/>
        <v>0.28690109068372383</v>
      </c>
      <c r="Q68" s="13">
        <f>STDEVA($P$4:P68)</f>
        <v>0.42161256113994217</v>
      </c>
      <c r="R68" s="13">
        <f t="shared" si="6"/>
        <v>0.84322512227988433</v>
      </c>
      <c r="T68">
        <f>STDEVA(M67:M68)</f>
        <v>1.8894089293958083E-2</v>
      </c>
      <c r="U68">
        <f t="shared" ref="U68:U74" si="11">T68*SQRT(4)</f>
        <v>3.7788178587916166E-2</v>
      </c>
      <c r="Z68" s="9">
        <v>41456</v>
      </c>
      <c r="AA68" s="9">
        <v>41547</v>
      </c>
      <c r="AB68" s="6">
        <v>696</v>
      </c>
      <c r="AC68" s="8">
        <v>5.3028971906381894E-2</v>
      </c>
      <c r="AD68" s="10">
        <f>B68+C68</f>
        <v>24116274543.713329</v>
      </c>
      <c r="AE68" s="11">
        <f t="shared" si="7"/>
        <v>107.65496303272884</v>
      </c>
      <c r="AF68" s="8">
        <f t="shared" ref="AF68:AF74" si="12">(AE68/AE67)-1</f>
        <v>4.5352855538527415E-4</v>
      </c>
      <c r="AG68">
        <v>1.0078983309418673E-2</v>
      </c>
      <c r="AN68" s="3">
        <f>D68-C68</f>
        <v>584007538.95667005</v>
      </c>
      <c r="AO68" s="3">
        <v>-22956479134.27</v>
      </c>
      <c r="AP68" s="7">
        <v>23540486673.226669</v>
      </c>
      <c r="AQ68" s="8">
        <v>5.3028971906381894E-2</v>
      </c>
      <c r="AW68" s="1"/>
      <c r="BQ68" s="3"/>
      <c r="ED68" s="9">
        <v>41456</v>
      </c>
      <c r="EE68" s="9">
        <v>41547</v>
      </c>
      <c r="EF68" s="6">
        <v>696</v>
      </c>
      <c r="EG68" s="8">
        <v>5.3028971906381894E-2</v>
      </c>
      <c r="EH68" s="8">
        <f t="shared" si="4"/>
        <v>2.6720277328203812E-2</v>
      </c>
      <c r="EI68" s="11">
        <f t="shared" si="8"/>
        <v>-4.963018825874844</v>
      </c>
      <c r="EJ68" s="8">
        <f t="shared" si="9"/>
        <v>0.28690109068372377</v>
      </c>
      <c r="EK68" s="13">
        <f>STDEVA($EJ$4:EJ68)</f>
        <v>0.42161256113994178</v>
      </c>
      <c r="EL68" s="13">
        <f t="shared" si="10"/>
        <v>0.84322512227988355</v>
      </c>
    </row>
    <row r="69" spans="1:142" x14ac:dyDescent="0.25">
      <c r="A69">
        <v>20134</v>
      </c>
      <c r="B69" s="7">
        <v>23459066095.074299</v>
      </c>
      <c r="C69" s="7">
        <v>824875239.89066601</v>
      </c>
      <c r="D69" s="3">
        <v>1793670068.5</v>
      </c>
      <c r="E69" s="3"/>
      <c r="F69" s="3"/>
      <c r="G69" s="3"/>
      <c r="J69" s="9">
        <v>41548</v>
      </c>
      <c r="K69" s="9">
        <v>41639</v>
      </c>
      <c r="L69" s="6">
        <v>710</v>
      </c>
      <c r="M69" s="8">
        <v>6.409440144578249E-2</v>
      </c>
      <c r="N69" s="8">
        <f t="shared" ref="N69:N74" si="13">M69-M68</f>
        <v>1.1065429539400595E-2</v>
      </c>
      <c r="O69" s="11">
        <f>O68+(1+(N69-N68)/N68)</f>
        <v>-4.5488977670443331</v>
      </c>
      <c r="P69" s="8">
        <f t="shared" si="5"/>
        <v>-8.3441363686044503E-2</v>
      </c>
      <c r="Q69" s="13">
        <f>STDEVA($P$4:P69)</f>
        <v>0.4185116196654094</v>
      </c>
      <c r="R69" s="13">
        <f t="shared" si="6"/>
        <v>0.83702323933081879</v>
      </c>
      <c r="T69">
        <f>STDEVA(M68:M69)</f>
        <v>7.8244402640520964E-3</v>
      </c>
      <c r="U69">
        <f t="shared" si="11"/>
        <v>1.5648880528104193E-2</v>
      </c>
      <c r="Z69" s="9">
        <v>41548</v>
      </c>
      <c r="AA69" s="9">
        <v>41639</v>
      </c>
      <c r="AB69" s="6">
        <v>710</v>
      </c>
      <c r="AC69" s="8">
        <v>6.409440144578249E-2</v>
      </c>
      <c r="AD69" s="10">
        <f>B69+C69</f>
        <v>24283941334.964966</v>
      </c>
      <c r="AE69" s="11">
        <f t="shared" si="7"/>
        <v>107.66191546607205</v>
      </c>
      <c r="AF69" s="8">
        <f t="shared" si="12"/>
        <v>6.4580704385086563E-5</v>
      </c>
      <c r="AG69">
        <v>1.0007791761597534E-2</v>
      </c>
      <c r="AN69" s="3">
        <f>D69-C69</f>
        <v>968794828.60933399</v>
      </c>
      <c r="AO69" s="3">
        <v>-23459066095.074299</v>
      </c>
      <c r="AP69" s="7">
        <v>24427860923.683632</v>
      </c>
      <c r="AQ69" s="8">
        <v>6.409440144578249E-2</v>
      </c>
      <c r="AW69" s="1"/>
      <c r="BQ69" s="3"/>
      <c r="ED69" s="9">
        <v>41548</v>
      </c>
      <c r="EE69" s="9">
        <v>41639</v>
      </c>
      <c r="EF69" s="6">
        <v>710</v>
      </c>
      <c r="EG69" s="8">
        <v>6.409440144578249E-2</v>
      </c>
      <c r="EH69" s="8">
        <f t="shared" ref="EH69:EH74" si="14">EG69-EG68</f>
        <v>1.1065429539400595E-2</v>
      </c>
      <c r="EI69" s="11">
        <f t="shared" si="8"/>
        <v>-4.5488977670443358</v>
      </c>
      <c r="EJ69" s="8">
        <f t="shared" si="9"/>
        <v>-8.3441363686044462E-2</v>
      </c>
      <c r="EK69" s="13">
        <f>STDEVA($EJ$4:EJ69)</f>
        <v>0.41851161966540901</v>
      </c>
      <c r="EL69" s="13">
        <f t="shared" si="10"/>
        <v>0.83702323933081801</v>
      </c>
    </row>
    <row r="70" spans="1:142" x14ac:dyDescent="0.25">
      <c r="A70">
        <v>20141</v>
      </c>
      <c r="B70" s="7">
        <v>24268084737.271999</v>
      </c>
      <c r="C70" s="7">
        <v>1624363216.7969999</v>
      </c>
      <c r="D70" s="3">
        <v>1525007046</v>
      </c>
      <c r="E70" s="3"/>
      <c r="F70" s="3"/>
      <c r="G70" s="3"/>
      <c r="J70" s="9">
        <v>41640</v>
      </c>
      <c r="K70" s="9">
        <v>41729</v>
      </c>
      <c r="L70" s="6">
        <v>720</v>
      </c>
      <c r="M70" s="8">
        <v>3.0251096464138705E-2</v>
      </c>
      <c r="N70" s="8">
        <f t="shared" si="13"/>
        <v>-3.3843304981643785E-2</v>
      </c>
      <c r="O70" s="11">
        <f>O69+(1+(N70-N69)/N69)</f>
        <v>-7.6073696375793336</v>
      </c>
      <c r="P70" s="8">
        <f t="shared" ref="P70:P75" si="15">(O70-O69)/O69</f>
        <v>0.67235449710320849</v>
      </c>
      <c r="Q70" s="13">
        <f>STDEVA($P$4:P70)</f>
        <v>0.42319399487455495</v>
      </c>
      <c r="R70" s="13">
        <f t="shared" ref="R70:R75" si="16">Q70*SQRT(4)</f>
        <v>0.84638798974910989</v>
      </c>
      <c r="T70">
        <f>STDEVA(M69:M70)</f>
        <v>2.3930830450284799E-2</v>
      </c>
      <c r="U70">
        <f t="shared" si="11"/>
        <v>4.7861660900569598E-2</v>
      </c>
      <c r="Z70" s="9">
        <v>41640</v>
      </c>
      <c r="AA70" s="9">
        <v>41729</v>
      </c>
      <c r="AB70" s="6">
        <v>720</v>
      </c>
      <c r="AC70" s="8">
        <v>3.0251096464138705E-2</v>
      </c>
      <c r="AD70" s="10">
        <f>B70+C70</f>
        <v>25892447954.069</v>
      </c>
      <c r="AE70" s="11">
        <f t="shared" ref="AE70:AE74" si="17">AE69+(AD70-AD69)/AD69</f>
        <v>107.72815292715453</v>
      </c>
      <c r="AF70" s="8">
        <f t="shared" si="12"/>
        <v>6.1523576648014888E-4</v>
      </c>
      <c r="AG70">
        <v>9.9373233660548926E-3</v>
      </c>
      <c r="AN70" s="3">
        <f>D70-C70</f>
        <v>-99356170.796999931</v>
      </c>
      <c r="AO70" s="3">
        <v>-24268084737.271999</v>
      </c>
      <c r="AP70" s="7">
        <v>24168728566.474998</v>
      </c>
      <c r="AQ70" s="8">
        <v>3.0251096464138705E-2</v>
      </c>
      <c r="AW70" s="1"/>
      <c r="BQ70" s="3"/>
      <c r="ED70" s="9">
        <v>41640</v>
      </c>
      <c r="EE70" s="9">
        <v>41729</v>
      </c>
      <c r="EF70" s="6">
        <v>720</v>
      </c>
      <c r="EG70" s="8">
        <v>3.0251096464138705E-2</v>
      </c>
      <c r="EH70" s="8">
        <f t="shared" si="14"/>
        <v>-3.3843304981643785E-2</v>
      </c>
      <c r="EI70" s="11">
        <f t="shared" ref="EI70:EI75" si="18">EI69+(1+((EH70/EH69)-1))</f>
        <v>-7.6073696375793354</v>
      </c>
      <c r="EJ70" s="8">
        <f t="shared" ref="EJ70:EJ75" si="19">(EI70-EI69)/EI69</f>
        <v>0.67235449710320783</v>
      </c>
      <c r="EK70" s="13">
        <f>STDEVA($EJ$4:EJ70)</f>
        <v>0.42319399487455456</v>
      </c>
      <c r="EL70" s="13">
        <f t="shared" ref="EL70:EL75" si="20">EK70*SQRT(4)</f>
        <v>0.84638798974910912</v>
      </c>
    </row>
    <row r="71" spans="1:142" x14ac:dyDescent="0.25">
      <c r="A71">
        <v>20142</v>
      </c>
      <c r="B71" s="7">
        <v>24814712664.536598</v>
      </c>
      <c r="C71" s="7">
        <v>1095088218.569</v>
      </c>
      <c r="D71" s="3">
        <v>1870378977</v>
      </c>
      <c r="E71" s="3"/>
      <c r="F71" s="3"/>
      <c r="G71" s="3"/>
      <c r="J71" s="9">
        <v>41730</v>
      </c>
      <c r="K71" s="9">
        <v>41820</v>
      </c>
      <c r="L71" s="6">
        <v>729</v>
      </c>
      <c r="M71" s="8">
        <v>5.4471487964822263E-2</v>
      </c>
      <c r="N71" s="8">
        <f t="shared" si="13"/>
        <v>2.4220391500683558E-2</v>
      </c>
      <c r="O71" s="11">
        <f>O70+(1+(N71-N70)/N70)</f>
        <v>-8.3230323517799825</v>
      </c>
      <c r="P71" s="8">
        <f t="shared" si="15"/>
        <v>9.4074923172574126E-2</v>
      </c>
      <c r="Q71" s="13">
        <f>STDEVA($P$4:P71)</f>
        <v>0.42012647066011094</v>
      </c>
      <c r="R71" s="13">
        <f t="shared" si="16"/>
        <v>0.84025294132022188</v>
      </c>
      <c r="T71">
        <f>STDEVA(M70:M71)</f>
        <v>1.7126403073126358E-2</v>
      </c>
      <c r="U71">
        <f t="shared" si="11"/>
        <v>3.4252806146252715E-2</v>
      </c>
      <c r="Z71" s="9">
        <v>41730</v>
      </c>
      <c r="AA71" s="9">
        <v>41820</v>
      </c>
      <c r="AB71" s="6">
        <v>729</v>
      </c>
      <c r="AC71" s="8">
        <v>5.4471487964822263E-2</v>
      </c>
      <c r="AD71" s="10">
        <f>B71+C71</f>
        <v>25909800883.105598</v>
      </c>
      <c r="AE71" s="11">
        <f t="shared" si="17"/>
        <v>107.72882311983261</v>
      </c>
      <c r="AF71" s="8">
        <f t="shared" si="12"/>
        <v>6.2211470248652034E-6</v>
      </c>
      <c r="AG71">
        <v>9.8690246900114565E-3</v>
      </c>
      <c r="AN71" s="3">
        <f>D71-C71</f>
        <v>775290758.43099999</v>
      </c>
      <c r="AO71" s="3">
        <v>-24814712664.536598</v>
      </c>
      <c r="AP71" s="7">
        <v>25590003422.967598</v>
      </c>
      <c r="AQ71" s="8">
        <v>5.4471487964822263E-2</v>
      </c>
      <c r="AW71" s="1"/>
      <c r="BQ71" s="3"/>
      <c r="ED71" s="9">
        <v>41730</v>
      </c>
      <c r="EE71" s="9">
        <v>41820</v>
      </c>
      <c r="EF71" s="6">
        <v>729</v>
      </c>
      <c r="EG71" s="8">
        <v>5.4471487964822263E-2</v>
      </c>
      <c r="EH71" s="8">
        <f t="shared" si="14"/>
        <v>2.4220391500683558E-2</v>
      </c>
      <c r="EI71" s="11">
        <f t="shared" si="18"/>
        <v>-8.323032351779986</v>
      </c>
      <c r="EJ71" s="8">
        <f t="shared" si="19"/>
        <v>9.4074923172574335E-2</v>
      </c>
      <c r="EK71" s="13">
        <f>STDEVA($EJ$4:EJ71)</f>
        <v>0.42012647066011055</v>
      </c>
      <c r="EL71" s="13">
        <f t="shared" si="20"/>
        <v>0.8402529413202211</v>
      </c>
    </row>
    <row r="72" spans="1:142" x14ac:dyDescent="0.25">
      <c r="A72">
        <v>20143</v>
      </c>
      <c r="B72" s="7">
        <v>24083033571.748901</v>
      </c>
      <c r="C72" s="7">
        <v>883571384.81433296</v>
      </c>
      <c r="D72" s="3">
        <v>1388145582</v>
      </c>
      <c r="E72" s="3"/>
      <c r="F72" s="3"/>
      <c r="G72" s="3"/>
      <c r="J72" s="9">
        <v>41821</v>
      </c>
      <c r="K72" s="9">
        <v>41912</v>
      </c>
      <c r="L72" s="6">
        <v>739</v>
      </c>
      <c r="M72" s="8">
        <v>-9.1520260045803159E-3</v>
      </c>
      <c r="N72" s="8">
        <f t="shared" si="13"/>
        <v>-6.3623513969402579E-2</v>
      </c>
      <c r="O72" s="11">
        <f>O71+(1+(N72-N71)/N71)</f>
        <v>-10.949889723908214</v>
      </c>
      <c r="P72" s="8">
        <f t="shared" si="15"/>
        <v>0.31561301952243953</v>
      </c>
      <c r="Q72" s="13">
        <f>STDEVA($P$4:P72)</f>
        <v>0.4185551990973177</v>
      </c>
      <c r="R72" s="13">
        <f t="shared" si="16"/>
        <v>0.8371103981946354</v>
      </c>
      <c r="T72">
        <f>STDEVA(M71:M72)</f>
        <v>4.4988618170681595E-2</v>
      </c>
      <c r="U72">
        <f t="shared" si="11"/>
        <v>8.997723634136319E-2</v>
      </c>
      <c r="Z72" s="9">
        <v>41821</v>
      </c>
      <c r="AA72" s="9">
        <v>41912</v>
      </c>
      <c r="AB72" s="6">
        <v>739</v>
      </c>
      <c r="AC72" s="8">
        <v>-9.1520260045803159E-3</v>
      </c>
      <c r="AD72" s="10">
        <f>B72+C72</f>
        <v>24966604956.563232</v>
      </c>
      <c r="AE72" s="11">
        <f t="shared" si="17"/>
        <v>107.69242006406242</v>
      </c>
      <c r="AF72" s="8">
        <f t="shared" si="12"/>
        <v>-3.379137979601099E-4</v>
      </c>
      <c r="AG72">
        <v>9.8058952797075091E-3</v>
      </c>
      <c r="AN72" s="3">
        <f>D72-C72</f>
        <v>504574197.18566704</v>
      </c>
      <c r="AO72" s="3">
        <v>-24083033571.748901</v>
      </c>
      <c r="AP72" s="7">
        <v>24587607768.93457</v>
      </c>
      <c r="AQ72" s="8">
        <v>-9.1520260045803159E-3</v>
      </c>
      <c r="AW72" s="1"/>
      <c r="BQ72" s="3"/>
      <c r="ED72" s="9">
        <v>41821</v>
      </c>
      <c r="EE72" s="9">
        <v>41912</v>
      </c>
      <c r="EF72" s="6">
        <v>739</v>
      </c>
      <c r="EG72" s="8">
        <v>-9.1520260045803159E-3</v>
      </c>
      <c r="EH72" s="8">
        <f t="shared" si="14"/>
        <v>-6.3623513969402579E-2</v>
      </c>
      <c r="EI72" s="11">
        <f t="shared" si="18"/>
        <v>-10.949889723908218</v>
      </c>
      <c r="EJ72" s="8">
        <f t="shared" si="19"/>
        <v>0.31561301952243942</v>
      </c>
      <c r="EK72" s="13">
        <f>STDEVA($EJ$4:EJ72)</f>
        <v>0.41855519909731725</v>
      </c>
      <c r="EL72" s="13">
        <f t="shared" si="20"/>
        <v>0.83711039819463451</v>
      </c>
    </row>
    <row r="73" spans="1:142" x14ac:dyDescent="0.25">
      <c r="A73">
        <v>20144</v>
      </c>
      <c r="B73" s="7">
        <v>23629344845.805</v>
      </c>
      <c r="C73" s="7">
        <v>926175008.78799999</v>
      </c>
      <c r="D73" s="3">
        <v>1824383098.78</v>
      </c>
      <c r="E73" s="3"/>
      <c r="F73" s="3"/>
      <c r="G73" s="3"/>
      <c r="J73" s="9">
        <v>41913</v>
      </c>
      <c r="K73" s="9">
        <v>42004</v>
      </c>
      <c r="L73" s="6">
        <v>745</v>
      </c>
      <c r="M73" s="8">
        <v>1.8457781189556988E-2</v>
      </c>
      <c r="N73" s="8">
        <f t="shared" si="13"/>
        <v>2.7609807194137304E-2</v>
      </c>
      <c r="O73" s="11">
        <f>O72+(1+(N73-N72)/N72)</f>
        <v>-11.383845748522246</v>
      </c>
      <c r="P73" s="8">
        <f t="shared" si="15"/>
        <v>3.9631086299118011E-2</v>
      </c>
      <c r="Q73" s="13">
        <f>STDEVA($P$4:P73)</f>
        <v>0.41551588965658504</v>
      </c>
      <c r="R73" s="13">
        <f t="shared" si="16"/>
        <v>0.83103177931317007</v>
      </c>
      <c r="T73">
        <f>STDEVA(M72:M73)</f>
        <v>1.9523081894227613E-2</v>
      </c>
      <c r="U73">
        <f t="shared" si="11"/>
        <v>3.9046163788455227E-2</v>
      </c>
      <c r="Z73" s="9">
        <v>41913</v>
      </c>
      <c r="AA73" s="9">
        <v>42004</v>
      </c>
      <c r="AB73" s="6">
        <v>745</v>
      </c>
      <c r="AC73" s="8">
        <v>1.8457781189556988E-2</v>
      </c>
      <c r="AD73" s="10">
        <f>B73+C73</f>
        <v>24555519854.592999</v>
      </c>
      <c r="AE73" s="11">
        <f t="shared" si="17"/>
        <v>107.67595466547557</v>
      </c>
      <c r="AF73" s="8">
        <f t="shared" si="12"/>
        <v>-1.5289282734154419E-4</v>
      </c>
      <c r="AG73">
        <v>9.7430828470013338E-3</v>
      </c>
      <c r="AN73" s="3">
        <f>D73-C73</f>
        <v>898208089.99199998</v>
      </c>
      <c r="AO73" s="3">
        <v>-23629344845.805</v>
      </c>
      <c r="AP73" s="7">
        <v>24527552935.797001</v>
      </c>
      <c r="AQ73" s="8">
        <v>1.8457781189556988E-2</v>
      </c>
      <c r="AW73" s="1"/>
      <c r="BQ73" s="3"/>
      <c r="ED73" s="9">
        <v>41913</v>
      </c>
      <c r="EE73" s="9">
        <v>42004</v>
      </c>
      <c r="EF73" s="6">
        <v>745</v>
      </c>
      <c r="EG73" s="8">
        <v>1.8457781189556988E-2</v>
      </c>
      <c r="EH73" s="8">
        <f t="shared" si="14"/>
        <v>2.7609807194137304E-2</v>
      </c>
      <c r="EI73" s="11">
        <f t="shared" si="18"/>
        <v>-11.38384574852225</v>
      </c>
      <c r="EJ73" s="8">
        <f t="shared" si="19"/>
        <v>3.9631086299117997E-2</v>
      </c>
      <c r="EK73" s="13">
        <f>STDEVA($EJ$4:EJ73)</f>
        <v>0.4155158896565847</v>
      </c>
      <c r="EL73" s="13">
        <f t="shared" si="20"/>
        <v>0.83103177931316941</v>
      </c>
    </row>
    <row r="74" spans="1:142" x14ac:dyDescent="0.25">
      <c r="A74">
        <v>20151</v>
      </c>
      <c r="B74" s="7">
        <v>19852833645.783001</v>
      </c>
      <c r="C74" s="7">
        <v>849313768.60800004</v>
      </c>
      <c r="D74" s="3">
        <v>1152691013</v>
      </c>
      <c r="E74" s="3"/>
      <c r="F74" s="3"/>
      <c r="G74" s="3"/>
      <c r="J74" s="9">
        <v>42005</v>
      </c>
      <c r="K74" s="9">
        <v>42094</v>
      </c>
      <c r="L74" s="6">
        <v>579</v>
      </c>
      <c r="M74" s="8">
        <v>-0.14698392944426464</v>
      </c>
      <c r="N74" s="8">
        <f t="shared" si="13"/>
        <v>-0.16544171063382163</v>
      </c>
      <c r="O74" s="11">
        <f>O73+(1+(N74-N73)/N73)</f>
        <v>-17.375981422289346</v>
      </c>
      <c r="P74" s="8">
        <f t="shared" si="15"/>
        <v>0.52637182601889598</v>
      </c>
      <c r="Q74" s="13">
        <f>STDEVA($P$4:P74)</f>
        <v>0.41683657251189798</v>
      </c>
      <c r="R74" s="13">
        <f t="shared" si="16"/>
        <v>0.83367314502379597</v>
      </c>
      <c r="T74">
        <f>STDEVA(M73:M74)</f>
        <v>0.11698495548027782</v>
      </c>
      <c r="U74">
        <f t="shared" si="11"/>
        <v>0.23396991096055564</v>
      </c>
      <c r="Z74" s="9">
        <v>42005</v>
      </c>
      <c r="AA74" s="9">
        <v>42094</v>
      </c>
      <c r="AB74" s="6">
        <v>579</v>
      </c>
      <c r="AC74" s="8">
        <v>-0.14698392944426464</v>
      </c>
      <c r="AD74" s="10">
        <f>B74+C74</f>
        <v>20702147414.391003</v>
      </c>
      <c r="AE74" s="11">
        <f t="shared" si="17"/>
        <v>107.51902976781427</v>
      </c>
      <c r="AF74" s="8">
        <f t="shared" si="12"/>
        <v>-1.4573810666348441E-3</v>
      </c>
      <c r="AG74">
        <v>9.6969031855078363E-3</v>
      </c>
      <c r="AN74" s="3">
        <f>D74-C74</f>
        <v>303377244.39199996</v>
      </c>
      <c r="AO74" s="3">
        <v>-19852833645.783001</v>
      </c>
      <c r="AP74" s="7">
        <v>20156210890.174999</v>
      </c>
      <c r="AQ74" s="8">
        <v>-0.14698392944426464</v>
      </c>
      <c r="AW74" s="1"/>
      <c r="BQ74" s="3"/>
      <c r="ED74" s="9">
        <v>42005</v>
      </c>
      <c r="EE74" s="9">
        <v>42094</v>
      </c>
      <c r="EF74" s="6">
        <v>579</v>
      </c>
      <c r="EG74" s="8">
        <v>-0.14698392944426464</v>
      </c>
      <c r="EH74" s="8">
        <f t="shared" si="14"/>
        <v>-0.16544171063382163</v>
      </c>
      <c r="EI74" s="11">
        <f t="shared" si="18"/>
        <v>-17.37598142228935</v>
      </c>
      <c r="EJ74" s="8">
        <f t="shared" si="19"/>
        <v>0.52637182601889576</v>
      </c>
      <c r="EK74" s="13">
        <f>STDEVA($EJ$4:EJ74)</f>
        <v>0.41683657251189765</v>
      </c>
      <c r="EL74" s="13">
        <f t="shared" si="20"/>
        <v>0.8336731450237953</v>
      </c>
    </row>
    <row r="75" spans="1:142" x14ac:dyDescent="0.25">
      <c r="O75" s="11">
        <f>O74+(1+(N75-N74)/N74)</f>
        <v>-17.375981422289346</v>
      </c>
      <c r="P75" s="8">
        <f t="shared" si="15"/>
        <v>0</v>
      </c>
      <c r="Q75" s="13">
        <f>STDEVA($P$4:P75)</f>
        <v>0.41390609811966195</v>
      </c>
      <c r="R75" s="13">
        <f t="shared" si="16"/>
        <v>0.82781219623932389</v>
      </c>
      <c r="EI75" s="11">
        <f t="shared" si="18"/>
        <v>-17.37598142228935</v>
      </c>
      <c r="EJ75" s="8">
        <f t="shared" si="19"/>
        <v>0</v>
      </c>
      <c r="EK75" s="13">
        <f>STDEVA($EJ$4:EJ75)</f>
        <v>0.41390609811966161</v>
      </c>
      <c r="EL75" s="13">
        <f t="shared" si="20"/>
        <v>0.82781219623932323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Scara</dc:creator>
  <cp:lastModifiedBy>Austin Scara</cp:lastModifiedBy>
  <dcterms:created xsi:type="dcterms:W3CDTF">2015-10-19T23:51:36Z</dcterms:created>
  <dcterms:modified xsi:type="dcterms:W3CDTF">2015-10-21T20:41:50Z</dcterms:modified>
</cp:coreProperties>
</file>