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woon/Desktop/travel-recommender/experiments/"/>
    </mc:Choice>
  </mc:AlternateContent>
  <xr:revisionPtr revIDLastSave="0" documentId="13_ncr:1_{6B33FFAD-CF17-BD40-879E-E7B1C74A7040}" xr6:coauthVersionLast="45" xr6:coauthVersionMax="45" xr10:uidLastSave="{00000000-0000-0000-0000-000000000000}"/>
  <bookViews>
    <workbookView xWindow="35840" yWindow="460" windowWidth="25600" windowHeight="28340" activeTab="1" xr2:uid="{01F00EFB-4770-AA4C-B181-0A6D22301ACB}"/>
  </bookViews>
  <sheets>
    <sheet name="Greedy vs 2-Opt Routing" sheetId="1" r:id="rId1"/>
    <sheet name="Knapsack vs Greedy Scores" sheetId="2" r:id="rId2"/>
    <sheet name="Knapsack vs w Heursiti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D6" i="3"/>
  <c r="B6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10" i="3"/>
  <c r="C6" i="3" s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C6" i="1"/>
  <c r="B6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<sst xmlns="http://schemas.openxmlformats.org/spreadsheetml/2006/main" count="363" uniqueCount="37">
  <si>
    <t>no</t>
  </si>
  <si>
    <t>country</t>
  </si>
  <si>
    <t>greedyDistance</t>
  </si>
  <si>
    <t>greedyTimeTaken (nanoseconds)</t>
  </si>
  <si>
    <t>twoOptDistance</t>
  </si>
  <si>
    <t>twoOptTimeTaken (nanoseconds)</t>
  </si>
  <si>
    <t>k-opt-better</t>
  </si>
  <si>
    <t>tokyo</t>
  </si>
  <si>
    <t>california</t>
  </si>
  <si>
    <t>london</t>
  </si>
  <si>
    <t>new-york-city</t>
  </si>
  <si>
    <t>osaka</t>
  </si>
  <si>
    <t>paris</t>
  </si>
  <si>
    <t>taipei</t>
  </si>
  <si>
    <t>Raw Data</t>
  </si>
  <si>
    <t>Times k-opt improves performance</t>
  </si>
  <si>
    <t>Metrics</t>
  </si>
  <si>
    <t>cluster</t>
  </si>
  <si>
    <t>timeConstraint</t>
  </si>
  <si>
    <t>knapScore</t>
  </si>
  <si>
    <t>knapTime</t>
  </si>
  <si>
    <t>greedyScore</t>
  </si>
  <si>
    <t>greedyTime</t>
  </si>
  <si>
    <t>knap vs greedy percentage increment</t>
  </si>
  <si>
    <t>Average Increase in Score for Knapsack vs Greedy (%)</t>
  </si>
  <si>
    <t>city</t>
  </si>
  <si>
    <t>knapTimeTaken</t>
  </si>
  <si>
    <t>heuristicTimeTaken</t>
  </si>
  <si>
    <t>heuristicScore</t>
  </si>
  <si>
    <t>Average Decrease in Time Taken to travel route with Heursitic (%)</t>
  </si>
  <si>
    <t>Average Decrease in Satisfaction Score with Heursitic</t>
  </si>
  <si>
    <t>decrease in satisfaction</t>
  </si>
  <si>
    <t>decrease in time taken to travel</t>
  </si>
  <si>
    <t>Average Decrease in Time Taken to travel route with Heursitic for CLUSTERS WITH OUTLIERS (%)</t>
  </si>
  <si>
    <t>greedy vs knap</t>
  </si>
  <si>
    <t>Knapsack vs Greedy Increase in Computational Time (Seconds)</t>
  </si>
  <si>
    <t>Increase in computational time with k-opt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</si>
</sst>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9" fontId="4" fillId="2" borderId="0" xfId="1" applyFont="1" applyFill="1"/>
    <xf numFmtId="0" fontId="4" fillId="2" borderId="0" xfId="1" applyNumberFormat="1" applyFont="1" applyFill="1"/>
    <xf numFmtId="0" fontId="3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9" fontId="5" fillId="2" borderId="0" xfId="1" applyFont="1" applyFill="1"/>
  </cellXfs>
  <cellStyles count="2">
    <cellStyle name="Normal" xfId="0" builtinId="0"/>
    <cellStyle name="Per cent" xfId="1" builtinId="5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5AF7B-D393-E34C-82DE-CD399A98AF86}" name="Table1" displayName="Table1" ref="B9:H253" totalsRowShown="0">
  <autoFilter ref="B9:H253" xr:uid="{D87B9809-8633-C049-9749-045346499701}"/>
  <tableColumns count="7">
    <tableColumn id="1" xr3:uid="{1D901A3D-CC7E-8242-B9B6-708C7F2301FD}" name="no"/>
    <tableColumn id="2" xr3:uid="{1E5A55A2-29B9-4648-9B46-84FEEC5C2F00}" name="country"/>
    <tableColumn id="3" xr3:uid="{3BC613A0-41A0-9D45-9D7A-F70063C7F95D}" name="greedyDistance"/>
    <tableColumn id="4" xr3:uid="{6CC52B9C-9DB6-1247-AC34-615E3FC3493B}" name="greedyTimeTaken (nanoseconds)"/>
    <tableColumn id="5" xr3:uid="{5B53545C-1B61-B341-8B45-66B2601F09AB}" name="twoOptDistance"/>
    <tableColumn id="6" xr3:uid="{0EA232C2-F504-1645-948D-0E5185CD0725}" name="twoOptTimeTaken (nanoseconds)"/>
    <tableColumn id="7" xr3:uid="{575E1944-FA3D-3C48-90A2-444C552A6115}" name="k-opt-better">
      <calculatedColumnFormula>IF(F10&lt;D10, 1, 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EEE5D-BBD3-D44B-85A9-723FD0EB5F4F}" name="Table2" displayName="Table2" ref="B9:J51" totalsRowShown="0">
  <autoFilter ref="B9:J51" xr:uid="{824B9484-5B11-AA4A-9C5F-9C609DCD6297}"/>
  <tableColumns count="9">
    <tableColumn id="1" xr3:uid="{AA5BBE91-A416-6249-AE32-7622514231B8}" name="country"/>
    <tableColumn id="2" xr3:uid="{656E2F1A-DEC7-9745-93CD-560EE62158D3}" name="cluster"/>
    <tableColumn id="3" xr3:uid="{64F02961-3407-434F-BD86-22EA5FD09647}" name="timeConstraint"/>
    <tableColumn id="4" xr3:uid="{46C19680-AC9F-9E41-BA46-400141F20847}" name="knapScore"/>
    <tableColumn id="5" xr3:uid="{C6E65B7B-3076-E24A-9CE9-4D7CFB0CA3BC}" name="knapTime"/>
    <tableColumn id="6" xr3:uid="{EBA2E981-2AA1-C940-A631-587DE80A4D5D}" name="greedyScore"/>
    <tableColumn id="7" xr3:uid="{672E87F0-82BF-5C44-93A9-B0279DF20820}" name="greedyTime"/>
    <tableColumn id="8" xr3:uid="{64584816-7E8A-2A46-92C3-F81717735F84}" name="knap vs greedy percentage increment" dataDxfId="2" dataCellStyle="Per cent">
      <calculatedColumnFormula>Table2[[#This Row],[knapScore]]/Table2[[#This Row],[greedyScore]]</calculatedColumnFormula>
    </tableColumn>
    <tableColumn id="9" xr3:uid="{E1B9160A-A883-F748-B238-3A9C350CA0E6}" name="greedy vs knap" dataDxfId="0">
      <calculatedColumnFormula>Table2[[#This Row],[knapTime]]-Table2[[#This Row],[greedyTime]]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42FD66-3AB7-E744-AB4E-0CDEAA76B75C}" name="Table3" displayName="Table3" ref="B9:I51" totalsRowShown="0">
  <autoFilter ref="B9:I51" xr:uid="{FEE63161-5142-F94D-9C4D-694E65EE6CAC}"/>
  <tableColumns count="8">
    <tableColumn id="1" xr3:uid="{1A7FB339-DFD5-0740-8B7E-8C6B52342F3C}" name="city"/>
    <tableColumn id="2" xr3:uid="{2EB6073C-65F4-4844-AED7-E4CECE43F2CF}" name="timeConstraint"/>
    <tableColumn id="3" xr3:uid="{95A06585-3FF2-E24C-9936-537EE4E16B53}" name="knapTimeTaken"/>
    <tableColumn id="4" xr3:uid="{3FEF99A5-26A0-7B46-8EF9-8C69D27398A6}" name="heuristicTimeTaken"/>
    <tableColumn id="5" xr3:uid="{969D1D22-8D69-CC4E-AE19-1FB74F9C17D8}" name="knapScore"/>
    <tableColumn id="6" xr3:uid="{6CB07481-7FA8-F545-AFD5-97719F92693F}" name="heuristicScore"/>
    <tableColumn id="7" xr3:uid="{3C5F6D93-D7A2-304B-93AB-D98239F935A3}" name="decrease in satisfaction" dataDxfId="1">
      <calculatedColumnFormula>(Table3[[#This Row],[heuristicScore]]-Table3[[#This Row],[knapScore]]) / Table3[[#This Row],[knapScore]]</calculatedColumnFormula>
    </tableColumn>
    <tableColumn id="8" xr3:uid="{B35CAC64-FAEC-FF49-94B7-98392186DB43}" name="decrease in time taken to travel" dataCellStyle="Per cent">
      <calculatedColumnFormula>(Table3[[#This Row],[knapTimeTaken]]-Table3[[#This Row],[heuristicTimeTaken]])/Table3[[#This Row],[knapTimeTaken]]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CE2A-A035-B346-B7FC-0B863BDF4E4D}">
  <dimension ref="B4:J253"/>
  <sheetViews>
    <sheetView showGridLines="0" workbookViewId="0">
      <selection activeCell="E5" sqref="E5"/>
    </sheetView>
  </sheetViews>
  <sheetFormatPr baseColWidth="10" defaultRowHeight="16" x14ac:dyDescent="0.2"/>
  <cols>
    <col min="2" max="2" width="30.6640625" bestFit="1" customWidth="1"/>
    <col min="3" max="3" width="26.6640625" bestFit="1" customWidth="1"/>
    <col min="4" max="4" width="16" customWidth="1"/>
    <col min="5" max="5" width="30.33203125" customWidth="1"/>
    <col min="6" max="6" width="16.6640625" customWidth="1"/>
    <col min="7" max="7" width="31" customWidth="1"/>
    <col min="8" max="8" width="13.33203125" customWidth="1"/>
  </cols>
  <sheetData>
    <row r="4" spans="2:10" x14ac:dyDescent="0.2">
      <c r="B4" s="4" t="s">
        <v>16</v>
      </c>
      <c r="I4" s="3"/>
    </row>
    <row r="5" spans="2:10" ht="34" x14ac:dyDescent="0.2">
      <c r="B5" s="8" t="s">
        <v>15</v>
      </c>
      <c r="C5" s="8" t="s">
        <v>36</v>
      </c>
      <c r="I5" s="3"/>
      <c r="J5" s="3"/>
    </row>
    <row r="6" spans="2:10" x14ac:dyDescent="0.2">
      <c r="B6" s="5">
        <f>SUM(H10:H253)/B253</f>
        <v>0.8401639344262295</v>
      </c>
      <c r="C6" s="6">
        <f>ABS((AVERAGE(E10:E253) - AVERAGE(G10:G253))/1000000000)</f>
        <v>0.545470601</v>
      </c>
      <c r="I6" s="1"/>
      <c r="J6" s="2"/>
    </row>
    <row r="8" spans="2:10" x14ac:dyDescent="0.2">
      <c r="B8" s="4" t="s">
        <v>14</v>
      </c>
    </row>
    <row r="9" spans="2:10" x14ac:dyDescent="0.2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</row>
    <row r="10" spans="2:10" x14ac:dyDescent="0.2">
      <c r="B10">
        <v>1</v>
      </c>
      <c r="C10" t="s">
        <v>7</v>
      </c>
      <c r="D10">
        <v>28</v>
      </c>
      <c r="E10">
        <v>5500960</v>
      </c>
      <c r="F10">
        <v>27</v>
      </c>
      <c r="G10">
        <v>4249766</v>
      </c>
      <c r="H10">
        <f>IF(F10&lt;D10, 1, 0)</f>
        <v>1</v>
      </c>
    </row>
    <row r="11" spans="2:10" x14ac:dyDescent="0.2">
      <c r="B11">
        <v>2</v>
      </c>
      <c r="C11" t="s">
        <v>7</v>
      </c>
      <c r="D11">
        <v>83</v>
      </c>
      <c r="E11">
        <v>100183</v>
      </c>
      <c r="F11">
        <v>82</v>
      </c>
      <c r="G11">
        <v>1142309</v>
      </c>
      <c r="H11">
        <f t="shared" ref="H11:H74" si="0">IF(F11&lt;D11, 1, 0)</f>
        <v>1</v>
      </c>
    </row>
    <row r="12" spans="2:10" x14ac:dyDescent="0.2">
      <c r="B12">
        <v>3</v>
      </c>
      <c r="C12" t="s">
        <v>7</v>
      </c>
      <c r="D12">
        <v>57</v>
      </c>
      <c r="E12">
        <v>152007</v>
      </c>
      <c r="F12">
        <v>55</v>
      </c>
      <c r="G12">
        <v>1473804</v>
      </c>
      <c r="H12">
        <f t="shared" si="0"/>
        <v>1</v>
      </c>
    </row>
    <row r="13" spans="2:10" x14ac:dyDescent="0.2">
      <c r="B13">
        <v>4</v>
      </c>
      <c r="C13" t="s">
        <v>7</v>
      </c>
      <c r="D13">
        <v>87</v>
      </c>
      <c r="E13">
        <v>103462</v>
      </c>
      <c r="F13">
        <v>72</v>
      </c>
      <c r="G13">
        <v>894504</v>
      </c>
      <c r="H13">
        <f t="shared" si="0"/>
        <v>1</v>
      </c>
    </row>
    <row r="14" spans="2:10" x14ac:dyDescent="0.2">
      <c r="B14">
        <v>5</v>
      </c>
      <c r="C14" t="s">
        <v>7</v>
      </c>
      <c r="D14">
        <v>186</v>
      </c>
      <c r="E14">
        <v>13187910</v>
      </c>
      <c r="F14">
        <v>181</v>
      </c>
      <c r="G14">
        <v>2737142099</v>
      </c>
      <c r="H14">
        <f t="shared" si="0"/>
        <v>1</v>
      </c>
    </row>
    <row r="15" spans="2:10" x14ac:dyDescent="0.2">
      <c r="B15">
        <v>6</v>
      </c>
      <c r="C15" t="s">
        <v>7</v>
      </c>
      <c r="D15">
        <v>238</v>
      </c>
      <c r="E15">
        <v>6310720</v>
      </c>
      <c r="F15">
        <v>233</v>
      </c>
      <c r="G15">
        <v>2321554863</v>
      </c>
      <c r="H15">
        <f t="shared" si="0"/>
        <v>1</v>
      </c>
    </row>
    <row r="16" spans="2:10" x14ac:dyDescent="0.2">
      <c r="B16">
        <v>7</v>
      </c>
      <c r="C16" t="s">
        <v>7</v>
      </c>
      <c r="D16">
        <v>194</v>
      </c>
      <c r="E16">
        <v>3131792</v>
      </c>
      <c r="F16">
        <v>171</v>
      </c>
      <c r="G16">
        <v>1500413405</v>
      </c>
      <c r="H16">
        <f t="shared" si="0"/>
        <v>1</v>
      </c>
    </row>
    <row r="17" spans="2:8" x14ac:dyDescent="0.2">
      <c r="B17">
        <v>8</v>
      </c>
      <c r="C17" t="s">
        <v>7</v>
      </c>
      <c r="D17">
        <v>226</v>
      </c>
      <c r="E17">
        <v>2630654</v>
      </c>
      <c r="F17">
        <v>211</v>
      </c>
      <c r="G17">
        <v>1194627425</v>
      </c>
      <c r="H17">
        <f t="shared" si="0"/>
        <v>1</v>
      </c>
    </row>
    <row r="18" spans="2:8" x14ac:dyDescent="0.2">
      <c r="B18">
        <v>9</v>
      </c>
      <c r="C18" t="s">
        <v>7</v>
      </c>
      <c r="D18">
        <v>103</v>
      </c>
      <c r="E18">
        <v>47219</v>
      </c>
      <c r="F18">
        <v>99</v>
      </c>
      <c r="G18">
        <v>626180</v>
      </c>
      <c r="H18">
        <f t="shared" si="0"/>
        <v>1</v>
      </c>
    </row>
    <row r="19" spans="2:8" x14ac:dyDescent="0.2">
      <c r="B19">
        <v>10</v>
      </c>
      <c r="C19" t="s">
        <v>7</v>
      </c>
      <c r="D19">
        <v>37</v>
      </c>
      <c r="E19">
        <v>43256</v>
      </c>
      <c r="F19">
        <v>37</v>
      </c>
      <c r="G19">
        <v>787770</v>
      </c>
      <c r="H19">
        <f t="shared" si="0"/>
        <v>0</v>
      </c>
    </row>
    <row r="20" spans="2:8" x14ac:dyDescent="0.2">
      <c r="B20">
        <v>11</v>
      </c>
      <c r="C20" t="s">
        <v>7</v>
      </c>
      <c r="D20">
        <v>104</v>
      </c>
      <c r="E20">
        <v>55184</v>
      </c>
      <c r="F20">
        <v>98</v>
      </c>
      <c r="G20">
        <v>654674</v>
      </c>
      <c r="H20">
        <f t="shared" si="0"/>
        <v>1</v>
      </c>
    </row>
    <row r="21" spans="2:8" x14ac:dyDescent="0.2">
      <c r="B21">
        <v>12</v>
      </c>
      <c r="C21" t="s">
        <v>7</v>
      </c>
      <c r="D21">
        <v>38</v>
      </c>
      <c r="E21">
        <v>50537</v>
      </c>
      <c r="F21">
        <v>38</v>
      </c>
      <c r="G21">
        <v>521816</v>
      </c>
      <c r="H21">
        <f t="shared" si="0"/>
        <v>0</v>
      </c>
    </row>
    <row r="22" spans="2:8" x14ac:dyDescent="0.2">
      <c r="B22">
        <v>13</v>
      </c>
      <c r="C22" t="s">
        <v>7</v>
      </c>
      <c r="D22">
        <v>87</v>
      </c>
      <c r="E22">
        <v>120993</v>
      </c>
      <c r="F22">
        <v>80</v>
      </c>
      <c r="G22">
        <v>3961399</v>
      </c>
      <c r="H22">
        <f t="shared" si="0"/>
        <v>1</v>
      </c>
    </row>
    <row r="23" spans="2:8" x14ac:dyDescent="0.2">
      <c r="B23">
        <v>14</v>
      </c>
      <c r="C23" t="s">
        <v>7</v>
      </c>
      <c r="D23">
        <v>193</v>
      </c>
      <c r="E23">
        <v>3751929</v>
      </c>
      <c r="F23">
        <v>186</v>
      </c>
      <c r="G23">
        <v>2434485900</v>
      </c>
      <c r="H23">
        <f t="shared" si="0"/>
        <v>1</v>
      </c>
    </row>
    <row r="24" spans="2:8" x14ac:dyDescent="0.2">
      <c r="B24">
        <v>15</v>
      </c>
      <c r="C24" t="s">
        <v>7</v>
      </c>
      <c r="D24">
        <v>209</v>
      </c>
      <c r="E24">
        <v>5462790</v>
      </c>
      <c r="F24">
        <v>201</v>
      </c>
      <c r="G24">
        <v>3389530745</v>
      </c>
      <c r="H24">
        <f t="shared" si="0"/>
        <v>1</v>
      </c>
    </row>
    <row r="25" spans="2:8" x14ac:dyDescent="0.2">
      <c r="B25">
        <v>16</v>
      </c>
      <c r="C25" t="s">
        <v>7</v>
      </c>
      <c r="D25">
        <v>80</v>
      </c>
      <c r="E25">
        <v>172083</v>
      </c>
      <c r="F25">
        <v>80</v>
      </c>
      <c r="G25">
        <v>6375115</v>
      </c>
      <c r="H25">
        <f t="shared" si="0"/>
        <v>0</v>
      </c>
    </row>
    <row r="26" spans="2:8" x14ac:dyDescent="0.2">
      <c r="B26">
        <v>17</v>
      </c>
      <c r="C26" t="s">
        <v>7</v>
      </c>
      <c r="D26">
        <v>181</v>
      </c>
      <c r="E26">
        <v>6595028</v>
      </c>
      <c r="F26">
        <v>170</v>
      </c>
      <c r="G26">
        <v>1511674481</v>
      </c>
      <c r="H26">
        <f t="shared" si="0"/>
        <v>1</v>
      </c>
    </row>
    <row r="27" spans="2:8" x14ac:dyDescent="0.2">
      <c r="B27">
        <v>18</v>
      </c>
      <c r="C27" t="s">
        <v>7</v>
      </c>
      <c r="D27">
        <v>173</v>
      </c>
      <c r="E27">
        <v>4059282</v>
      </c>
      <c r="F27">
        <v>161</v>
      </c>
      <c r="G27">
        <v>1415554330</v>
      </c>
      <c r="H27">
        <f t="shared" si="0"/>
        <v>1</v>
      </c>
    </row>
    <row r="28" spans="2:8" x14ac:dyDescent="0.2">
      <c r="B28">
        <v>19</v>
      </c>
      <c r="C28" t="s">
        <v>7</v>
      </c>
      <c r="D28">
        <v>41</v>
      </c>
      <c r="E28">
        <v>81324</v>
      </c>
      <c r="F28">
        <v>41</v>
      </c>
      <c r="G28">
        <v>613284</v>
      </c>
      <c r="H28">
        <f t="shared" si="0"/>
        <v>0</v>
      </c>
    </row>
    <row r="29" spans="2:8" x14ac:dyDescent="0.2">
      <c r="B29">
        <v>20</v>
      </c>
      <c r="C29" t="s">
        <v>7</v>
      </c>
      <c r="D29">
        <v>36</v>
      </c>
      <c r="E29">
        <v>56149</v>
      </c>
      <c r="F29">
        <v>33</v>
      </c>
      <c r="G29">
        <v>1456962</v>
      </c>
      <c r="H29">
        <f t="shared" si="0"/>
        <v>1</v>
      </c>
    </row>
    <row r="30" spans="2:8" x14ac:dyDescent="0.2">
      <c r="B30">
        <v>21</v>
      </c>
      <c r="C30" t="s">
        <v>7</v>
      </c>
      <c r="D30">
        <v>74</v>
      </c>
      <c r="E30">
        <v>46260</v>
      </c>
      <c r="F30">
        <v>74</v>
      </c>
      <c r="G30">
        <v>1025491</v>
      </c>
      <c r="H30">
        <f t="shared" si="0"/>
        <v>0</v>
      </c>
    </row>
    <row r="31" spans="2:8" x14ac:dyDescent="0.2">
      <c r="B31">
        <v>22</v>
      </c>
      <c r="C31" t="s">
        <v>7</v>
      </c>
      <c r="D31">
        <v>29</v>
      </c>
      <c r="E31">
        <v>37211</v>
      </c>
      <c r="F31">
        <v>25</v>
      </c>
      <c r="G31">
        <v>641724</v>
      </c>
      <c r="H31">
        <f t="shared" si="0"/>
        <v>1</v>
      </c>
    </row>
    <row r="32" spans="2:8" x14ac:dyDescent="0.2">
      <c r="B32">
        <v>23</v>
      </c>
      <c r="C32" t="s">
        <v>7</v>
      </c>
      <c r="D32">
        <v>41</v>
      </c>
      <c r="E32">
        <v>35958</v>
      </c>
      <c r="F32">
        <v>35</v>
      </c>
      <c r="G32">
        <v>544989</v>
      </c>
      <c r="H32">
        <f t="shared" si="0"/>
        <v>1</v>
      </c>
    </row>
    <row r="33" spans="2:8" x14ac:dyDescent="0.2">
      <c r="B33">
        <v>24</v>
      </c>
      <c r="C33" t="s">
        <v>7</v>
      </c>
      <c r="D33">
        <v>42</v>
      </c>
      <c r="E33">
        <v>44208</v>
      </c>
      <c r="F33">
        <v>40</v>
      </c>
      <c r="G33">
        <v>1015365</v>
      </c>
      <c r="H33">
        <f t="shared" si="0"/>
        <v>1</v>
      </c>
    </row>
    <row r="34" spans="2:8" x14ac:dyDescent="0.2">
      <c r="B34">
        <v>25</v>
      </c>
      <c r="C34" t="s">
        <v>7</v>
      </c>
      <c r="D34">
        <v>72</v>
      </c>
      <c r="E34">
        <v>40383</v>
      </c>
      <c r="F34">
        <v>72</v>
      </c>
      <c r="G34">
        <v>779245</v>
      </c>
      <c r="H34">
        <f t="shared" si="0"/>
        <v>0</v>
      </c>
    </row>
    <row r="35" spans="2:8" x14ac:dyDescent="0.2">
      <c r="B35">
        <v>26</v>
      </c>
      <c r="C35" t="s">
        <v>7</v>
      </c>
      <c r="D35">
        <v>26</v>
      </c>
      <c r="E35">
        <v>43223</v>
      </c>
      <c r="F35">
        <v>25</v>
      </c>
      <c r="G35">
        <v>615615</v>
      </c>
      <c r="H35">
        <f t="shared" si="0"/>
        <v>1</v>
      </c>
    </row>
    <row r="36" spans="2:8" x14ac:dyDescent="0.2">
      <c r="B36">
        <v>27</v>
      </c>
      <c r="C36" t="s">
        <v>7</v>
      </c>
      <c r="D36">
        <v>164</v>
      </c>
      <c r="E36">
        <v>6593806</v>
      </c>
      <c r="F36">
        <v>158</v>
      </c>
      <c r="G36">
        <v>3099117786</v>
      </c>
      <c r="H36">
        <f t="shared" si="0"/>
        <v>1</v>
      </c>
    </row>
    <row r="37" spans="2:8" x14ac:dyDescent="0.2">
      <c r="B37">
        <v>28</v>
      </c>
      <c r="C37" t="s">
        <v>7</v>
      </c>
      <c r="D37">
        <v>93</v>
      </c>
      <c r="E37">
        <v>101590</v>
      </c>
      <c r="F37">
        <v>90</v>
      </c>
      <c r="G37">
        <v>4619147</v>
      </c>
      <c r="H37">
        <f t="shared" si="0"/>
        <v>1</v>
      </c>
    </row>
    <row r="38" spans="2:8" x14ac:dyDescent="0.2">
      <c r="B38">
        <v>29</v>
      </c>
      <c r="C38" t="s">
        <v>7</v>
      </c>
      <c r="D38">
        <v>135</v>
      </c>
      <c r="E38">
        <v>3379970</v>
      </c>
      <c r="F38">
        <v>127</v>
      </c>
      <c r="G38">
        <v>1540900221</v>
      </c>
      <c r="H38">
        <f t="shared" si="0"/>
        <v>1</v>
      </c>
    </row>
    <row r="39" spans="2:8" x14ac:dyDescent="0.2">
      <c r="B39">
        <v>30</v>
      </c>
      <c r="C39" t="s">
        <v>7</v>
      </c>
      <c r="D39">
        <v>121</v>
      </c>
      <c r="E39">
        <v>3679516</v>
      </c>
      <c r="F39">
        <v>118</v>
      </c>
      <c r="G39">
        <v>1984177306</v>
      </c>
      <c r="H39">
        <f t="shared" si="0"/>
        <v>1</v>
      </c>
    </row>
    <row r="40" spans="2:8" x14ac:dyDescent="0.2">
      <c r="B40">
        <v>31</v>
      </c>
      <c r="C40" t="s">
        <v>7</v>
      </c>
      <c r="D40">
        <v>127</v>
      </c>
      <c r="E40">
        <v>2715247</v>
      </c>
      <c r="F40">
        <v>112</v>
      </c>
      <c r="G40">
        <v>1256799609</v>
      </c>
      <c r="H40">
        <f t="shared" si="0"/>
        <v>1</v>
      </c>
    </row>
    <row r="41" spans="2:8" x14ac:dyDescent="0.2">
      <c r="B41">
        <v>32</v>
      </c>
      <c r="C41" t="s">
        <v>7</v>
      </c>
      <c r="D41">
        <v>81</v>
      </c>
      <c r="E41">
        <v>74808</v>
      </c>
      <c r="F41">
        <v>80</v>
      </c>
      <c r="G41">
        <v>3665878</v>
      </c>
      <c r="H41">
        <f t="shared" si="0"/>
        <v>1</v>
      </c>
    </row>
    <row r="42" spans="2:8" x14ac:dyDescent="0.2">
      <c r="B42">
        <v>33</v>
      </c>
      <c r="C42" t="s">
        <v>7</v>
      </c>
      <c r="D42">
        <v>113</v>
      </c>
      <c r="E42">
        <v>2544705</v>
      </c>
      <c r="F42">
        <v>110</v>
      </c>
      <c r="G42">
        <v>1178649275</v>
      </c>
      <c r="H42">
        <f t="shared" si="0"/>
        <v>1</v>
      </c>
    </row>
    <row r="43" spans="2:8" x14ac:dyDescent="0.2">
      <c r="B43">
        <v>34</v>
      </c>
      <c r="C43" t="s">
        <v>7</v>
      </c>
      <c r="D43">
        <v>120</v>
      </c>
      <c r="E43">
        <v>4086130</v>
      </c>
      <c r="F43">
        <v>114</v>
      </c>
      <c r="G43">
        <v>1512900960</v>
      </c>
      <c r="H43">
        <f t="shared" si="0"/>
        <v>1</v>
      </c>
    </row>
    <row r="44" spans="2:8" x14ac:dyDescent="0.2">
      <c r="B44">
        <v>35</v>
      </c>
      <c r="C44" t="s">
        <v>8</v>
      </c>
      <c r="D44">
        <v>974</v>
      </c>
      <c r="E44">
        <v>45692</v>
      </c>
      <c r="F44">
        <v>972</v>
      </c>
      <c r="G44">
        <v>940073</v>
      </c>
      <c r="H44">
        <f t="shared" si="0"/>
        <v>1</v>
      </c>
    </row>
    <row r="45" spans="2:8" x14ac:dyDescent="0.2">
      <c r="B45">
        <v>36</v>
      </c>
      <c r="C45" t="s">
        <v>8</v>
      </c>
      <c r="D45">
        <v>950</v>
      </c>
      <c r="E45">
        <v>34008</v>
      </c>
      <c r="F45">
        <v>946</v>
      </c>
      <c r="G45">
        <v>688686</v>
      </c>
      <c r="H45">
        <f t="shared" si="0"/>
        <v>1</v>
      </c>
    </row>
    <row r="46" spans="2:8" x14ac:dyDescent="0.2">
      <c r="B46">
        <v>37</v>
      </c>
      <c r="C46" t="s">
        <v>8</v>
      </c>
      <c r="D46">
        <v>1000</v>
      </c>
      <c r="E46">
        <v>47901</v>
      </c>
      <c r="F46">
        <v>956</v>
      </c>
      <c r="G46">
        <v>725713</v>
      </c>
      <c r="H46">
        <f t="shared" si="0"/>
        <v>1</v>
      </c>
    </row>
    <row r="47" spans="2:8" x14ac:dyDescent="0.2">
      <c r="B47">
        <v>38</v>
      </c>
      <c r="C47" t="s">
        <v>8</v>
      </c>
      <c r="D47">
        <v>954</v>
      </c>
      <c r="E47">
        <v>29016</v>
      </c>
      <c r="F47">
        <v>954</v>
      </c>
      <c r="G47">
        <v>550042</v>
      </c>
      <c r="H47">
        <f t="shared" si="0"/>
        <v>0</v>
      </c>
    </row>
    <row r="48" spans="2:8" x14ac:dyDescent="0.2">
      <c r="B48">
        <v>39</v>
      </c>
      <c r="C48" t="s">
        <v>8</v>
      </c>
      <c r="D48">
        <v>2891</v>
      </c>
      <c r="E48">
        <v>3839802</v>
      </c>
      <c r="F48">
        <v>2549</v>
      </c>
      <c r="G48">
        <v>1874089561</v>
      </c>
      <c r="H48">
        <f t="shared" si="0"/>
        <v>1</v>
      </c>
    </row>
    <row r="49" spans="2:8" x14ac:dyDescent="0.2">
      <c r="B49">
        <v>40</v>
      </c>
      <c r="C49" t="s">
        <v>8</v>
      </c>
      <c r="D49">
        <v>3893</v>
      </c>
      <c r="E49">
        <v>4147904</v>
      </c>
      <c r="F49">
        <v>3688</v>
      </c>
      <c r="G49">
        <v>2348186044</v>
      </c>
      <c r="H49">
        <f t="shared" si="0"/>
        <v>1</v>
      </c>
    </row>
    <row r="50" spans="2:8" x14ac:dyDescent="0.2">
      <c r="B50">
        <v>41</v>
      </c>
      <c r="C50" t="s">
        <v>8</v>
      </c>
      <c r="D50">
        <v>2971</v>
      </c>
      <c r="E50">
        <v>2759026</v>
      </c>
      <c r="F50">
        <v>2485</v>
      </c>
      <c r="G50">
        <v>1280703609</v>
      </c>
      <c r="H50">
        <f t="shared" si="0"/>
        <v>1</v>
      </c>
    </row>
    <row r="51" spans="2:8" x14ac:dyDescent="0.2">
      <c r="B51">
        <v>42</v>
      </c>
      <c r="C51" t="s">
        <v>8</v>
      </c>
      <c r="D51">
        <v>3326</v>
      </c>
      <c r="E51">
        <v>3614049</v>
      </c>
      <c r="F51">
        <v>3253</v>
      </c>
      <c r="G51">
        <v>1999424380</v>
      </c>
      <c r="H51">
        <f t="shared" si="0"/>
        <v>1</v>
      </c>
    </row>
    <row r="52" spans="2:8" x14ac:dyDescent="0.2">
      <c r="B52">
        <v>43</v>
      </c>
      <c r="C52" t="s">
        <v>8</v>
      </c>
      <c r="D52">
        <v>974</v>
      </c>
      <c r="E52">
        <v>53706</v>
      </c>
      <c r="F52">
        <v>945</v>
      </c>
      <c r="G52">
        <v>1118591</v>
      </c>
      <c r="H52">
        <f t="shared" si="0"/>
        <v>1</v>
      </c>
    </row>
    <row r="53" spans="2:8" x14ac:dyDescent="0.2">
      <c r="B53">
        <v>44</v>
      </c>
      <c r="C53" t="s">
        <v>8</v>
      </c>
      <c r="D53">
        <v>950</v>
      </c>
      <c r="E53">
        <v>49923</v>
      </c>
      <c r="F53">
        <v>948</v>
      </c>
      <c r="G53">
        <v>804308</v>
      </c>
      <c r="H53">
        <f t="shared" si="0"/>
        <v>1</v>
      </c>
    </row>
    <row r="54" spans="2:8" x14ac:dyDescent="0.2">
      <c r="B54">
        <v>45</v>
      </c>
      <c r="C54" t="s">
        <v>8</v>
      </c>
      <c r="D54">
        <v>1000</v>
      </c>
      <c r="E54">
        <v>65492</v>
      </c>
      <c r="F54">
        <v>956</v>
      </c>
      <c r="G54">
        <v>726013</v>
      </c>
      <c r="H54">
        <f t="shared" si="0"/>
        <v>1</v>
      </c>
    </row>
    <row r="55" spans="2:8" x14ac:dyDescent="0.2">
      <c r="B55">
        <v>46</v>
      </c>
      <c r="C55" t="s">
        <v>8</v>
      </c>
      <c r="D55">
        <v>954</v>
      </c>
      <c r="E55">
        <v>50314</v>
      </c>
      <c r="F55">
        <v>954</v>
      </c>
      <c r="G55">
        <v>601441</v>
      </c>
      <c r="H55">
        <f t="shared" si="0"/>
        <v>0</v>
      </c>
    </row>
    <row r="56" spans="2:8" x14ac:dyDescent="0.2">
      <c r="B56">
        <v>47</v>
      </c>
      <c r="C56" t="s">
        <v>8</v>
      </c>
      <c r="D56">
        <v>2891</v>
      </c>
      <c r="E56">
        <v>3548983</v>
      </c>
      <c r="F56">
        <v>2518</v>
      </c>
      <c r="G56">
        <v>1819681926</v>
      </c>
      <c r="H56">
        <f t="shared" si="0"/>
        <v>1</v>
      </c>
    </row>
    <row r="57" spans="2:8" x14ac:dyDescent="0.2">
      <c r="B57">
        <v>48</v>
      </c>
      <c r="C57" t="s">
        <v>8</v>
      </c>
      <c r="D57">
        <v>3893</v>
      </c>
      <c r="E57">
        <v>3712255</v>
      </c>
      <c r="F57">
        <v>3719</v>
      </c>
      <c r="G57">
        <v>2184195565</v>
      </c>
      <c r="H57">
        <f t="shared" si="0"/>
        <v>1</v>
      </c>
    </row>
    <row r="58" spans="2:8" x14ac:dyDescent="0.2">
      <c r="B58">
        <v>49</v>
      </c>
      <c r="C58" t="s">
        <v>8</v>
      </c>
      <c r="D58">
        <v>2971</v>
      </c>
      <c r="E58">
        <v>2617768</v>
      </c>
      <c r="F58">
        <v>2470</v>
      </c>
      <c r="G58">
        <v>1257347904</v>
      </c>
      <c r="H58">
        <f t="shared" si="0"/>
        <v>1</v>
      </c>
    </row>
    <row r="59" spans="2:8" x14ac:dyDescent="0.2">
      <c r="B59">
        <v>50</v>
      </c>
      <c r="C59" t="s">
        <v>8</v>
      </c>
      <c r="D59">
        <v>3326</v>
      </c>
      <c r="E59">
        <v>3612435</v>
      </c>
      <c r="F59">
        <v>3286</v>
      </c>
      <c r="G59">
        <v>1957417459</v>
      </c>
      <c r="H59">
        <f t="shared" si="0"/>
        <v>1</v>
      </c>
    </row>
    <row r="60" spans="2:8" x14ac:dyDescent="0.2">
      <c r="B60">
        <v>51</v>
      </c>
      <c r="C60" t="s">
        <v>8</v>
      </c>
      <c r="D60">
        <v>1348</v>
      </c>
      <c r="E60">
        <v>32966</v>
      </c>
      <c r="F60">
        <v>1162</v>
      </c>
      <c r="G60">
        <v>779431</v>
      </c>
      <c r="H60">
        <f t="shared" si="0"/>
        <v>1</v>
      </c>
    </row>
    <row r="61" spans="2:8" x14ac:dyDescent="0.2">
      <c r="B61">
        <v>52</v>
      </c>
      <c r="C61" t="s">
        <v>8</v>
      </c>
      <c r="D61">
        <v>974</v>
      </c>
      <c r="E61">
        <v>34090</v>
      </c>
      <c r="F61">
        <v>954</v>
      </c>
      <c r="G61">
        <v>914474</v>
      </c>
      <c r="H61">
        <f t="shared" si="0"/>
        <v>1</v>
      </c>
    </row>
    <row r="62" spans="2:8" x14ac:dyDescent="0.2">
      <c r="B62">
        <v>53</v>
      </c>
      <c r="C62" t="s">
        <v>8</v>
      </c>
      <c r="D62">
        <v>1788</v>
      </c>
      <c r="E62">
        <v>31154</v>
      </c>
      <c r="F62">
        <v>1774</v>
      </c>
      <c r="G62">
        <v>813661</v>
      </c>
      <c r="H62">
        <f t="shared" si="0"/>
        <v>1</v>
      </c>
    </row>
    <row r="63" spans="2:8" x14ac:dyDescent="0.2">
      <c r="B63">
        <v>54</v>
      </c>
      <c r="C63" t="s">
        <v>8</v>
      </c>
      <c r="D63">
        <v>810</v>
      </c>
      <c r="E63">
        <v>74275</v>
      </c>
      <c r="F63">
        <v>809</v>
      </c>
      <c r="G63">
        <v>948788</v>
      </c>
      <c r="H63">
        <f t="shared" si="0"/>
        <v>1</v>
      </c>
    </row>
    <row r="64" spans="2:8" x14ac:dyDescent="0.2">
      <c r="B64">
        <v>55</v>
      </c>
      <c r="C64" t="s">
        <v>8</v>
      </c>
      <c r="D64">
        <v>1514</v>
      </c>
      <c r="E64">
        <v>30861</v>
      </c>
      <c r="F64">
        <v>1337</v>
      </c>
      <c r="G64">
        <v>653531</v>
      </c>
      <c r="H64">
        <f t="shared" si="0"/>
        <v>1</v>
      </c>
    </row>
    <row r="65" spans="2:8" x14ac:dyDescent="0.2">
      <c r="B65">
        <v>56</v>
      </c>
      <c r="C65" t="s">
        <v>8</v>
      </c>
      <c r="D65">
        <v>1000</v>
      </c>
      <c r="E65">
        <v>30007</v>
      </c>
      <c r="F65">
        <v>956</v>
      </c>
      <c r="G65">
        <v>687814</v>
      </c>
      <c r="H65">
        <f t="shared" si="0"/>
        <v>1</v>
      </c>
    </row>
    <row r="66" spans="2:8" x14ac:dyDescent="0.2">
      <c r="B66">
        <v>57</v>
      </c>
      <c r="C66" t="s">
        <v>8</v>
      </c>
      <c r="D66">
        <v>1805</v>
      </c>
      <c r="E66">
        <v>32278</v>
      </c>
      <c r="F66">
        <v>1779</v>
      </c>
      <c r="G66">
        <v>853304</v>
      </c>
      <c r="H66">
        <f t="shared" si="0"/>
        <v>1</v>
      </c>
    </row>
    <row r="67" spans="2:8" x14ac:dyDescent="0.2">
      <c r="B67">
        <v>58</v>
      </c>
      <c r="C67" t="s">
        <v>8</v>
      </c>
      <c r="D67">
        <v>856</v>
      </c>
      <c r="E67">
        <v>27203</v>
      </c>
      <c r="F67">
        <v>855</v>
      </c>
      <c r="G67">
        <v>542165</v>
      </c>
      <c r="H67">
        <f t="shared" si="0"/>
        <v>1</v>
      </c>
    </row>
    <row r="68" spans="2:8" x14ac:dyDescent="0.2">
      <c r="B68">
        <v>59</v>
      </c>
      <c r="C68" t="s">
        <v>8</v>
      </c>
      <c r="D68">
        <v>746</v>
      </c>
      <c r="E68">
        <v>119225</v>
      </c>
      <c r="F68">
        <v>739</v>
      </c>
      <c r="G68">
        <v>2976715</v>
      </c>
      <c r="H68">
        <f t="shared" si="0"/>
        <v>1</v>
      </c>
    </row>
    <row r="69" spans="2:8" x14ac:dyDescent="0.2">
      <c r="B69">
        <v>60</v>
      </c>
      <c r="C69" t="s">
        <v>8</v>
      </c>
      <c r="D69">
        <v>1694</v>
      </c>
      <c r="E69">
        <v>173378</v>
      </c>
      <c r="F69">
        <v>1563</v>
      </c>
      <c r="G69">
        <v>11915272</v>
      </c>
      <c r="H69">
        <f t="shared" si="0"/>
        <v>1</v>
      </c>
    </row>
    <row r="70" spans="2:8" x14ac:dyDescent="0.2">
      <c r="B70">
        <v>61</v>
      </c>
      <c r="C70" t="s">
        <v>8</v>
      </c>
      <c r="D70">
        <v>1899</v>
      </c>
      <c r="E70">
        <v>3055262</v>
      </c>
      <c r="F70">
        <v>1872</v>
      </c>
      <c r="G70">
        <v>1502108835</v>
      </c>
      <c r="H70">
        <f t="shared" si="0"/>
        <v>1</v>
      </c>
    </row>
    <row r="71" spans="2:8" x14ac:dyDescent="0.2">
      <c r="B71">
        <v>62</v>
      </c>
      <c r="C71" t="s">
        <v>8</v>
      </c>
      <c r="D71">
        <v>2921</v>
      </c>
      <c r="E71">
        <v>2995900</v>
      </c>
      <c r="F71">
        <v>2857</v>
      </c>
      <c r="G71">
        <v>1461810864</v>
      </c>
      <c r="H71">
        <f t="shared" si="0"/>
        <v>1</v>
      </c>
    </row>
    <row r="72" spans="2:8" x14ac:dyDescent="0.2">
      <c r="B72">
        <v>63</v>
      </c>
      <c r="C72" t="s">
        <v>8</v>
      </c>
      <c r="D72">
        <v>747</v>
      </c>
      <c r="E72">
        <v>40473</v>
      </c>
      <c r="F72">
        <v>740</v>
      </c>
      <c r="G72">
        <v>1059991</v>
      </c>
      <c r="H72">
        <f t="shared" si="0"/>
        <v>1</v>
      </c>
    </row>
    <row r="73" spans="2:8" x14ac:dyDescent="0.2">
      <c r="B73">
        <v>64</v>
      </c>
      <c r="C73" t="s">
        <v>8</v>
      </c>
      <c r="D73">
        <v>1695</v>
      </c>
      <c r="E73">
        <v>105892</v>
      </c>
      <c r="F73">
        <v>1578</v>
      </c>
      <c r="G73">
        <v>7459897</v>
      </c>
      <c r="H73">
        <f t="shared" si="0"/>
        <v>1</v>
      </c>
    </row>
    <row r="74" spans="2:8" x14ac:dyDescent="0.2">
      <c r="B74">
        <v>65</v>
      </c>
      <c r="C74" t="s">
        <v>8</v>
      </c>
      <c r="D74">
        <v>2001</v>
      </c>
      <c r="E74">
        <v>2643371</v>
      </c>
      <c r="F74">
        <v>1972</v>
      </c>
      <c r="G74">
        <v>1211946139</v>
      </c>
      <c r="H74">
        <f t="shared" si="0"/>
        <v>1</v>
      </c>
    </row>
    <row r="75" spans="2:8" x14ac:dyDescent="0.2">
      <c r="B75">
        <v>66</v>
      </c>
      <c r="C75" t="s">
        <v>8</v>
      </c>
      <c r="D75">
        <v>2913</v>
      </c>
      <c r="E75">
        <v>2924409</v>
      </c>
      <c r="F75">
        <v>2840</v>
      </c>
      <c r="G75">
        <v>1545153905</v>
      </c>
      <c r="H75">
        <f t="shared" ref="H75:H138" si="1">IF(F75&lt;D75, 1, 0)</f>
        <v>1</v>
      </c>
    </row>
    <row r="76" spans="2:8" x14ac:dyDescent="0.2">
      <c r="B76">
        <v>67</v>
      </c>
      <c r="C76" t="s">
        <v>9</v>
      </c>
      <c r="D76">
        <v>71</v>
      </c>
      <c r="E76">
        <v>67946</v>
      </c>
      <c r="F76">
        <v>67</v>
      </c>
      <c r="G76">
        <v>1388276</v>
      </c>
      <c r="H76">
        <f t="shared" si="1"/>
        <v>1</v>
      </c>
    </row>
    <row r="77" spans="2:8" x14ac:dyDescent="0.2">
      <c r="B77">
        <v>68</v>
      </c>
      <c r="C77" t="s">
        <v>9</v>
      </c>
      <c r="D77">
        <v>97</v>
      </c>
      <c r="E77">
        <v>60195</v>
      </c>
      <c r="F77">
        <v>82</v>
      </c>
      <c r="G77">
        <v>479153</v>
      </c>
      <c r="H77">
        <f t="shared" si="1"/>
        <v>1</v>
      </c>
    </row>
    <row r="78" spans="2:8" x14ac:dyDescent="0.2">
      <c r="B78">
        <v>69</v>
      </c>
      <c r="C78" t="s">
        <v>9</v>
      </c>
      <c r="D78">
        <v>61</v>
      </c>
      <c r="E78">
        <v>27806</v>
      </c>
      <c r="F78">
        <v>60</v>
      </c>
      <c r="G78">
        <v>461246</v>
      </c>
      <c r="H78">
        <f t="shared" si="1"/>
        <v>1</v>
      </c>
    </row>
    <row r="79" spans="2:8" x14ac:dyDescent="0.2">
      <c r="B79">
        <v>70</v>
      </c>
      <c r="C79" t="s">
        <v>9</v>
      </c>
      <c r="D79">
        <v>93</v>
      </c>
      <c r="E79">
        <v>24509</v>
      </c>
      <c r="F79">
        <v>78</v>
      </c>
      <c r="G79">
        <v>368912</v>
      </c>
      <c r="H79">
        <f t="shared" si="1"/>
        <v>1</v>
      </c>
    </row>
    <row r="80" spans="2:8" x14ac:dyDescent="0.2">
      <c r="B80">
        <v>71</v>
      </c>
      <c r="C80" t="s">
        <v>9</v>
      </c>
      <c r="D80">
        <v>154</v>
      </c>
      <c r="E80">
        <v>5118427</v>
      </c>
      <c r="F80">
        <v>148</v>
      </c>
      <c r="G80">
        <v>2923236811</v>
      </c>
      <c r="H80">
        <f t="shared" si="1"/>
        <v>1</v>
      </c>
    </row>
    <row r="81" spans="2:8" x14ac:dyDescent="0.2">
      <c r="B81">
        <v>72</v>
      </c>
      <c r="C81" t="s">
        <v>9</v>
      </c>
      <c r="D81">
        <v>123</v>
      </c>
      <c r="E81">
        <v>185874</v>
      </c>
      <c r="F81">
        <v>123</v>
      </c>
      <c r="G81">
        <v>11480909</v>
      </c>
      <c r="H81">
        <f t="shared" si="1"/>
        <v>0</v>
      </c>
    </row>
    <row r="82" spans="2:8" x14ac:dyDescent="0.2">
      <c r="B82">
        <v>73</v>
      </c>
      <c r="C82" t="s">
        <v>9</v>
      </c>
      <c r="D82">
        <v>163</v>
      </c>
      <c r="E82">
        <v>3668137</v>
      </c>
      <c r="F82">
        <v>156</v>
      </c>
      <c r="G82">
        <v>2044234893</v>
      </c>
      <c r="H82">
        <f t="shared" si="1"/>
        <v>1</v>
      </c>
    </row>
    <row r="83" spans="2:8" x14ac:dyDescent="0.2">
      <c r="B83">
        <v>74</v>
      </c>
      <c r="C83" t="s">
        <v>9</v>
      </c>
      <c r="D83">
        <v>129</v>
      </c>
      <c r="E83">
        <v>137550</v>
      </c>
      <c r="F83">
        <v>125</v>
      </c>
      <c r="G83">
        <v>11548911</v>
      </c>
      <c r="H83">
        <f t="shared" si="1"/>
        <v>1</v>
      </c>
    </row>
    <row r="84" spans="2:8" x14ac:dyDescent="0.2">
      <c r="B84">
        <v>75</v>
      </c>
      <c r="C84" t="s">
        <v>9</v>
      </c>
      <c r="D84">
        <v>30</v>
      </c>
      <c r="E84">
        <v>31564</v>
      </c>
      <c r="F84">
        <v>30</v>
      </c>
      <c r="G84">
        <v>882917</v>
      </c>
      <c r="H84">
        <f t="shared" si="1"/>
        <v>0</v>
      </c>
    </row>
    <row r="85" spans="2:8" x14ac:dyDescent="0.2">
      <c r="B85">
        <v>76</v>
      </c>
      <c r="C85" t="s">
        <v>9</v>
      </c>
      <c r="D85">
        <v>59</v>
      </c>
      <c r="E85">
        <v>25256</v>
      </c>
      <c r="F85">
        <v>57</v>
      </c>
      <c r="G85">
        <v>627402</v>
      </c>
      <c r="H85">
        <f t="shared" si="1"/>
        <v>1</v>
      </c>
    </row>
    <row r="86" spans="2:8" x14ac:dyDescent="0.2">
      <c r="B86">
        <v>77</v>
      </c>
      <c r="C86" t="s">
        <v>9</v>
      </c>
      <c r="D86">
        <v>97</v>
      </c>
      <c r="E86">
        <v>20158</v>
      </c>
      <c r="F86">
        <v>86</v>
      </c>
      <c r="G86">
        <v>429036</v>
      </c>
      <c r="H86">
        <f t="shared" si="1"/>
        <v>1</v>
      </c>
    </row>
    <row r="87" spans="2:8" x14ac:dyDescent="0.2">
      <c r="B87">
        <v>78</v>
      </c>
      <c r="C87" t="s">
        <v>9</v>
      </c>
      <c r="D87">
        <v>20</v>
      </c>
      <c r="E87">
        <v>21739</v>
      </c>
      <c r="F87">
        <v>20</v>
      </c>
      <c r="G87">
        <v>430376</v>
      </c>
      <c r="H87">
        <f t="shared" si="1"/>
        <v>0</v>
      </c>
    </row>
    <row r="88" spans="2:8" x14ac:dyDescent="0.2">
      <c r="B88">
        <v>79</v>
      </c>
      <c r="C88" t="s">
        <v>9</v>
      </c>
      <c r="D88">
        <v>62</v>
      </c>
      <c r="E88">
        <v>25194</v>
      </c>
      <c r="F88">
        <v>58</v>
      </c>
      <c r="G88">
        <v>627074</v>
      </c>
      <c r="H88">
        <f t="shared" si="1"/>
        <v>1</v>
      </c>
    </row>
    <row r="89" spans="2:8" x14ac:dyDescent="0.2">
      <c r="B89">
        <v>80</v>
      </c>
      <c r="C89" t="s">
        <v>9</v>
      </c>
      <c r="D89">
        <v>93</v>
      </c>
      <c r="E89">
        <v>17844</v>
      </c>
      <c r="F89">
        <v>86</v>
      </c>
      <c r="G89">
        <v>347252</v>
      </c>
      <c r="H89">
        <f t="shared" si="1"/>
        <v>1</v>
      </c>
    </row>
    <row r="90" spans="2:8" x14ac:dyDescent="0.2">
      <c r="B90">
        <v>81</v>
      </c>
      <c r="C90" t="s">
        <v>9</v>
      </c>
      <c r="D90">
        <v>106</v>
      </c>
      <c r="E90">
        <v>4830224</v>
      </c>
      <c r="F90">
        <v>98</v>
      </c>
      <c r="G90">
        <v>3055125414</v>
      </c>
      <c r="H90">
        <f t="shared" si="1"/>
        <v>1</v>
      </c>
    </row>
    <row r="91" spans="2:8" x14ac:dyDescent="0.2">
      <c r="B91">
        <v>82</v>
      </c>
      <c r="C91" t="s">
        <v>9</v>
      </c>
      <c r="D91">
        <v>93</v>
      </c>
      <c r="E91">
        <v>58309</v>
      </c>
      <c r="F91">
        <v>89</v>
      </c>
      <c r="G91">
        <v>2605971</v>
      </c>
      <c r="H91">
        <f t="shared" si="1"/>
        <v>1</v>
      </c>
    </row>
    <row r="92" spans="2:8" x14ac:dyDescent="0.2">
      <c r="B92">
        <v>83</v>
      </c>
      <c r="C92" t="s">
        <v>9</v>
      </c>
      <c r="D92">
        <v>123</v>
      </c>
      <c r="E92">
        <v>133252</v>
      </c>
      <c r="F92">
        <v>119</v>
      </c>
      <c r="G92">
        <v>11507944</v>
      </c>
      <c r="H92">
        <f t="shared" si="1"/>
        <v>1</v>
      </c>
    </row>
    <row r="93" spans="2:8" x14ac:dyDescent="0.2">
      <c r="B93">
        <v>84</v>
      </c>
      <c r="C93" t="s">
        <v>9</v>
      </c>
      <c r="D93">
        <v>106</v>
      </c>
      <c r="E93">
        <v>3665257</v>
      </c>
      <c r="F93">
        <v>103</v>
      </c>
      <c r="G93">
        <v>2059483724</v>
      </c>
      <c r="H93">
        <f t="shared" si="1"/>
        <v>1</v>
      </c>
    </row>
    <row r="94" spans="2:8" x14ac:dyDescent="0.2">
      <c r="B94">
        <v>85</v>
      </c>
      <c r="C94" t="s">
        <v>9</v>
      </c>
      <c r="D94">
        <v>96</v>
      </c>
      <c r="E94">
        <v>57854</v>
      </c>
      <c r="F94">
        <v>88</v>
      </c>
      <c r="G94">
        <v>2575361</v>
      </c>
      <c r="H94">
        <f t="shared" si="1"/>
        <v>1</v>
      </c>
    </row>
    <row r="95" spans="2:8" x14ac:dyDescent="0.2">
      <c r="B95">
        <v>86</v>
      </c>
      <c r="C95" t="s">
        <v>9</v>
      </c>
      <c r="D95">
        <v>129</v>
      </c>
      <c r="E95">
        <v>143110</v>
      </c>
      <c r="F95">
        <v>126</v>
      </c>
      <c r="G95">
        <v>11381468</v>
      </c>
      <c r="H95">
        <f t="shared" si="1"/>
        <v>1</v>
      </c>
    </row>
    <row r="96" spans="2:8" x14ac:dyDescent="0.2">
      <c r="B96">
        <v>87</v>
      </c>
      <c r="C96" t="s">
        <v>9</v>
      </c>
      <c r="D96">
        <v>49</v>
      </c>
      <c r="E96">
        <v>18587</v>
      </c>
      <c r="F96">
        <v>49</v>
      </c>
      <c r="G96">
        <v>278128</v>
      </c>
      <c r="H96">
        <f t="shared" si="1"/>
        <v>0</v>
      </c>
    </row>
    <row r="97" spans="2:8" x14ac:dyDescent="0.2">
      <c r="B97">
        <v>88</v>
      </c>
      <c r="C97" t="s">
        <v>9</v>
      </c>
      <c r="D97">
        <v>85</v>
      </c>
      <c r="E97">
        <v>20081</v>
      </c>
      <c r="F97">
        <v>79</v>
      </c>
      <c r="G97">
        <v>428330</v>
      </c>
      <c r="H97">
        <f t="shared" si="1"/>
        <v>1</v>
      </c>
    </row>
    <row r="98" spans="2:8" x14ac:dyDescent="0.2">
      <c r="B98">
        <v>89</v>
      </c>
      <c r="C98" t="s">
        <v>9</v>
      </c>
      <c r="D98">
        <v>54</v>
      </c>
      <c r="E98">
        <v>25179</v>
      </c>
      <c r="F98">
        <v>54</v>
      </c>
      <c r="G98">
        <v>627117</v>
      </c>
      <c r="H98">
        <f t="shared" si="1"/>
        <v>0</v>
      </c>
    </row>
    <row r="99" spans="2:8" x14ac:dyDescent="0.2">
      <c r="B99">
        <v>90</v>
      </c>
      <c r="C99" t="s">
        <v>9</v>
      </c>
      <c r="D99">
        <v>30</v>
      </c>
      <c r="E99">
        <v>29139</v>
      </c>
      <c r="F99">
        <v>29</v>
      </c>
      <c r="G99">
        <v>882970</v>
      </c>
      <c r="H99">
        <f t="shared" si="1"/>
        <v>1</v>
      </c>
    </row>
    <row r="100" spans="2:8" x14ac:dyDescent="0.2">
      <c r="B100">
        <v>91</v>
      </c>
      <c r="C100" t="s">
        <v>9</v>
      </c>
      <c r="D100">
        <v>52</v>
      </c>
      <c r="E100">
        <v>18128</v>
      </c>
      <c r="F100">
        <v>52</v>
      </c>
      <c r="G100">
        <v>277426</v>
      </c>
      <c r="H100">
        <f t="shared" si="1"/>
        <v>0</v>
      </c>
    </row>
    <row r="101" spans="2:8" x14ac:dyDescent="0.2">
      <c r="B101">
        <v>92</v>
      </c>
      <c r="C101" t="s">
        <v>9</v>
      </c>
      <c r="D101">
        <v>85</v>
      </c>
      <c r="E101">
        <v>21014</v>
      </c>
      <c r="F101">
        <v>73</v>
      </c>
      <c r="G101">
        <v>427618</v>
      </c>
      <c r="H101">
        <f t="shared" si="1"/>
        <v>1</v>
      </c>
    </row>
    <row r="102" spans="2:8" x14ac:dyDescent="0.2">
      <c r="B102">
        <v>93</v>
      </c>
      <c r="C102" t="s">
        <v>9</v>
      </c>
      <c r="D102">
        <v>60</v>
      </c>
      <c r="E102">
        <v>24280</v>
      </c>
      <c r="F102">
        <v>55</v>
      </c>
      <c r="G102">
        <v>672190</v>
      </c>
      <c r="H102">
        <f t="shared" si="1"/>
        <v>1</v>
      </c>
    </row>
    <row r="103" spans="2:8" x14ac:dyDescent="0.2">
      <c r="B103">
        <v>94</v>
      </c>
      <c r="C103" t="s">
        <v>9</v>
      </c>
      <c r="D103">
        <v>20</v>
      </c>
      <c r="E103">
        <v>19736</v>
      </c>
      <c r="F103">
        <v>20</v>
      </c>
      <c r="G103">
        <v>429535</v>
      </c>
      <c r="H103">
        <f t="shared" si="1"/>
        <v>0</v>
      </c>
    </row>
    <row r="104" spans="2:8" x14ac:dyDescent="0.2">
      <c r="B104">
        <v>95</v>
      </c>
      <c r="C104" t="s">
        <v>9</v>
      </c>
      <c r="D104">
        <v>92</v>
      </c>
      <c r="E104">
        <v>698818</v>
      </c>
      <c r="F104">
        <v>91</v>
      </c>
      <c r="G104">
        <v>163317802</v>
      </c>
      <c r="H104">
        <f t="shared" si="1"/>
        <v>1</v>
      </c>
    </row>
    <row r="105" spans="2:8" x14ac:dyDescent="0.2">
      <c r="B105">
        <v>96</v>
      </c>
      <c r="C105" t="s">
        <v>9</v>
      </c>
      <c r="D105">
        <v>50</v>
      </c>
      <c r="E105">
        <v>10697</v>
      </c>
      <c r="F105">
        <v>49</v>
      </c>
      <c r="G105">
        <v>50101</v>
      </c>
      <c r="H105">
        <f t="shared" si="1"/>
        <v>1</v>
      </c>
    </row>
    <row r="106" spans="2:8" x14ac:dyDescent="0.2">
      <c r="B106">
        <v>97</v>
      </c>
      <c r="C106" t="s">
        <v>9</v>
      </c>
      <c r="D106">
        <v>115</v>
      </c>
      <c r="E106">
        <v>126686</v>
      </c>
      <c r="F106">
        <v>114</v>
      </c>
      <c r="G106">
        <v>10948775</v>
      </c>
      <c r="H106">
        <f t="shared" si="1"/>
        <v>1</v>
      </c>
    </row>
    <row r="107" spans="2:8" x14ac:dyDescent="0.2">
      <c r="B107">
        <v>98</v>
      </c>
      <c r="C107" t="s">
        <v>9</v>
      </c>
      <c r="D107">
        <v>93</v>
      </c>
      <c r="E107">
        <v>4769255</v>
      </c>
      <c r="F107">
        <v>85</v>
      </c>
      <c r="G107">
        <v>2901464597</v>
      </c>
      <c r="H107">
        <f t="shared" si="1"/>
        <v>1</v>
      </c>
    </row>
    <row r="108" spans="2:8" x14ac:dyDescent="0.2">
      <c r="B108">
        <v>99</v>
      </c>
      <c r="C108" t="s">
        <v>9</v>
      </c>
      <c r="D108">
        <v>106</v>
      </c>
      <c r="E108">
        <v>725165</v>
      </c>
      <c r="F108">
        <v>99</v>
      </c>
      <c r="G108">
        <v>164707806</v>
      </c>
      <c r="H108">
        <f t="shared" si="1"/>
        <v>1</v>
      </c>
    </row>
    <row r="109" spans="2:8" x14ac:dyDescent="0.2">
      <c r="B109">
        <v>100</v>
      </c>
      <c r="C109" t="s">
        <v>9</v>
      </c>
      <c r="D109">
        <v>50</v>
      </c>
      <c r="E109">
        <v>10780</v>
      </c>
      <c r="F109">
        <v>49</v>
      </c>
      <c r="G109">
        <v>45165</v>
      </c>
      <c r="H109">
        <f t="shared" si="1"/>
        <v>1</v>
      </c>
    </row>
    <row r="110" spans="2:8" x14ac:dyDescent="0.2">
      <c r="B110">
        <v>101</v>
      </c>
      <c r="C110" t="s">
        <v>9</v>
      </c>
      <c r="D110">
        <v>119</v>
      </c>
      <c r="E110">
        <v>128272</v>
      </c>
      <c r="F110">
        <v>116</v>
      </c>
      <c r="G110">
        <v>10567462</v>
      </c>
      <c r="H110">
        <f t="shared" si="1"/>
        <v>1</v>
      </c>
    </row>
    <row r="111" spans="2:8" x14ac:dyDescent="0.2">
      <c r="B111">
        <v>102</v>
      </c>
      <c r="C111" t="s">
        <v>9</v>
      </c>
      <c r="D111">
        <v>103</v>
      </c>
      <c r="E111">
        <v>3728133</v>
      </c>
      <c r="F111">
        <v>90</v>
      </c>
      <c r="G111">
        <v>2304420482</v>
      </c>
      <c r="H111">
        <f t="shared" si="1"/>
        <v>1</v>
      </c>
    </row>
    <row r="112" spans="2:8" x14ac:dyDescent="0.2">
      <c r="B112">
        <v>103</v>
      </c>
      <c r="C112" t="s">
        <v>10</v>
      </c>
      <c r="D112">
        <v>1237</v>
      </c>
      <c r="E112">
        <v>40937</v>
      </c>
      <c r="F112">
        <v>1236</v>
      </c>
      <c r="G112">
        <v>834275</v>
      </c>
      <c r="H112">
        <f t="shared" si="1"/>
        <v>1</v>
      </c>
    </row>
    <row r="113" spans="2:8" x14ac:dyDescent="0.2">
      <c r="B113">
        <v>104</v>
      </c>
      <c r="C113" t="s">
        <v>10</v>
      </c>
      <c r="D113">
        <v>919</v>
      </c>
      <c r="E113">
        <v>38089</v>
      </c>
      <c r="F113">
        <v>910</v>
      </c>
      <c r="G113">
        <v>990381</v>
      </c>
      <c r="H113">
        <f t="shared" si="1"/>
        <v>1</v>
      </c>
    </row>
    <row r="114" spans="2:8" x14ac:dyDescent="0.2">
      <c r="B114">
        <v>105</v>
      </c>
      <c r="C114" t="s">
        <v>10</v>
      </c>
      <c r="D114">
        <v>1368</v>
      </c>
      <c r="E114">
        <v>30538</v>
      </c>
      <c r="F114">
        <v>1303</v>
      </c>
      <c r="G114">
        <v>676887</v>
      </c>
      <c r="H114">
        <f t="shared" si="1"/>
        <v>1</v>
      </c>
    </row>
    <row r="115" spans="2:8" x14ac:dyDescent="0.2">
      <c r="B115">
        <v>106</v>
      </c>
      <c r="C115" t="s">
        <v>10</v>
      </c>
      <c r="D115">
        <v>916</v>
      </c>
      <c r="E115">
        <v>29306</v>
      </c>
      <c r="F115">
        <v>908</v>
      </c>
      <c r="G115">
        <v>621708</v>
      </c>
      <c r="H115">
        <f t="shared" si="1"/>
        <v>1</v>
      </c>
    </row>
    <row r="116" spans="2:8" x14ac:dyDescent="0.2">
      <c r="B116">
        <v>107</v>
      </c>
      <c r="C116" t="s">
        <v>10</v>
      </c>
      <c r="D116">
        <v>1440</v>
      </c>
      <c r="E116">
        <v>257200</v>
      </c>
      <c r="F116">
        <v>1437</v>
      </c>
      <c r="G116">
        <v>10734849</v>
      </c>
      <c r="H116">
        <f t="shared" si="1"/>
        <v>1</v>
      </c>
    </row>
    <row r="117" spans="2:8" x14ac:dyDescent="0.2">
      <c r="B117">
        <v>108</v>
      </c>
      <c r="C117" t="s">
        <v>10</v>
      </c>
      <c r="D117">
        <v>1667</v>
      </c>
      <c r="E117">
        <v>5308893</v>
      </c>
      <c r="F117">
        <v>1645</v>
      </c>
      <c r="G117">
        <v>2826077081</v>
      </c>
      <c r="H117">
        <f t="shared" si="1"/>
        <v>1</v>
      </c>
    </row>
    <row r="118" spans="2:8" x14ac:dyDescent="0.2">
      <c r="B118">
        <v>109</v>
      </c>
      <c r="C118" t="s">
        <v>10</v>
      </c>
      <c r="D118">
        <v>1555</v>
      </c>
      <c r="E118">
        <v>175166</v>
      </c>
      <c r="F118">
        <v>1552</v>
      </c>
      <c r="G118">
        <v>9872441</v>
      </c>
      <c r="H118">
        <f t="shared" si="1"/>
        <v>1</v>
      </c>
    </row>
    <row r="119" spans="2:8" x14ac:dyDescent="0.2">
      <c r="B119">
        <v>110</v>
      </c>
      <c r="C119" t="s">
        <v>10</v>
      </c>
      <c r="D119">
        <v>1581</v>
      </c>
      <c r="E119">
        <v>3478564</v>
      </c>
      <c r="F119">
        <v>1565</v>
      </c>
      <c r="G119">
        <v>1946244615</v>
      </c>
      <c r="H119">
        <f t="shared" si="1"/>
        <v>1</v>
      </c>
    </row>
    <row r="120" spans="2:8" x14ac:dyDescent="0.2">
      <c r="B120">
        <v>111</v>
      </c>
      <c r="C120" t="s">
        <v>10</v>
      </c>
      <c r="D120">
        <v>1280</v>
      </c>
      <c r="E120">
        <v>31552</v>
      </c>
      <c r="F120">
        <v>1149</v>
      </c>
      <c r="G120">
        <v>664973</v>
      </c>
      <c r="H120">
        <f t="shared" si="1"/>
        <v>1</v>
      </c>
    </row>
    <row r="121" spans="2:8" x14ac:dyDescent="0.2">
      <c r="B121">
        <v>112</v>
      </c>
      <c r="C121" t="s">
        <v>10</v>
      </c>
      <c r="D121">
        <v>232</v>
      </c>
      <c r="E121">
        <v>33391</v>
      </c>
      <c r="F121">
        <v>230</v>
      </c>
      <c r="G121">
        <v>928857</v>
      </c>
      <c r="H121">
        <f t="shared" si="1"/>
        <v>1</v>
      </c>
    </row>
    <row r="122" spans="2:8" x14ac:dyDescent="0.2">
      <c r="B122">
        <v>113</v>
      </c>
      <c r="C122" t="s">
        <v>10</v>
      </c>
      <c r="D122">
        <v>1014</v>
      </c>
      <c r="E122">
        <v>27122</v>
      </c>
      <c r="F122">
        <v>1013</v>
      </c>
      <c r="G122">
        <v>658369</v>
      </c>
      <c r="H122">
        <f t="shared" si="1"/>
        <v>1</v>
      </c>
    </row>
    <row r="123" spans="2:8" x14ac:dyDescent="0.2">
      <c r="B123">
        <v>114</v>
      </c>
      <c r="C123" t="s">
        <v>10</v>
      </c>
      <c r="D123">
        <v>1212</v>
      </c>
      <c r="E123">
        <v>27714</v>
      </c>
      <c r="F123">
        <v>1212</v>
      </c>
      <c r="G123">
        <v>546157</v>
      </c>
      <c r="H123">
        <f t="shared" si="1"/>
        <v>0</v>
      </c>
    </row>
    <row r="124" spans="2:8" x14ac:dyDescent="0.2">
      <c r="B124">
        <v>115</v>
      </c>
      <c r="C124" t="s">
        <v>10</v>
      </c>
      <c r="D124">
        <v>238</v>
      </c>
      <c r="E124">
        <v>23882</v>
      </c>
      <c r="F124">
        <v>237</v>
      </c>
      <c r="G124">
        <v>542117</v>
      </c>
      <c r="H124">
        <f t="shared" si="1"/>
        <v>1</v>
      </c>
    </row>
    <row r="125" spans="2:8" x14ac:dyDescent="0.2">
      <c r="B125">
        <v>116</v>
      </c>
      <c r="C125" t="s">
        <v>10</v>
      </c>
      <c r="D125">
        <v>1015</v>
      </c>
      <c r="E125">
        <v>25252</v>
      </c>
      <c r="F125">
        <v>1013</v>
      </c>
      <c r="G125">
        <v>650392</v>
      </c>
      <c r="H125">
        <f t="shared" si="1"/>
        <v>1</v>
      </c>
    </row>
    <row r="126" spans="2:8" x14ac:dyDescent="0.2">
      <c r="B126">
        <v>117</v>
      </c>
      <c r="C126" t="s">
        <v>10</v>
      </c>
      <c r="D126">
        <v>1071</v>
      </c>
      <c r="E126">
        <v>103048</v>
      </c>
      <c r="F126">
        <v>1069</v>
      </c>
      <c r="G126">
        <v>7164432</v>
      </c>
      <c r="H126">
        <f t="shared" si="1"/>
        <v>1</v>
      </c>
    </row>
    <row r="127" spans="2:8" x14ac:dyDescent="0.2">
      <c r="B127">
        <v>118</v>
      </c>
      <c r="C127" t="s">
        <v>10</v>
      </c>
      <c r="D127">
        <v>1764</v>
      </c>
      <c r="E127">
        <v>72816</v>
      </c>
      <c r="F127">
        <v>1264</v>
      </c>
      <c r="G127">
        <v>3105960</v>
      </c>
      <c r="H127">
        <f t="shared" si="1"/>
        <v>1</v>
      </c>
    </row>
    <row r="128" spans="2:8" x14ac:dyDescent="0.2">
      <c r="B128">
        <v>119</v>
      </c>
      <c r="C128" t="s">
        <v>10</v>
      </c>
      <c r="D128">
        <v>946</v>
      </c>
      <c r="E128">
        <v>4962826</v>
      </c>
      <c r="F128">
        <v>889</v>
      </c>
      <c r="G128">
        <v>2992453845</v>
      </c>
      <c r="H128">
        <f t="shared" si="1"/>
        <v>1</v>
      </c>
    </row>
    <row r="129" spans="2:8" x14ac:dyDescent="0.2">
      <c r="B129">
        <v>120</v>
      </c>
      <c r="C129" t="s">
        <v>10</v>
      </c>
      <c r="D129">
        <v>1070</v>
      </c>
      <c r="E129">
        <v>107392</v>
      </c>
      <c r="F129">
        <v>1070</v>
      </c>
      <c r="G129">
        <v>7047237</v>
      </c>
      <c r="H129">
        <f t="shared" si="1"/>
        <v>0</v>
      </c>
    </row>
    <row r="130" spans="2:8" x14ac:dyDescent="0.2">
      <c r="B130">
        <v>121</v>
      </c>
      <c r="C130" t="s">
        <v>10</v>
      </c>
      <c r="D130">
        <v>1763</v>
      </c>
      <c r="E130">
        <v>66606</v>
      </c>
      <c r="F130">
        <v>1264</v>
      </c>
      <c r="G130">
        <v>3019986</v>
      </c>
      <c r="H130">
        <f t="shared" si="1"/>
        <v>1</v>
      </c>
    </row>
    <row r="131" spans="2:8" x14ac:dyDescent="0.2">
      <c r="B131">
        <v>122</v>
      </c>
      <c r="C131" t="s">
        <v>10</v>
      </c>
      <c r="D131">
        <v>887</v>
      </c>
      <c r="E131">
        <v>4022818</v>
      </c>
      <c r="F131">
        <v>862</v>
      </c>
      <c r="G131">
        <v>2090178094</v>
      </c>
      <c r="H131">
        <f t="shared" si="1"/>
        <v>1</v>
      </c>
    </row>
    <row r="132" spans="2:8" x14ac:dyDescent="0.2">
      <c r="B132">
        <v>123</v>
      </c>
      <c r="C132" t="s">
        <v>10</v>
      </c>
      <c r="D132">
        <v>232</v>
      </c>
      <c r="E132">
        <v>33148</v>
      </c>
      <c r="F132">
        <v>231</v>
      </c>
      <c r="G132">
        <v>886638</v>
      </c>
      <c r="H132">
        <f t="shared" si="1"/>
        <v>1</v>
      </c>
    </row>
    <row r="133" spans="2:8" x14ac:dyDescent="0.2">
      <c r="B133">
        <v>124</v>
      </c>
      <c r="C133" t="s">
        <v>10</v>
      </c>
      <c r="D133">
        <v>1208</v>
      </c>
      <c r="E133">
        <v>24376</v>
      </c>
      <c r="F133">
        <v>1208</v>
      </c>
      <c r="G133">
        <v>625653</v>
      </c>
      <c r="H133">
        <f t="shared" si="1"/>
        <v>0</v>
      </c>
    </row>
    <row r="134" spans="2:8" x14ac:dyDescent="0.2">
      <c r="B134">
        <v>125</v>
      </c>
      <c r="C134" t="s">
        <v>10</v>
      </c>
      <c r="D134">
        <v>541</v>
      </c>
      <c r="E134">
        <v>20873</v>
      </c>
      <c r="F134">
        <v>511</v>
      </c>
      <c r="G134">
        <v>428169</v>
      </c>
      <c r="H134">
        <f t="shared" si="1"/>
        <v>1</v>
      </c>
    </row>
    <row r="135" spans="2:8" x14ac:dyDescent="0.2">
      <c r="B135">
        <v>126</v>
      </c>
      <c r="C135" t="s">
        <v>10</v>
      </c>
      <c r="D135">
        <v>1014</v>
      </c>
      <c r="E135">
        <v>30866</v>
      </c>
      <c r="F135">
        <v>1010</v>
      </c>
      <c r="G135">
        <v>672621</v>
      </c>
      <c r="H135">
        <f t="shared" si="1"/>
        <v>1</v>
      </c>
    </row>
    <row r="136" spans="2:8" x14ac:dyDescent="0.2">
      <c r="B136">
        <v>127</v>
      </c>
      <c r="C136" t="s">
        <v>10</v>
      </c>
      <c r="D136">
        <v>238</v>
      </c>
      <c r="E136">
        <v>23352</v>
      </c>
      <c r="F136">
        <v>237</v>
      </c>
      <c r="G136">
        <v>585569</v>
      </c>
      <c r="H136">
        <f t="shared" si="1"/>
        <v>1</v>
      </c>
    </row>
    <row r="137" spans="2:8" x14ac:dyDescent="0.2">
      <c r="B137">
        <v>128</v>
      </c>
      <c r="C137" t="s">
        <v>10</v>
      </c>
      <c r="D137">
        <v>1208</v>
      </c>
      <c r="E137">
        <v>23882</v>
      </c>
      <c r="F137">
        <v>1208</v>
      </c>
      <c r="G137">
        <v>635160</v>
      </c>
      <c r="H137">
        <f t="shared" si="1"/>
        <v>0</v>
      </c>
    </row>
    <row r="138" spans="2:8" x14ac:dyDescent="0.2">
      <c r="B138">
        <v>129</v>
      </c>
      <c r="C138" t="s">
        <v>10</v>
      </c>
      <c r="D138">
        <v>541</v>
      </c>
      <c r="E138">
        <v>20142</v>
      </c>
      <c r="F138">
        <v>511</v>
      </c>
      <c r="G138">
        <v>439806</v>
      </c>
      <c r="H138">
        <f t="shared" si="1"/>
        <v>1</v>
      </c>
    </row>
    <row r="139" spans="2:8" x14ac:dyDescent="0.2">
      <c r="B139">
        <v>130</v>
      </c>
      <c r="C139" t="s">
        <v>10</v>
      </c>
      <c r="D139">
        <v>1015</v>
      </c>
      <c r="E139">
        <v>23781</v>
      </c>
      <c r="F139">
        <v>1013</v>
      </c>
      <c r="G139">
        <v>626697</v>
      </c>
      <c r="H139">
        <f t="shared" ref="H139:H202" si="2">IF(F139&lt;D139, 1, 0)</f>
        <v>1</v>
      </c>
    </row>
    <row r="140" spans="2:8" x14ac:dyDescent="0.2">
      <c r="B140">
        <v>131</v>
      </c>
      <c r="C140" t="s">
        <v>10</v>
      </c>
      <c r="D140">
        <v>1786</v>
      </c>
      <c r="E140">
        <v>74110</v>
      </c>
      <c r="F140">
        <v>1397</v>
      </c>
      <c r="G140">
        <v>4409126</v>
      </c>
      <c r="H140">
        <f t="shared" si="2"/>
        <v>1</v>
      </c>
    </row>
    <row r="141" spans="2:8" x14ac:dyDescent="0.2">
      <c r="B141">
        <v>132</v>
      </c>
      <c r="C141" t="s">
        <v>10</v>
      </c>
      <c r="D141">
        <v>728</v>
      </c>
      <c r="E141">
        <v>4479129</v>
      </c>
      <c r="F141">
        <v>642</v>
      </c>
      <c r="G141">
        <v>2900483572</v>
      </c>
      <c r="H141">
        <f t="shared" si="2"/>
        <v>1</v>
      </c>
    </row>
    <row r="142" spans="2:8" x14ac:dyDescent="0.2">
      <c r="B142">
        <v>133</v>
      </c>
      <c r="C142" t="s">
        <v>10</v>
      </c>
      <c r="D142">
        <v>407</v>
      </c>
      <c r="E142">
        <v>17278</v>
      </c>
      <c r="F142">
        <v>407</v>
      </c>
      <c r="G142">
        <v>48865</v>
      </c>
      <c r="H142">
        <f t="shared" si="2"/>
        <v>0</v>
      </c>
    </row>
    <row r="143" spans="2:8" x14ac:dyDescent="0.2">
      <c r="B143">
        <v>134</v>
      </c>
      <c r="C143" t="s">
        <v>10</v>
      </c>
      <c r="D143">
        <v>1040</v>
      </c>
      <c r="E143">
        <v>85581</v>
      </c>
      <c r="F143">
        <v>1038</v>
      </c>
      <c r="G143">
        <v>5301829</v>
      </c>
      <c r="H143">
        <f t="shared" si="2"/>
        <v>1</v>
      </c>
    </row>
    <row r="144" spans="2:8" x14ac:dyDescent="0.2">
      <c r="B144">
        <v>135</v>
      </c>
      <c r="C144" t="s">
        <v>10</v>
      </c>
      <c r="D144">
        <v>1785</v>
      </c>
      <c r="E144">
        <v>107002</v>
      </c>
      <c r="F144">
        <v>1534</v>
      </c>
      <c r="G144">
        <v>5331704</v>
      </c>
      <c r="H144">
        <f t="shared" si="2"/>
        <v>1</v>
      </c>
    </row>
    <row r="145" spans="2:8" x14ac:dyDescent="0.2">
      <c r="B145">
        <v>136</v>
      </c>
      <c r="C145" t="s">
        <v>10</v>
      </c>
      <c r="D145">
        <v>677</v>
      </c>
      <c r="E145">
        <v>4457099</v>
      </c>
      <c r="F145">
        <v>635</v>
      </c>
      <c r="G145">
        <v>2086653248</v>
      </c>
      <c r="H145">
        <f t="shared" si="2"/>
        <v>1</v>
      </c>
    </row>
    <row r="146" spans="2:8" x14ac:dyDescent="0.2">
      <c r="B146">
        <v>137</v>
      </c>
      <c r="C146" t="s">
        <v>10</v>
      </c>
      <c r="D146">
        <v>407</v>
      </c>
      <c r="E146">
        <v>10825</v>
      </c>
      <c r="F146">
        <v>407</v>
      </c>
      <c r="G146">
        <v>45839</v>
      </c>
      <c r="H146">
        <f t="shared" si="2"/>
        <v>0</v>
      </c>
    </row>
    <row r="147" spans="2:8" x14ac:dyDescent="0.2">
      <c r="B147">
        <v>138</v>
      </c>
      <c r="C147" t="s">
        <v>10</v>
      </c>
      <c r="D147">
        <v>1039</v>
      </c>
      <c r="E147">
        <v>80377</v>
      </c>
      <c r="F147">
        <v>1038</v>
      </c>
      <c r="G147">
        <v>4855024</v>
      </c>
      <c r="H147">
        <f t="shared" si="2"/>
        <v>1</v>
      </c>
    </row>
    <row r="148" spans="2:8" x14ac:dyDescent="0.2">
      <c r="B148">
        <v>139</v>
      </c>
      <c r="C148" t="s">
        <v>11</v>
      </c>
      <c r="D148">
        <v>56</v>
      </c>
      <c r="E148">
        <v>28292</v>
      </c>
      <c r="F148">
        <v>54</v>
      </c>
      <c r="G148">
        <v>440883</v>
      </c>
      <c r="H148">
        <f t="shared" si="2"/>
        <v>1</v>
      </c>
    </row>
    <row r="149" spans="2:8" x14ac:dyDescent="0.2">
      <c r="B149">
        <v>140</v>
      </c>
      <c r="C149" t="s">
        <v>11</v>
      </c>
      <c r="D149">
        <v>80</v>
      </c>
      <c r="E149">
        <v>20717</v>
      </c>
      <c r="F149">
        <v>80</v>
      </c>
      <c r="G149">
        <v>438927</v>
      </c>
      <c r="H149">
        <f t="shared" si="2"/>
        <v>0</v>
      </c>
    </row>
    <row r="150" spans="2:8" x14ac:dyDescent="0.2">
      <c r="B150">
        <v>141</v>
      </c>
      <c r="C150" t="s">
        <v>11</v>
      </c>
      <c r="D150">
        <v>53</v>
      </c>
      <c r="E150">
        <v>21827</v>
      </c>
      <c r="F150">
        <v>53</v>
      </c>
      <c r="G150">
        <v>512305</v>
      </c>
      <c r="H150">
        <f t="shared" si="2"/>
        <v>0</v>
      </c>
    </row>
    <row r="151" spans="2:8" x14ac:dyDescent="0.2">
      <c r="B151">
        <v>142</v>
      </c>
      <c r="C151" t="s">
        <v>11</v>
      </c>
      <c r="D151">
        <v>82</v>
      </c>
      <c r="E151">
        <v>25754</v>
      </c>
      <c r="F151">
        <v>78</v>
      </c>
      <c r="G151">
        <v>439027</v>
      </c>
      <c r="H151">
        <f t="shared" si="2"/>
        <v>1</v>
      </c>
    </row>
    <row r="152" spans="2:8" x14ac:dyDescent="0.2">
      <c r="B152">
        <v>143</v>
      </c>
      <c r="C152" t="s">
        <v>11</v>
      </c>
      <c r="D152">
        <v>144</v>
      </c>
      <c r="E152">
        <v>746934</v>
      </c>
      <c r="F152">
        <v>120</v>
      </c>
      <c r="G152">
        <v>153580878</v>
      </c>
      <c r="H152">
        <f t="shared" si="2"/>
        <v>1</v>
      </c>
    </row>
    <row r="153" spans="2:8" x14ac:dyDescent="0.2">
      <c r="B153">
        <v>144</v>
      </c>
      <c r="C153" t="s">
        <v>11</v>
      </c>
      <c r="D153">
        <v>315</v>
      </c>
      <c r="E153">
        <v>4922633</v>
      </c>
      <c r="F153">
        <v>259</v>
      </c>
      <c r="G153">
        <v>3249607843</v>
      </c>
      <c r="H153">
        <f t="shared" si="2"/>
        <v>1</v>
      </c>
    </row>
    <row r="154" spans="2:8" x14ac:dyDescent="0.2">
      <c r="B154">
        <v>145</v>
      </c>
      <c r="C154" t="s">
        <v>11</v>
      </c>
      <c r="D154">
        <v>139</v>
      </c>
      <c r="E154">
        <v>749703</v>
      </c>
      <c r="F154">
        <v>125</v>
      </c>
      <c r="G154">
        <v>170963395</v>
      </c>
      <c r="H154">
        <f t="shared" si="2"/>
        <v>1</v>
      </c>
    </row>
    <row r="155" spans="2:8" x14ac:dyDescent="0.2">
      <c r="B155">
        <v>146</v>
      </c>
      <c r="C155" t="s">
        <v>11</v>
      </c>
      <c r="D155">
        <v>289</v>
      </c>
      <c r="E155">
        <v>3521859</v>
      </c>
      <c r="F155">
        <v>262</v>
      </c>
      <c r="G155">
        <v>2350417574</v>
      </c>
      <c r="H155">
        <f t="shared" si="2"/>
        <v>1</v>
      </c>
    </row>
    <row r="156" spans="2:8" x14ac:dyDescent="0.2">
      <c r="B156">
        <v>147</v>
      </c>
      <c r="C156" t="s">
        <v>11</v>
      </c>
      <c r="D156">
        <v>113</v>
      </c>
      <c r="E156">
        <v>30799</v>
      </c>
      <c r="F156">
        <v>109</v>
      </c>
      <c r="G156">
        <v>804523</v>
      </c>
      <c r="H156">
        <f t="shared" si="2"/>
        <v>1</v>
      </c>
    </row>
    <row r="157" spans="2:8" x14ac:dyDescent="0.2">
      <c r="B157">
        <v>148</v>
      </c>
      <c r="C157" t="s">
        <v>11</v>
      </c>
      <c r="D157">
        <v>76</v>
      </c>
      <c r="E157">
        <v>21033</v>
      </c>
      <c r="F157">
        <v>75</v>
      </c>
      <c r="G157">
        <v>546640</v>
      </c>
      <c r="H157">
        <f t="shared" si="2"/>
        <v>1</v>
      </c>
    </row>
    <row r="158" spans="2:8" x14ac:dyDescent="0.2">
      <c r="B158">
        <v>149</v>
      </c>
      <c r="C158" t="s">
        <v>11</v>
      </c>
      <c r="D158">
        <v>55</v>
      </c>
      <c r="E158">
        <v>19177</v>
      </c>
      <c r="F158">
        <v>55</v>
      </c>
      <c r="G158">
        <v>590466</v>
      </c>
      <c r="H158">
        <f t="shared" si="2"/>
        <v>0</v>
      </c>
    </row>
    <row r="159" spans="2:8" x14ac:dyDescent="0.2">
      <c r="B159">
        <v>150</v>
      </c>
      <c r="C159" t="s">
        <v>11</v>
      </c>
      <c r="D159">
        <v>121</v>
      </c>
      <c r="E159">
        <v>58964</v>
      </c>
      <c r="F159">
        <v>114</v>
      </c>
      <c r="G159">
        <v>664361</v>
      </c>
      <c r="H159">
        <f t="shared" si="2"/>
        <v>1</v>
      </c>
    </row>
    <row r="160" spans="2:8" x14ac:dyDescent="0.2">
      <c r="B160">
        <v>151</v>
      </c>
      <c r="C160" t="s">
        <v>11</v>
      </c>
      <c r="D160">
        <v>74</v>
      </c>
      <c r="E160">
        <v>19057</v>
      </c>
      <c r="F160">
        <v>73</v>
      </c>
      <c r="G160">
        <v>483535</v>
      </c>
      <c r="H160">
        <f t="shared" si="2"/>
        <v>1</v>
      </c>
    </row>
    <row r="161" spans="2:8" x14ac:dyDescent="0.2">
      <c r="B161">
        <v>152</v>
      </c>
      <c r="C161" t="s">
        <v>11</v>
      </c>
      <c r="D161">
        <v>61</v>
      </c>
      <c r="E161">
        <v>18998</v>
      </c>
      <c r="F161">
        <v>61</v>
      </c>
      <c r="G161">
        <v>418663</v>
      </c>
      <c r="H161">
        <f t="shared" si="2"/>
        <v>0</v>
      </c>
    </row>
    <row r="162" spans="2:8" x14ac:dyDescent="0.2">
      <c r="B162">
        <v>153</v>
      </c>
      <c r="C162" t="s">
        <v>11</v>
      </c>
      <c r="D162">
        <v>187</v>
      </c>
      <c r="E162">
        <v>304998</v>
      </c>
      <c r="F162">
        <v>166</v>
      </c>
      <c r="G162">
        <v>50539905</v>
      </c>
      <c r="H162">
        <f t="shared" si="2"/>
        <v>1</v>
      </c>
    </row>
    <row r="163" spans="2:8" x14ac:dyDescent="0.2">
      <c r="B163">
        <v>154</v>
      </c>
      <c r="C163" t="s">
        <v>11</v>
      </c>
      <c r="D163">
        <v>126</v>
      </c>
      <c r="E163">
        <v>681136</v>
      </c>
      <c r="F163">
        <v>111</v>
      </c>
      <c r="G163">
        <v>139919956</v>
      </c>
      <c r="H163">
        <f t="shared" si="2"/>
        <v>1</v>
      </c>
    </row>
    <row r="164" spans="2:8" x14ac:dyDescent="0.2">
      <c r="B164">
        <v>155</v>
      </c>
      <c r="C164" t="s">
        <v>11</v>
      </c>
      <c r="D164">
        <v>143</v>
      </c>
      <c r="E164">
        <v>5096809</v>
      </c>
      <c r="F164">
        <v>133</v>
      </c>
      <c r="G164">
        <v>3098693129</v>
      </c>
      <c r="H164">
        <f t="shared" si="2"/>
        <v>1</v>
      </c>
    </row>
    <row r="165" spans="2:8" x14ac:dyDescent="0.2">
      <c r="B165">
        <v>156</v>
      </c>
      <c r="C165" t="s">
        <v>11</v>
      </c>
      <c r="D165">
        <v>192</v>
      </c>
      <c r="E165">
        <v>316488</v>
      </c>
      <c r="F165">
        <v>165</v>
      </c>
      <c r="G165">
        <v>46196197</v>
      </c>
      <c r="H165">
        <f t="shared" si="2"/>
        <v>1</v>
      </c>
    </row>
    <row r="166" spans="2:8" x14ac:dyDescent="0.2">
      <c r="B166">
        <v>157</v>
      </c>
      <c r="C166" t="s">
        <v>11</v>
      </c>
      <c r="D166">
        <v>118</v>
      </c>
      <c r="E166">
        <v>599825</v>
      </c>
      <c r="F166">
        <v>114</v>
      </c>
      <c r="G166">
        <v>134774522</v>
      </c>
      <c r="H166">
        <f t="shared" si="2"/>
        <v>1</v>
      </c>
    </row>
    <row r="167" spans="2:8" x14ac:dyDescent="0.2">
      <c r="B167">
        <v>158</v>
      </c>
      <c r="C167" t="s">
        <v>11</v>
      </c>
      <c r="D167">
        <v>140</v>
      </c>
      <c r="E167">
        <v>3579010</v>
      </c>
      <c r="F167">
        <v>131</v>
      </c>
      <c r="G167">
        <v>2021717997</v>
      </c>
      <c r="H167">
        <f t="shared" si="2"/>
        <v>1</v>
      </c>
    </row>
    <row r="168" spans="2:8" x14ac:dyDescent="0.2">
      <c r="B168">
        <v>159</v>
      </c>
      <c r="C168" t="s">
        <v>11</v>
      </c>
      <c r="D168">
        <v>47</v>
      </c>
      <c r="E168">
        <v>62107</v>
      </c>
      <c r="F168">
        <v>46</v>
      </c>
      <c r="G168">
        <v>419913</v>
      </c>
      <c r="H168">
        <f t="shared" si="2"/>
        <v>1</v>
      </c>
    </row>
    <row r="169" spans="2:8" x14ac:dyDescent="0.2">
      <c r="B169">
        <v>160</v>
      </c>
      <c r="C169" t="s">
        <v>11</v>
      </c>
      <c r="D169">
        <v>126</v>
      </c>
      <c r="E169">
        <v>28374</v>
      </c>
      <c r="F169">
        <v>96</v>
      </c>
      <c r="G169">
        <v>948094</v>
      </c>
      <c r="H169">
        <f t="shared" si="2"/>
        <v>1</v>
      </c>
    </row>
    <row r="170" spans="2:8" x14ac:dyDescent="0.2">
      <c r="B170">
        <v>161</v>
      </c>
      <c r="C170" t="s">
        <v>11</v>
      </c>
      <c r="D170">
        <v>35</v>
      </c>
      <c r="E170">
        <v>19438</v>
      </c>
      <c r="F170">
        <v>34</v>
      </c>
      <c r="G170">
        <v>418588</v>
      </c>
      <c r="H170">
        <f t="shared" si="2"/>
        <v>1</v>
      </c>
    </row>
    <row r="171" spans="2:8" x14ac:dyDescent="0.2">
      <c r="B171">
        <v>162</v>
      </c>
      <c r="C171" t="s">
        <v>11</v>
      </c>
      <c r="D171">
        <v>76</v>
      </c>
      <c r="E171">
        <v>46720</v>
      </c>
      <c r="F171">
        <v>75</v>
      </c>
      <c r="G171">
        <v>529457</v>
      </c>
      <c r="H171">
        <f t="shared" si="2"/>
        <v>1</v>
      </c>
    </row>
    <row r="172" spans="2:8" x14ac:dyDescent="0.2">
      <c r="B172">
        <v>163</v>
      </c>
      <c r="C172" t="s">
        <v>11</v>
      </c>
      <c r="D172">
        <v>50</v>
      </c>
      <c r="E172">
        <v>18384</v>
      </c>
      <c r="F172">
        <v>50</v>
      </c>
      <c r="G172">
        <v>339480</v>
      </c>
      <c r="H172">
        <f t="shared" si="2"/>
        <v>0</v>
      </c>
    </row>
    <row r="173" spans="2:8" x14ac:dyDescent="0.2">
      <c r="B173">
        <v>164</v>
      </c>
      <c r="C173" t="s">
        <v>11</v>
      </c>
      <c r="D173">
        <v>119</v>
      </c>
      <c r="E173">
        <v>27836</v>
      </c>
      <c r="F173">
        <v>95</v>
      </c>
      <c r="G173">
        <v>1558533</v>
      </c>
      <c r="H173">
        <f t="shared" si="2"/>
        <v>1</v>
      </c>
    </row>
    <row r="174" spans="2:8" x14ac:dyDescent="0.2">
      <c r="B174">
        <v>165</v>
      </c>
      <c r="C174" t="s">
        <v>11</v>
      </c>
      <c r="D174">
        <v>36</v>
      </c>
      <c r="E174">
        <v>46129</v>
      </c>
      <c r="F174">
        <v>32</v>
      </c>
      <c r="G174">
        <v>614311</v>
      </c>
      <c r="H174">
        <f t="shared" si="2"/>
        <v>1</v>
      </c>
    </row>
    <row r="175" spans="2:8" x14ac:dyDescent="0.2">
      <c r="B175">
        <v>166</v>
      </c>
      <c r="C175" t="s">
        <v>11</v>
      </c>
      <c r="D175">
        <v>74</v>
      </c>
      <c r="E175">
        <v>22384</v>
      </c>
      <c r="F175">
        <v>74</v>
      </c>
      <c r="G175">
        <v>472890</v>
      </c>
      <c r="H175">
        <f t="shared" si="2"/>
        <v>0</v>
      </c>
    </row>
    <row r="176" spans="2:8" x14ac:dyDescent="0.2">
      <c r="B176">
        <v>167</v>
      </c>
      <c r="C176" t="s">
        <v>11</v>
      </c>
      <c r="D176">
        <v>187</v>
      </c>
      <c r="E176">
        <v>371377</v>
      </c>
      <c r="F176">
        <v>170</v>
      </c>
      <c r="G176">
        <v>56293669</v>
      </c>
      <c r="H176">
        <f t="shared" si="2"/>
        <v>1</v>
      </c>
    </row>
    <row r="177" spans="2:8" x14ac:dyDescent="0.2">
      <c r="B177">
        <v>168</v>
      </c>
      <c r="C177" t="s">
        <v>11</v>
      </c>
      <c r="D177">
        <v>126</v>
      </c>
      <c r="E177">
        <v>657049</v>
      </c>
      <c r="F177">
        <v>114</v>
      </c>
      <c r="G177">
        <v>141091066</v>
      </c>
      <c r="H177">
        <f t="shared" si="2"/>
        <v>1</v>
      </c>
    </row>
    <row r="178" spans="2:8" x14ac:dyDescent="0.2">
      <c r="B178">
        <v>169</v>
      </c>
      <c r="C178" t="s">
        <v>11</v>
      </c>
      <c r="D178">
        <v>143</v>
      </c>
      <c r="E178">
        <v>4749523</v>
      </c>
      <c r="F178">
        <v>133</v>
      </c>
      <c r="G178">
        <v>3289879583</v>
      </c>
      <c r="H178">
        <f t="shared" si="2"/>
        <v>1</v>
      </c>
    </row>
    <row r="179" spans="2:8" x14ac:dyDescent="0.2">
      <c r="B179">
        <v>170</v>
      </c>
      <c r="C179" t="s">
        <v>11</v>
      </c>
      <c r="D179">
        <v>192</v>
      </c>
      <c r="E179">
        <v>438192</v>
      </c>
      <c r="F179">
        <v>179</v>
      </c>
      <c r="G179">
        <v>58760426</v>
      </c>
      <c r="H179">
        <f t="shared" si="2"/>
        <v>1</v>
      </c>
    </row>
    <row r="180" spans="2:8" x14ac:dyDescent="0.2">
      <c r="B180">
        <v>171</v>
      </c>
      <c r="C180" t="s">
        <v>11</v>
      </c>
      <c r="D180">
        <v>118</v>
      </c>
      <c r="E180">
        <v>831796</v>
      </c>
      <c r="F180">
        <v>113</v>
      </c>
      <c r="G180">
        <v>140860874</v>
      </c>
      <c r="H180">
        <f t="shared" si="2"/>
        <v>1</v>
      </c>
    </row>
    <row r="181" spans="2:8" x14ac:dyDescent="0.2">
      <c r="B181">
        <v>172</v>
      </c>
      <c r="C181" t="s">
        <v>11</v>
      </c>
      <c r="D181">
        <v>140</v>
      </c>
      <c r="E181">
        <v>3965655</v>
      </c>
      <c r="F181">
        <v>131</v>
      </c>
      <c r="G181">
        <v>2239131659</v>
      </c>
      <c r="H181">
        <f t="shared" si="2"/>
        <v>1</v>
      </c>
    </row>
    <row r="182" spans="2:8" x14ac:dyDescent="0.2">
      <c r="B182">
        <v>173</v>
      </c>
      <c r="C182" t="s">
        <v>12</v>
      </c>
      <c r="D182">
        <v>70</v>
      </c>
      <c r="E182">
        <v>38132</v>
      </c>
      <c r="F182">
        <v>60</v>
      </c>
      <c r="G182">
        <v>910281</v>
      </c>
      <c r="H182">
        <f t="shared" si="2"/>
        <v>1</v>
      </c>
    </row>
    <row r="183" spans="2:8" x14ac:dyDescent="0.2">
      <c r="B183">
        <v>174</v>
      </c>
      <c r="C183" t="s">
        <v>12</v>
      </c>
      <c r="D183">
        <v>62</v>
      </c>
      <c r="E183">
        <v>25516</v>
      </c>
      <c r="F183">
        <v>52</v>
      </c>
      <c r="G183">
        <v>690754</v>
      </c>
      <c r="H183">
        <f t="shared" si="2"/>
        <v>1</v>
      </c>
    </row>
    <row r="184" spans="2:8" x14ac:dyDescent="0.2">
      <c r="B184">
        <v>175</v>
      </c>
      <c r="C184" t="s">
        <v>12</v>
      </c>
      <c r="D184">
        <v>65</v>
      </c>
      <c r="E184">
        <v>20868</v>
      </c>
      <c r="F184">
        <v>58</v>
      </c>
      <c r="G184">
        <v>420906</v>
      </c>
      <c r="H184">
        <f t="shared" si="2"/>
        <v>1</v>
      </c>
    </row>
    <row r="185" spans="2:8" x14ac:dyDescent="0.2">
      <c r="B185">
        <v>176</v>
      </c>
      <c r="C185" t="s">
        <v>12</v>
      </c>
      <c r="D185">
        <v>55</v>
      </c>
      <c r="E185">
        <v>19516</v>
      </c>
      <c r="F185">
        <v>47</v>
      </c>
      <c r="G185">
        <v>419328</v>
      </c>
      <c r="H185">
        <f t="shared" si="2"/>
        <v>1</v>
      </c>
    </row>
    <row r="186" spans="2:8" x14ac:dyDescent="0.2">
      <c r="B186">
        <v>177</v>
      </c>
      <c r="C186" t="s">
        <v>12</v>
      </c>
      <c r="D186">
        <v>148</v>
      </c>
      <c r="E186">
        <v>4535977</v>
      </c>
      <c r="F186">
        <v>125</v>
      </c>
      <c r="G186">
        <v>3157764034</v>
      </c>
      <c r="H186">
        <f t="shared" si="2"/>
        <v>1</v>
      </c>
    </row>
    <row r="187" spans="2:8" x14ac:dyDescent="0.2">
      <c r="B187">
        <v>178</v>
      </c>
      <c r="C187" t="s">
        <v>12</v>
      </c>
      <c r="D187">
        <v>116</v>
      </c>
      <c r="E187">
        <v>1275851</v>
      </c>
      <c r="F187">
        <v>104</v>
      </c>
      <c r="G187">
        <v>403120178</v>
      </c>
      <c r="H187">
        <f t="shared" si="2"/>
        <v>1</v>
      </c>
    </row>
    <row r="188" spans="2:8" x14ac:dyDescent="0.2">
      <c r="B188">
        <v>179</v>
      </c>
      <c r="C188" t="s">
        <v>12</v>
      </c>
      <c r="D188">
        <v>103</v>
      </c>
      <c r="E188">
        <v>4113986</v>
      </c>
      <c r="F188">
        <v>91</v>
      </c>
      <c r="G188">
        <v>2593935312</v>
      </c>
      <c r="H188">
        <f t="shared" si="2"/>
        <v>1</v>
      </c>
    </row>
    <row r="189" spans="2:8" x14ac:dyDescent="0.2">
      <c r="B189">
        <v>180</v>
      </c>
      <c r="C189" t="s">
        <v>12</v>
      </c>
      <c r="D189">
        <v>108</v>
      </c>
      <c r="E189">
        <v>1351996</v>
      </c>
      <c r="F189">
        <v>95</v>
      </c>
      <c r="G189">
        <v>412696622</v>
      </c>
      <c r="H189">
        <f t="shared" si="2"/>
        <v>1</v>
      </c>
    </row>
    <row r="190" spans="2:8" x14ac:dyDescent="0.2">
      <c r="B190">
        <v>181</v>
      </c>
      <c r="C190" t="s">
        <v>12</v>
      </c>
      <c r="D190">
        <v>57</v>
      </c>
      <c r="E190">
        <v>41576</v>
      </c>
      <c r="F190">
        <v>57</v>
      </c>
      <c r="G190">
        <v>937370</v>
      </c>
      <c r="H190">
        <f t="shared" si="2"/>
        <v>0</v>
      </c>
    </row>
    <row r="191" spans="2:8" x14ac:dyDescent="0.2">
      <c r="B191">
        <v>182</v>
      </c>
      <c r="C191" t="s">
        <v>12</v>
      </c>
      <c r="D191">
        <v>30</v>
      </c>
      <c r="E191">
        <v>33583</v>
      </c>
      <c r="F191">
        <v>25</v>
      </c>
      <c r="G191">
        <v>928806</v>
      </c>
      <c r="H191">
        <f t="shared" si="2"/>
        <v>1</v>
      </c>
    </row>
    <row r="192" spans="2:8" x14ac:dyDescent="0.2">
      <c r="B192">
        <v>183</v>
      </c>
      <c r="C192" t="s">
        <v>12</v>
      </c>
      <c r="D192">
        <v>61</v>
      </c>
      <c r="E192">
        <v>27860</v>
      </c>
      <c r="F192">
        <v>56</v>
      </c>
      <c r="G192">
        <v>649612</v>
      </c>
      <c r="H192">
        <f t="shared" si="2"/>
        <v>1</v>
      </c>
    </row>
    <row r="193" spans="2:8" x14ac:dyDescent="0.2">
      <c r="B193">
        <v>184</v>
      </c>
      <c r="C193" t="s">
        <v>12</v>
      </c>
      <c r="D193">
        <v>59</v>
      </c>
      <c r="E193">
        <v>31974</v>
      </c>
      <c r="F193">
        <v>57</v>
      </c>
      <c r="G193">
        <v>784200</v>
      </c>
      <c r="H193">
        <f t="shared" si="2"/>
        <v>1</v>
      </c>
    </row>
    <row r="194" spans="2:8" x14ac:dyDescent="0.2">
      <c r="B194">
        <v>185</v>
      </c>
      <c r="C194" t="s">
        <v>12</v>
      </c>
      <c r="D194">
        <v>30</v>
      </c>
      <c r="E194">
        <v>24638</v>
      </c>
      <c r="F194">
        <v>28</v>
      </c>
      <c r="G194">
        <v>529539</v>
      </c>
      <c r="H194">
        <f t="shared" si="2"/>
        <v>1</v>
      </c>
    </row>
    <row r="195" spans="2:8" x14ac:dyDescent="0.2">
      <c r="B195">
        <v>186</v>
      </c>
      <c r="C195" t="s">
        <v>12</v>
      </c>
      <c r="D195">
        <v>61</v>
      </c>
      <c r="E195">
        <v>24011</v>
      </c>
      <c r="F195">
        <v>58</v>
      </c>
      <c r="G195">
        <v>526422</v>
      </c>
      <c r="H195">
        <f t="shared" si="2"/>
        <v>1</v>
      </c>
    </row>
    <row r="196" spans="2:8" x14ac:dyDescent="0.2">
      <c r="B196">
        <v>187</v>
      </c>
      <c r="C196" t="s">
        <v>12</v>
      </c>
      <c r="D196">
        <v>79</v>
      </c>
      <c r="E196">
        <v>336379</v>
      </c>
      <c r="F196">
        <v>67</v>
      </c>
      <c r="G196">
        <v>50758070</v>
      </c>
      <c r="H196">
        <f t="shared" si="2"/>
        <v>1</v>
      </c>
    </row>
    <row r="197" spans="2:8" x14ac:dyDescent="0.2">
      <c r="B197">
        <v>188</v>
      </c>
      <c r="C197" t="s">
        <v>12</v>
      </c>
      <c r="D197">
        <v>77</v>
      </c>
      <c r="E197">
        <v>4524581</v>
      </c>
      <c r="F197">
        <v>66</v>
      </c>
      <c r="G197">
        <v>3147572250</v>
      </c>
      <c r="H197">
        <f t="shared" si="2"/>
        <v>1</v>
      </c>
    </row>
    <row r="198" spans="2:8" x14ac:dyDescent="0.2">
      <c r="B198">
        <v>189</v>
      </c>
      <c r="C198" t="s">
        <v>12</v>
      </c>
      <c r="D198">
        <v>118</v>
      </c>
      <c r="E198">
        <v>1300630</v>
      </c>
      <c r="F198">
        <v>104</v>
      </c>
      <c r="G198">
        <v>441333448</v>
      </c>
      <c r="H198">
        <f t="shared" si="2"/>
        <v>1</v>
      </c>
    </row>
    <row r="199" spans="2:8" x14ac:dyDescent="0.2">
      <c r="B199">
        <v>190</v>
      </c>
      <c r="C199" t="s">
        <v>12</v>
      </c>
      <c r="D199">
        <v>84</v>
      </c>
      <c r="E199">
        <v>314077</v>
      </c>
      <c r="F199">
        <v>73</v>
      </c>
      <c r="G199">
        <v>48641481</v>
      </c>
      <c r="H199">
        <f t="shared" si="2"/>
        <v>1</v>
      </c>
    </row>
    <row r="200" spans="2:8" x14ac:dyDescent="0.2">
      <c r="B200">
        <v>191</v>
      </c>
      <c r="C200" t="s">
        <v>12</v>
      </c>
      <c r="D200">
        <v>83</v>
      </c>
      <c r="E200">
        <v>4324414</v>
      </c>
      <c r="F200">
        <v>79</v>
      </c>
      <c r="G200">
        <v>2528336030</v>
      </c>
      <c r="H200">
        <f t="shared" si="2"/>
        <v>1</v>
      </c>
    </row>
    <row r="201" spans="2:8" x14ac:dyDescent="0.2">
      <c r="B201">
        <v>192</v>
      </c>
      <c r="C201" t="s">
        <v>12</v>
      </c>
      <c r="D201">
        <v>116</v>
      </c>
      <c r="E201">
        <v>1618858</v>
      </c>
      <c r="F201">
        <v>97</v>
      </c>
      <c r="G201">
        <v>496818285</v>
      </c>
      <c r="H201">
        <f t="shared" si="2"/>
        <v>1</v>
      </c>
    </row>
    <row r="202" spans="2:8" x14ac:dyDescent="0.2">
      <c r="B202">
        <v>193</v>
      </c>
      <c r="C202" t="s">
        <v>12</v>
      </c>
      <c r="D202">
        <v>61</v>
      </c>
      <c r="E202">
        <v>41941</v>
      </c>
      <c r="F202">
        <v>59</v>
      </c>
      <c r="G202">
        <v>534301</v>
      </c>
      <c r="H202">
        <f t="shared" si="2"/>
        <v>1</v>
      </c>
    </row>
    <row r="203" spans="2:8" x14ac:dyDescent="0.2">
      <c r="B203">
        <v>194</v>
      </c>
      <c r="C203" t="s">
        <v>12</v>
      </c>
      <c r="D203">
        <v>29</v>
      </c>
      <c r="E203">
        <v>28264</v>
      </c>
      <c r="F203">
        <v>29</v>
      </c>
      <c r="G203">
        <v>909751</v>
      </c>
      <c r="H203">
        <f t="shared" ref="H203:H253" si="3">IF(F203&lt;D203, 1, 0)</f>
        <v>0</v>
      </c>
    </row>
    <row r="204" spans="2:8" x14ac:dyDescent="0.2">
      <c r="B204">
        <v>195</v>
      </c>
      <c r="C204" t="s">
        <v>12</v>
      </c>
      <c r="D204">
        <v>14</v>
      </c>
      <c r="E204">
        <v>25964</v>
      </c>
      <c r="F204">
        <v>12</v>
      </c>
      <c r="G204">
        <v>765407</v>
      </c>
      <c r="H204">
        <f t="shared" si="3"/>
        <v>1</v>
      </c>
    </row>
    <row r="205" spans="2:8" x14ac:dyDescent="0.2">
      <c r="B205">
        <v>196</v>
      </c>
      <c r="C205" t="s">
        <v>12</v>
      </c>
      <c r="D205">
        <v>43</v>
      </c>
      <c r="E205">
        <v>6437</v>
      </c>
      <c r="F205">
        <v>43</v>
      </c>
      <c r="G205">
        <v>45443</v>
      </c>
      <c r="H205">
        <f t="shared" si="3"/>
        <v>0</v>
      </c>
    </row>
    <row r="206" spans="2:8" x14ac:dyDescent="0.2">
      <c r="B206">
        <v>197</v>
      </c>
      <c r="C206" t="s">
        <v>12</v>
      </c>
      <c r="D206">
        <v>61</v>
      </c>
      <c r="E206">
        <v>20023</v>
      </c>
      <c r="F206">
        <v>58</v>
      </c>
      <c r="G206">
        <v>437161</v>
      </c>
      <c r="H206">
        <f t="shared" si="3"/>
        <v>1</v>
      </c>
    </row>
    <row r="207" spans="2:8" x14ac:dyDescent="0.2">
      <c r="B207">
        <v>198</v>
      </c>
      <c r="C207" t="s">
        <v>12</v>
      </c>
      <c r="D207">
        <v>28</v>
      </c>
      <c r="E207">
        <v>25355</v>
      </c>
      <c r="F207">
        <v>28</v>
      </c>
      <c r="G207">
        <v>762278</v>
      </c>
      <c r="H207">
        <f t="shared" si="3"/>
        <v>0</v>
      </c>
    </row>
    <row r="208" spans="2:8" x14ac:dyDescent="0.2">
      <c r="B208">
        <v>199</v>
      </c>
      <c r="C208" t="s">
        <v>12</v>
      </c>
      <c r="D208">
        <v>16</v>
      </c>
      <c r="E208">
        <v>21987</v>
      </c>
      <c r="F208">
        <v>15</v>
      </c>
      <c r="G208">
        <v>539257</v>
      </c>
      <c r="H208">
        <f t="shared" si="3"/>
        <v>1</v>
      </c>
    </row>
    <row r="209" spans="2:8" x14ac:dyDescent="0.2">
      <c r="B209">
        <v>200</v>
      </c>
      <c r="C209" t="s">
        <v>12</v>
      </c>
      <c r="D209">
        <v>43</v>
      </c>
      <c r="E209">
        <v>15735</v>
      </c>
      <c r="F209">
        <v>43</v>
      </c>
      <c r="G209">
        <v>44514</v>
      </c>
      <c r="H209">
        <f t="shared" si="3"/>
        <v>0</v>
      </c>
    </row>
    <row r="210" spans="2:8" x14ac:dyDescent="0.2">
      <c r="B210">
        <v>201</v>
      </c>
      <c r="C210" t="s">
        <v>12</v>
      </c>
      <c r="D210">
        <v>74</v>
      </c>
      <c r="E210">
        <v>131460</v>
      </c>
      <c r="F210">
        <v>74</v>
      </c>
      <c r="G210">
        <v>10192425</v>
      </c>
      <c r="H210">
        <f t="shared" si="3"/>
        <v>0</v>
      </c>
    </row>
    <row r="211" spans="2:8" x14ac:dyDescent="0.2">
      <c r="B211">
        <v>202</v>
      </c>
      <c r="C211" t="s">
        <v>12</v>
      </c>
      <c r="D211">
        <v>51</v>
      </c>
      <c r="E211">
        <v>3080207</v>
      </c>
      <c r="F211">
        <v>41</v>
      </c>
      <c r="G211">
        <v>1737935427</v>
      </c>
      <c r="H211">
        <f t="shared" si="3"/>
        <v>1</v>
      </c>
    </row>
    <row r="212" spans="2:8" x14ac:dyDescent="0.2">
      <c r="B212">
        <v>203</v>
      </c>
      <c r="C212" t="s">
        <v>12</v>
      </c>
      <c r="D212">
        <v>69</v>
      </c>
      <c r="E212">
        <v>223961</v>
      </c>
      <c r="F212">
        <v>67</v>
      </c>
      <c r="G212">
        <v>26088928</v>
      </c>
      <c r="H212">
        <f t="shared" si="3"/>
        <v>1</v>
      </c>
    </row>
    <row r="213" spans="2:8" x14ac:dyDescent="0.2">
      <c r="B213">
        <v>204</v>
      </c>
      <c r="C213" t="s">
        <v>12</v>
      </c>
      <c r="D213">
        <v>71</v>
      </c>
      <c r="E213">
        <v>2299332</v>
      </c>
      <c r="F213">
        <v>62</v>
      </c>
      <c r="G213">
        <v>1036353075</v>
      </c>
      <c r="H213">
        <f t="shared" si="3"/>
        <v>1</v>
      </c>
    </row>
    <row r="214" spans="2:8" x14ac:dyDescent="0.2">
      <c r="B214">
        <v>205</v>
      </c>
      <c r="C214" t="s">
        <v>12</v>
      </c>
      <c r="D214">
        <v>78</v>
      </c>
      <c r="E214">
        <v>121636</v>
      </c>
      <c r="F214">
        <v>65</v>
      </c>
      <c r="G214">
        <v>9921828</v>
      </c>
      <c r="H214">
        <f t="shared" si="3"/>
        <v>1</v>
      </c>
    </row>
    <row r="215" spans="2:8" x14ac:dyDescent="0.2">
      <c r="B215">
        <v>206</v>
      </c>
      <c r="C215" t="s">
        <v>12</v>
      </c>
      <c r="D215">
        <v>45</v>
      </c>
      <c r="E215">
        <v>2827370</v>
      </c>
      <c r="F215">
        <v>43</v>
      </c>
      <c r="G215">
        <v>1504290044</v>
      </c>
      <c r="H215">
        <f t="shared" si="3"/>
        <v>1</v>
      </c>
    </row>
    <row r="216" spans="2:8" x14ac:dyDescent="0.2">
      <c r="B216">
        <v>207</v>
      </c>
      <c r="C216" t="s">
        <v>12</v>
      </c>
      <c r="D216">
        <v>71</v>
      </c>
      <c r="E216">
        <v>219373</v>
      </c>
      <c r="F216">
        <v>67</v>
      </c>
      <c r="G216">
        <v>25467399</v>
      </c>
      <c r="H216">
        <f t="shared" si="3"/>
        <v>1</v>
      </c>
    </row>
    <row r="217" spans="2:8" x14ac:dyDescent="0.2">
      <c r="B217">
        <v>208</v>
      </c>
      <c r="C217" t="s">
        <v>12</v>
      </c>
      <c r="D217">
        <v>71</v>
      </c>
      <c r="E217">
        <v>2384949</v>
      </c>
      <c r="F217">
        <v>62</v>
      </c>
      <c r="G217">
        <v>1059122357</v>
      </c>
      <c r="H217">
        <f t="shared" si="3"/>
        <v>1</v>
      </c>
    </row>
    <row r="218" spans="2:8" x14ac:dyDescent="0.2">
      <c r="B218">
        <v>209</v>
      </c>
      <c r="C218" t="s">
        <v>13</v>
      </c>
      <c r="D218">
        <v>29</v>
      </c>
      <c r="E218">
        <v>26522</v>
      </c>
      <c r="F218">
        <v>28</v>
      </c>
      <c r="G218">
        <v>561355</v>
      </c>
      <c r="H218">
        <f t="shared" si="3"/>
        <v>1</v>
      </c>
    </row>
    <row r="219" spans="2:8" x14ac:dyDescent="0.2">
      <c r="B219">
        <v>210</v>
      </c>
      <c r="C219" t="s">
        <v>13</v>
      </c>
      <c r="D219">
        <v>37</v>
      </c>
      <c r="E219">
        <v>19314</v>
      </c>
      <c r="F219">
        <v>34</v>
      </c>
      <c r="G219">
        <v>472307</v>
      </c>
      <c r="H219">
        <f t="shared" si="3"/>
        <v>1</v>
      </c>
    </row>
    <row r="220" spans="2:8" x14ac:dyDescent="0.2">
      <c r="B220">
        <v>211</v>
      </c>
      <c r="C220" t="s">
        <v>13</v>
      </c>
      <c r="D220">
        <v>22</v>
      </c>
      <c r="E220">
        <v>53882</v>
      </c>
      <c r="F220">
        <v>20</v>
      </c>
      <c r="G220">
        <v>924737</v>
      </c>
      <c r="H220">
        <f t="shared" si="3"/>
        <v>1</v>
      </c>
    </row>
    <row r="221" spans="2:8" x14ac:dyDescent="0.2">
      <c r="B221">
        <v>212</v>
      </c>
      <c r="C221" t="s">
        <v>13</v>
      </c>
      <c r="D221">
        <v>37</v>
      </c>
      <c r="E221">
        <v>37569</v>
      </c>
      <c r="F221">
        <v>37</v>
      </c>
      <c r="G221">
        <v>738538</v>
      </c>
      <c r="H221">
        <f t="shared" si="3"/>
        <v>0</v>
      </c>
    </row>
    <row r="222" spans="2:8" x14ac:dyDescent="0.2">
      <c r="B222">
        <v>213</v>
      </c>
      <c r="C222" t="s">
        <v>13</v>
      </c>
      <c r="D222">
        <v>111</v>
      </c>
      <c r="E222">
        <v>4817924</v>
      </c>
      <c r="F222">
        <v>100</v>
      </c>
      <c r="G222">
        <v>3629091534</v>
      </c>
      <c r="H222">
        <f t="shared" si="3"/>
        <v>1</v>
      </c>
    </row>
    <row r="223" spans="2:8" x14ac:dyDescent="0.2">
      <c r="B223">
        <v>214</v>
      </c>
      <c r="C223" t="s">
        <v>13</v>
      </c>
      <c r="D223">
        <v>101</v>
      </c>
      <c r="E223">
        <v>432144</v>
      </c>
      <c r="F223">
        <v>96</v>
      </c>
      <c r="G223">
        <v>70529142</v>
      </c>
      <c r="H223">
        <f t="shared" si="3"/>
        <v>1</v>
      </c>
    </row>
    <row r="224" spans="2:8" x14ac:dyDescent="0.2">
      <c r="B224">
        <v>215</v>
      </c>
      <c r="C224" t="s">
        <v>13</v>
      </c>
      <c r="D224">
        <v>132</v>
      </c>
      <c r="E224">
        <v>5072775</v>
      </c>
      <c r="F224">
        <v>127</v>
      </c>
      <c r="G224">
        <v>2359170104</v>
      </c>
      <c r="H224">
        <f t="shared" si="3"/>
        <v>1</v>
      </c>
    </row>
    <row r="225" spans="2:8" x14ac:dyDescent="0.2">
      <c r="B225">
        <v>216</v>
      </c>
      <c r="C225" t="s">
        <v>13</v>
      </c>
      <c r="D225">
        <v>96</v>
      </c>
      <c r="E225">
        <v>368547</v>
      </c>
      <c r="F225">
        <v>90</v>
      </c>
      <c r="G225">
        <v>55566061</v>
      </c>
      <c r="H225">
        <f t="shared" si="3"/>
        <v>1</v>
      </c>
    </row>
    <row r="226" spans="2:8" x14ac:dyDescent="0.2">
      <c r="B226">
        <v>217</v>
      </c>
      <c r="C226" t="s">
        <v>13</v>
      </c>
      <c r="D226">
        <v>29</v>
      </c>
      <c r="E226">
        <v>25835</v>
      </c>
      <c r="F226">
        <v>29</v>
      </c>
      <c r="G226">
        <v>548957</v>
      </c>
      <c r="H226">
        <f t="shared" si="3"/>
        <v>0</v>
      </c>
    </row>
    <row r="227" spans="2:8" x14ac:dyDescent="0.2">
      <c r="B227">
        <v>218</v>
      </c>
      <c r="C227" t="s">
        <v>13</v>
      </c>
      <c r="D227">
        <v>44</v>
      </c>
      <c r="E227">
        <v>20007</v>
      </c>
      <c r="F227">
        <v>42</v>
      </c>
      <c r="G227">
        <v>448429</v>
      </c>
      <c r="H227">
        <f t="shared" si="3"/>
        <v>1</v>
      </c>
    </row>
    <row r="228" spans="2:8" x14ac:dyDescent="0.2">
      <c r="B228">
        <v>219</v>
      </c>
      <c r="C228" t="s">
        <v>13</v>
      </c>
      <c r="D228">
        <v>51</v>
      </c>
      <c r="E228">
        <v>24741</v>
      </c>
      <c r="F228">
        <v>51</v>
      </c>
      <c r="G228">
        <v>658469</v>
      </c>
      <c r="H228">
        <f t="shared" si="3"/>
        <v>0</v>
      </c>
    </row>
    <row r="229" spans="2:8" x14ac:dyDescent="0.2">
      <c r="B229">
        <v>220</v>
      </c>
      <c r="C229" t="s">
        <v>13</v>
      </c>
      <c r="D229">
        <v>22</v>
      </c>
      <c r="E229">
        <v>21179</v>
      </c>
      <c r="F229">
        <v>20</v>
      </c>
      <c r="G229">
        <v>449344</v>
      </c>
      <c r="H229">
        <f t="shared" si="3"/>
        <v>1</v>
      </c>
    </row>
    <row r="230" spans="2:8" x14ac:dyDescent="0.2">
      <c r="B230">
        <v>221</v>
      </c>
      <c r="C230" t="s">
        <v>13</v>
      </c>
      <c r="D230">
        <v>38</v>
      </c>
      <c r="E230">
        <v>19315</v>
      </c>
      <c r="F230">
        <v>38</v>
      </c>
      <c r="G230">
        <v>449786</v>
      </c>
      <c r="H230">
        <f t="shared" si="3"/>
        <v>0</v>
      </c>
    </row>
    <row r="231" spans="2:8" x14ac:dyDescent="0.2">
      <c r="B231">
        <v>222</v>
      </c>
      <c r="C231" t="s">
        <v>13</v>
      </c>
      <c r="D231">
        <v>48</v>
      </c>
      <c r="E231">
        <v>23927</v>
      </c>
      <c r="F231">
        <v>45</v>
      </c>
      <c r="G231">
        <v>656347</v>
      </c>
      <c r="H231">
        <f t="shared" si="3"/>
        <v>1</v>
      </c>
    </row>
    <row r="232" spans="2:8" x14ac:dyDescent="0.2">
      <c r="B232">
        <v>223</v>
      </c>
      <c r="C232" t="s">
        <v>13</v>
      </c>
      <c r="D232">
        <v>100</v>
      </c>
      <c r="E232">
        <v>358065</v>
      </c>
      <c r="F232">
        <v>94</v>
      </c>
      <c r="G232">
        <v>56002122</v>
      </c>
      <c r="H232">
        <f t="shared" si="3"/>
        <v>1</v>
      </c>
    </row>
    <row r="233" spans="2:8" x14ac:dyDescent="0.2">
      <c r="B233">
        <v>224</v>
      </c>
      <c r="C233" t="s">
        <v>13</v>
      </c>
      <c r="D233">
        <v>75</v>
      </c>
      <c r="E233">
        <v>5677101</v>
      </c>
      <c r="F233">
        <v>68</v>
      </c>
      <c r="G233">
        <v>3287467983</v>
      </c>
      <c r="H233">
        <f t="shared" si="3"/>
        <v>1</v>
      </c>
    </row>
    <row r="234" spans="2:8" x14ac:dyDescent="0.2">
      <c r="B234">
        <v>225</v>
      </c>
      <c r="C234" t="s">
        <v>13</v>
      </c>
      <c r="D234">
        <v>81</v>
      </c>
      <c r="E234">
        <v>1299791</v>
      </c>
      <c r="F234">
        <v>75</v>
      </c>
      <c r="G234">
        <v>416855058</v>
      </c>
      <c r="H234">
        <f t="shared" si="3"/>
        <v>1</v>
      </c>
    </row>
    <row r="235" spans="2:8" x14ac:dyDescent="0.2">
      <c r="B235">
        <v>226</v>
      </c>
      <c r="C235" t="s">
        <v>13</v>
      </c>
      <c r="D235">
        <v>95</v>
      </c>
      <c r="E235">
        <v>339899</v>
      </c>
      <c r="F235">
        <v>88</v>
      </c>
      <c r="G235">
        <v>52990675</v>
      </c>
      <c r="H235">
        <f t="shared" si="3"/>
        <v>1</v>
      </c>
    </row>
    <row r="236" spans="2:8" x14ac:dyDescent="0.2">
      <c r="B236">
        <v>227</v>
      </c>
      <c r="C236" t="s">
        <v>13</v>
      </c>
      <c r="D236">
        <v>77</v>
      </c>
      <c r="E236">
        <v>4259643</v>
      </c>
      <c r="F236">
        <v>66</v>
      </c>
      <c r="G236">
        <v>2507297520</v>
      </c>
      <c r="H236">
        <f t="shared" si="3"/>
        <v>1</v>
      </c>
    </row>
    <row r="237" spans="2:8" x14ac:dyDescent="0.2">
      <c r="B237">
        <v>228</v>
      </c>
      <c r="C237" t="s">
        <v>13</v>
      </c>
      <c r="D237">
        <v>74</v>
      </c>
      <c r="E237">
        <v>1258845</v>
      </c>
      <c r="F237">
        <v>65</v>
      </c>
      <c r="G237">
        <v>394139098</v>
      </c>
      <c r="H237">
        <f t="shared" si="3"/>
        <v>1</v>
      </c>
    </row>
    <row r="238" spans="2:8" x14ac:dyDescent="0.2">
      <c r="B238">
        <v>229</v>
      </c>
      <c r="C238" t="s">
        <v>13</v>
      </c>
      <c r="D238">
        <v>46</v>
      </c>
      <c r="E238">
        <v>22717</v>
      </c>
      <c r="F238">
        <v>46</v>
      </c>
      <c r="G238">
        <v>439205</v>
      </c>
      <c r="H238">
        <f t="shared" si="3"/>
        <v>0</v>
      </c>
    </row>
    <row r="239" spans="2:8" x14ac:dyDescent="0.2">
      <c r="B239">
        <v>230</v>
      </c>
      <c r="C239" t="s">
        <v>13</v>
      </c>
      <c r="D239">
        <v>39</v>
      </c>
      <c r="E239">
        <v>21645</v>
      </c>
      <c r="F239">
        <v>31</v>
      </c>
      <c r="G239">
        <v>598140</v>
      </c>
      <c r="H239">
        <f t="shared" si="3"/>
        <v>1</v>
      </c>
    </row>
    <row r="240" spans="2:8" x14ac:dyDescent="0.2">
      <c r="B240">
        <v>231</v>
      </c>
      <c r="C240" t="s">
        <v>13</v>
      </c>
      <c r="D240">
        <v>39</v>
      </c>
      <c r="E240">
        <v>8306</v>
      </c>
      <c r="F240">
        <v>39</v>
      </c>
      <c r="G240">
        <v>64811</v>
      </c>
      <c r="H240">
        <f t="shared" si="3"/>
        <v>0</v>
      </c>
    </row>
    <row r="241" spans="2:8" x14ac:dyDescent="0.2">
      <c r="B241">
        <v>232</v>
      </c>
      <c r="C241" t="s">
        <v>13</v>
      </c>
      <c r="D241">
        <v>30</v>
      </c>
      <c r="E241">
        <v>18745</v>
      </c>
      <c r="F241">
        <v>26</v>
      </c>
      <c r="G241">
        <v>437437</v>
      </c>
      <c r="H241">
        <f t="shared" si="3"/>
        <v>1</v>
      </c>
    </row>
    <row r="242" spans="2:8" x14ac:dyDescent="0.2">
      <c r="B242">
        <v>233</v>
      </c>
      <c r="C242" t="s">
        <v>13</v>
      </c>
      <c r="D242">
        <v>29</v>
      </c>
      <c r="E242">
        <v>19665</v>
      </c>
      <c r="F242">
        <v>28</v>
      </c>
      <c r="G242">
        <v>438057</v>
      </c>
      <c r="H242">
        <f t="shared" si="3"/>
        <v>1</v>
      </c>
    </row>
    <row r="243" spans="2:8" x14ac:dyDescent="0.2">
      <c r="B243">
        <v>234</v>
      </c>
      <c r="C243" t="s">
        <v>13</v>
      </c>
      <c r="D243">
        <v>35</v>
      </c>
      <c r="E243">
        <v>20846</v>
      </c>
      <c r="F243">
        <v>34</v>
      </c>
      <c r="G243">
        <v>533861</v>
      </c>
      <c r="H243">
        <f t="shared" si="3"/>
        <v>1</v>
      </c>
    </row>
    <row r="244" spans="2:8" x14ac:dyDescent="0.2">
      <c r="B244">
        <v>235</v>
      </c>
      <c r="C244" t="s">
        <v>13</v>
      </c>
      <c r="D244">
        <v>41</v>
      </c>
      <c r="E244">
        <v>7418</v>
      </c>
      <c r="F244">
        <v>39</v>
      </c>
      <c r="G244">
        <v>64459</v>
      </c>
      <c r="H244">
        <f t="shared" si="3"/>
        <v>1</v>
      </c>
    </row>
    <row r="245" spans="2:8" x14ac:dyDescent="0.2">
      <c r="B245">
        <v>236</v>
      </c>
      <c r="C245" t="s">
        <v>13</v>
      </c>
      <c r="D245">
        <v>33</v>
      </c>
      <c r="E245">
        <v>18650</v>
      </c>
      <c r="F245">
        <v>30</v>
      </c>
      <c r="G245">
        <v>437527</v>
      </c>
      <c r="H245">
        <f t="shared" si="3"/>
        <v>1</v>
      </c>
    </row>
    <row r="246" spans="2:8" x14ac:dyDescent="0.2">
      <c r="B246">
        <v>237</v>
      </c>
      <c r="C246" t="s">
        <v>13</v>
      </c>
      <c r="D246">
        <v>38</v>
      </c>
      <c r="E246">
        <v>21080</v>
      </c>
      <c r="F246">
        <v>35</v>
      </c>
      <c r="G246">
        <v>438785</v>
      </c>
      <c r="H246">
        <f t="shared" si="3"/>
        <v>1</v>
      </c>
    </row>
    <row r="247" spans="2:8" x14ac:dyDescent="0.2">
      <c r="B247">
        <v>238</v>
      </c>
      <c r="C247" t="s">
        <v>13</v>
      </c>
      <c r="D247">
        <v>47</v>
      </c>
      <c r="E247">
        <v>1205255</v>
      </c>
      <c r="F247">
        <v>39</v>
      </c>
      <c r="G247">
        <v>387607410</v>
      </c>
      <c r="H247">
        <f t="shared" si="3"/>
        <v>1</v>
      </c>
    </row>
    <row r="248" spans="2:8" x14ac:dyDescent="0.2">
      <c r="B248">
        <v>239</v>
      </c>
      <c r="C248" t="s">
        <v>13</v>
      </c>
      <c r="D248">
        <v>67</v>
      </c>
      <c r="E248">
        <v>4505737</v>
      </c>
      <c r="F248">
        <v>61</v>
      </c>
      <c r="G248">
        <v>2717685690</v>
      </c>
      <c r="H248">
        <f t="shared" si="3"/>
        <v>1</v>
      </c>
    </row>
    <row r="249" spans="2:8" x14ac:dyDescent="0.2">
      <c r="B249">
        <v>240</v>
      </c>
      <c r="C249" t="s">
        <v>13</v>
      </c>
      <c r="D249">
        <v>101</v>
      </c>
      <c r="E249">
        <v>355275</v>
      </c>
      <c r="F249">
        <v>94</v>
      </c>
      <c r="G249">
        <v>55479535</v>
      </c>
      <c r="H249">
        <f t="shared" si="3"/>
        <v>1</v>
      </c>
    </row>
    <row r="250" spans="2:8" x14ac:dyDescent="0.2">
      <c r="B250">
        <v>241</v>
      </c>
      <c r="C250" t="s">
        <v>13</v>
      </c>
      <c r="D250">
        <v>40</v>
      </c>
      <c r="E250">
        <v>25447</v>
      </c>
      <c r="F250">
        <v>37</v>
      </c>
      <c r="G250">
        <v>538455</v>
      </c>
      <c r="H250">
        <f t="shared" si="3"/>
        <v>1</v>
      </c>
    </row>
    <row r="251" spans="2:8" x14ac:dyDescent="0.2">
      <c r="B251">
        <v>242</v>
      </c>
      <c r="C251" t="s">
        <v>13</v>
      </c>
      <c r="D251">
        <v>46</v>
      </c>
      <c r="E251">
        <v>1212094</v>
      </c>
      <c r="F251">
        <v>42</v>
      </c>
      <c r="G251">
        <v>403524950</v>
      </c>
      <c r="H251">
        <f t="shared" si="3"/>
        <v>1</v>
      </c>
    </row>
    <row r="252" spans="2:8" x14ac:dyDescent="0.2">
      <c r="B252">
        <v>243</v>
      </c>
      <c r="C252" t="s">
        <v>13</v>
      </c>
      <c r="D252">
        <v>68</v>
      </c>
      <c r="E252">
        <v>4214364</v>
      </c>
      <c r="F252">
        <v>62</v>
      </c>
      <c r="G252">
        <v>2654765119</v>
      </c>
      <c r="H252">
        <f t="shared" si="3"/>
        <v>1</v>
      </c>
    </row>
    <row r="253" spans="2:8" x14ac:dyDescent="0.2">
      <c r="B253">
        <v>244</v>
      </c>
      <c r="C253" t="s">
        <v>13</v>
      </c>
      <c r="D253">
        <v>96</v>
      </c>
      <c r="E253">
        <v>348603</v>
      </c>
      <c r="F253">
        <v>91</v>
      </c>
      <c r="G253">
        <v>54068421</v>
      </c>
      <c r="H253">
        <f t="shared" si="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CE40-F899-2841-B346-4AEBF762F103}">
  <dimension ref="B4:J51"/>
  <sheetViews>
    <sheetView showGridLines="0" tabSelected="1" workbookViewId="0">
      <selection activeCell="I15" sqref="I15"/>
    </sheetView>
  </sheetViews>
  <sheetFormatPr baseColWidth="10" defaultRowHeight="16" x14ac:dyDescent="0.2"/>
  <cols>
    <col min="2" max="2" width="21.6640625" customWidth="1"/>
    <col min="3" max="3" width="15.33203125" customWidth="1"/>
    <col min="4" max="4" width="15.6640625" customWidth="1"/>
    <col min="5" max="5" width="11.83203125" customWidth="1"/>
    <col min="6" max="6" width="11.5" customWidth="1"/>
    <col min="7" max="7" width="13.5" customWidth="1"/>
    <col min="8" max="8" width="13.1640625" customWidth="1"/>
    <col min="9" max="9" width="34" customWidth="1"/>
  </cols>
  <sheetData>
    <row r="4" spans="2:10" ht="17" x14ac:dyDescent="0.2">
      <c r="B4" s="7" t="s">
        <v>16</v>
      </c>
    </row>
    <row r="5" spans="2:10" ht="68" x14ac:dyDescent="0.2">
      <c r="B5" s="8" t="s">
        <v>24</v>
      </c>
      <c r="C5" s="8" t="s">
        <v>35</v>
      </c>
    </row>
    <row r="6" spans="2:10" x14ac:dyDescent="0.2">
      <c r="B6" s="5">
        <f>AVERAGE(Table2[knap vs greedy percentage increment]) - 1</f>
        <v>3.8113477246403127E-2</v>
      </c>
      <c r="C6" s="6">
        <f>AVERAGE(Table2[greedy vs knap]) / 1000000000</f>
        <v>5.3290774523809528E-3</v>
      </c>
    </row>
    <row r="9" spans="2:10" x14ac:dyDescent="0.2">
      <c r="B9" t="s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34</v>
      </c>
    </row>
    <row r="10" spans="2:10" x14ac:dyDescent="0.2">
      <c r="B10" t="s">
        <v>7</v>
      </c>
      <c r="C10">
        <v>2</v>
      </c>
      <c r="D10">
        <v>20</v>
      </c>
      <c r="E10">
        <v>1498.6639521081299</v>
      </c>
      <c r="F10">
        <v>15976464</v>
      </c>
      <c r="G10">
        <v>1397.8211899989701</v>
      </c>
      <c r="H10">
        <v>4761022</v>
      </c>
      <c r="I10" s="1">
        <f>Table2[[#This Row],[knapScore]]/Table2[[#This Row],[greedyScore]]</f>
        <v>1.072142819718761</v>
      </c>
      <c r="J10">
        <f>Table2[[#This Row],[knapTime]]-Table2[[#This Row],[greedyTime]]</f>
        <v>11215442</v>
      </c>
    </row>
    <row r="11" spans="2:10" x14ac:dyDescent="0.2">
      <c r="B11" t="s">
        <v>7</v>
      </c>
      <c r="C11">
        <v>2</v>
      </c>
      <c r="D11">
        <v>300</v>
      </c>
      <c r="E11">
        <v>8957.4504335194706</v>
      </c>
      <c r="F11">
        <v>87998004</v>
      </c>
      <c r="G11">
        <v>8558.2897859396999</v>
      </c>
      <c r="H11">
        <v>847397</v>
      </c>
      <c r="I11" s="1">
        <f>Table2[[#This Row],[knapScore]]/Table2[[#This Row],[greedyScore]]</f>
        <v>1.0466402350894388</v>
      </c>
      <c r="J11">
        <f>Table2[[#This Row],[knapTime]]-Table2[[#This Row],[greedyTime]]</f>
        <v>87150607</v>
      </c>
    </row>
    <row r="12" spans="2:10" x14ac:dyDescent="0.2">
      <c r="B12" t="s">
        <v>7</v>
      </c>
      <c r="C12">
        <v>2</v>
      </c>
      <c r="D12">
        <v>20</v>
      </c>
      <c r="E12">
        <v>1403.5749225596101</v>
      </c>
      <c r="F12">
        <v>4772189</v>
      </c>
      <c r="G12">
        <v>1338.3125457194899</v>
      </c>
      <c r="H12">
        <v>1075168</v>
      </c>
      <c r="I12" s="1">
        <f>Table2[[#This Row],[knapScore]]/Table2[[#This Row],[greedyScore]]</f>
        <v>1.0487646753733706</v>
      </c>
      <c r="J12">
        <f>Table2[[#This Row],[knapTime]]-Table2[[#This Row],[greedyTime]]</f>
        <v>3697021</v>
      </c>
    </row>
    <row r="13" spans="2:10" x14ac:dyDescent="0.2">
      <c r="B13" t="s">
        <v>7</v>
      </c>
      <c r="C13">
        <v>3</v>
      </c>
      <c r="D13">
        <v>300</v>
      </c>
      <c r="E13">
        <v>9268.1121800180408</v>
      </c>
      <c r="F13">
        <v>45824627</v>
      </c>
      <c r="G13">
        <v>8807.5319824381295</v>
      </c>
      <c r="H13">
        <v>908866</v>
      </c>
      <c r="I13" s="1">
        <f>Table2[[#This Row],[knapScore]]/Table2[[#This Row],[greedyScore]]</f>
        <v>1.0522939000957692</v>
      </c>
      <c r="J13">
        <f>Table2[[#This Row],[knapTime]]-Table2[[#This Row],[greedyTime]]</f>
        <v>44915761</v>
      </c>
    </row>
    <row r="14" spans="2:10" x14ac:dyDescent="0.2">
      <c r="B14" t="s">
        <v>7</v>
      </c>
      <c r="C14">
        <v>4</v>
      </c>
      <c r="D14">
        <v>20</v>
      </c>
      <c r="E14">
        <v>2394.1683648534399</v>
      </c>
      <c r="F14">
        <v>3110260</v>
      </c>
      <c r="G14">
        <v>2307.1865496241999</v>
      </c>
      <c r="H14">
        <v>448545</v>
      </c>
      <c r="I14" s="1">
        <f>Table2[[#This Row],[knapScore]]/Table2[[#This Row],[greedyScore]]</f>
        <v>1.0377003824174547</v>
      </c>
      <c r="J14">
        <f>Table2[[#This Row],[knapTime]]-Table2[[#This Row],[greedyTime]]</f>
        <v>2661715</v>
      </c>
    </row>
    <row r="15" spans="2:10" x14ac:dyDescent="0.2">
      <c r="B15" t="s">
        <v>7</v>
      </c>
      <c r="C15">
        <v>4</v>
      </c>
      <c r="D15">
        <v>300</v>
      </c>
      <c r="E15">
        <v>10782.1103939392</v>
      </c>
      <c r="F15">
        <v>18391542</v>
      </c>
      <c r="G15">
        <v>10269.1394773914</v>
      </c>
      <c r="H15">
        <v>701110</v>
      </c>
      <c r="I15" s="1">
        <f>Table2[[#This Row],[knapScore]]/Table2[[#This Row],[greedyScore]]</f>
        <v>1.0499526681546356</v>
      </c>
      <c r="J15">
        <f>Table2[[#This Row],[knapTime]]-Table2[[#This Row],[greedyTime]]</f>
        <v>17690432</v>
      </c>
    </row>
    <row r="16" spans="2:10" x14ac:dyDescent="0.2">
      <c r="B16" t="s">
        <v>8</v>
      </c>
      <c r="C16">
        <v>2</v>
      </c>
      <c r="D16">
        <v>20</v>
      </c>
      <c r="E16">
        <v>1360.4124564231699</v>
      </c>
      <c r="F16">
        <v>442116</v>
      </c>
      <c r="G16">
        <v>1305.31116517385</v>
      </c>
      <c r="H16">
        <v>240033</v>
      </c>
      <c r="I16" s="1">
        <f>Table2[[#This Row],[knapScore]]/Table2[[#This Row],[greedyScore]]</f>
        <v>1.0422131463511852</v>
      </c>
      <c r="J16">
        <f>Table2[[#This Row],[knapTime]]-Table2[[#This Row],[greedyTime]]</f>
        <v>202083</v>
      </c>
    </row>
    <row r="17" spans="2:10" x14ac:dyDescent="0.2">
      <c r="B17" t="s">
        <v>8</v>
      </c>
      <c r="C17">
        <v>2</v>
      </c>
      <c r="D17">
        <v>300</v>
      </c>
      <c r="E17">
        <v>7212.4285296109902</v>
      </c>
      <c r="F17">
        <v>4080417</v>
      </c>
      <c r="G17">
        <v>6918.9159828666798</v>
      </c>
      <c r="H17">
        <v>399498</v>
      </c>
      <c r="I17" s="1">
        <f>Table2[[#This Row],[knapScore]]/Table2[[#This Row],[greedyScore]]</f>
        <v>1.0424217532733648</v>
      </c>
      <c r="J17">
        <f>Table2[[#This Row],[knapTime]]-Table2[[#This Row],[greedyTime]]</f>
        <v>3680919</v>
      </c>
    </row>
    <row r="18" spans="2:10" x14ac:dyDescent="0.2">
      <c r="B18" t="s">
        <v>8</v>
      </c>
      <c r="C18">
        <v>2</v>
      </c>
      <c r="D18">
        <v>20</v>
      </c>
      <c r="E18">
        <v>1360.4124564231699</v>
      </c>
      <c r="F18">
        <v>349876</v>
      </c>
      <c r="G18">
        <v>1305.31116517385</v>
      </c>
      <c r="H18">
        <v>194805</v>
      </c>
      <c r="I18" s="1">
        <f>Table2[[#This Row],[knapScore]]/Table2[[#This Row],[greedyScore]]</f>
        <v>1.0422131463511852</v>
      </c>
      <c r="J18">
        <f>Table2[[#This Row],[knapTime]]-Table2[[#This Row],[greedyTime]]</f>
        <v>155071</v>
      </c>
    </row>
    <row r="19" spans="2:10" x14ac:dyDescent="0.2">
      <c r="B19" t="s">
        <v>8</v>
      </c>
      <c r="C19">
        <v>2</v>
      </c>
      <c r="D19">
        <v>300</v>
      </c>
      <c r="E19">
        <v>7212.4285296109902</v>
      </c>
      <c r="F19">
        <v>4162181</v>
      </c>
      <c r="G19">
        <v>6918.9159828666798</v>
      </c>
      <c r="H19">
        <v>247366</v>
      </c>
      <c r="I19" s="1">
        <f>Table2[[#This Row],[knapScore]]/Table2[[#This Row],[greedyScore]]</f>
        <v>1.0424217532733648</v>
      </c>
      <c r="J19">
        <f>Table2[[#This Row],[knapTime]]-Table2[[#This Row],[greedyTime]]</f>
        <v>3914815</v>
      </c>
    </row>
    <row r="20" spans="2:10" x14ac:dyDescent="0.2">
      <c r="B20" t="s">
        <v>8</v>
      </c>
      <c r="C20">
        <v>4</v>
      </c>
      <c r="D20">
        <v>20</v>
      </c>
      <c r="E20">
        <v>1794.5610779020799</v>
      </c>
      <c r="F20">
        <v>434539</v>
      </c>
      <c r="G20">
        <v>1722.5947434524501</v>
      </c>
      <c r="H20">
        <v>224313</v>
      </c>
      <c r="I20" s="1">
        <f>Table2[[#This Row],[knapScore]]/Table2[[#This Row],[greedyScore]]</f>
        <v>1.0417778672105975</v>
      </c>
      <c r="J20">
        <f>Table2[[#This Row],[knapTime]]-Table2[[#This Row],[greedyTime]]</f>
        <v>210226</v>
      </c>
    </row>
    <row r="21" spans="2:10" x14ac:dyDescent="0.2">
      <c r="B21" t="s">
        <v>8</v>
      </c>
      <c r="C21">
        <v>4</v>
      </c>
      <c r="D21">
        <v>300</v>
      </c>
      <c r="E21">
        <v>7307.9645046908599</v>
      </c>
      <c r="F21">
        <v>3046315</v>
      </c>
      <c r="G21">
        <v>7193.3513417692102</v>
      </c>
      <c r="H21">
        <v>334639</v>
      </c>
      <c r="I21" s="1">
        <f>Table2[[#This Row],[knapScore]]/Table2[[#This Row],[greedyScore]]</f>
        <v>1.0159332079688825</v>
      </c>
      <c r="J21">
        <f>Table2[[#This Row],[knapTime]]-Table2[[#This Row],[greedyTime]]</f>
        <v>2711676</v>
      </c>
    </row>
    <row r="22" spans="2:10" x14ac:dyDescent="0.2">
      <c r="B22" t="s">
        <v>9</v>
      </c>
      <c r="C22">
        <v>2</v>
      </c>
      <c r="D22">
        <v>20</v>
      </c>
      <c r="E22">
        <v>679.86345528126606</v>
      </c>
      <c r="F22">
        <v>308946</v>
      </c>
      <c r="G22">
        <v>594.96266952177302</v>
      </c>
      <c r="H22">
        <v>227368</v>
      </c>
      <c r="I22" s="1">
        <f>Table2[[#This Row],[knapScore]]/Table2[[#This Row],[greedyScore]]</f>
        <v>1.1426993492343573</v>
      </c>
      <c r="J22">
        <f>Table2[[#This Row],[knapTime]]-Table2[[#This Row],[greedyTime]]</f>
        <v>81578</v>
      </c>
    </row>
    <row r="23" spans="2:10" x14ac:dyDescent="0.2">
      <c r="B23" t="s">
        <v>9</v>
      </c>
      <c r="C23">
        <v>2</v>
      </c>
      <c r="D23">
        <v>300</v>
      </c>
      <c r="E23">
        <v>3816.3894962014001</v>
      </c>
      <c r="F23">
        <v>3191345</v>
      </c>
      <c r="G23">
        <v>3619.02735782016</v>
      </c>
      <c r="H23">
        <v>404809</v>
      </c>
      <c r="I23" s="1">
        <f>Table2[[#This Row],[knapScore]]/Table2[[#This Row],[greedyScore]]</f>
        <v>1.0545345803907149</v>
      </c>
      <c r="J23">
        <f>Table2[[#This Row],[knapTime]]-Table2[[#This Row],[greedyTime]]</f>
        <v>2786536</v>
      </c>
    </row>
    <row r="24" spans="2:10" x14ac:dyDescent="0.2">
      <c r="B24" t="s">
        <v>9</v>
      </c>
      <c r="C24">
        <v>3</v>
      </c>
      <c r="D24">
        <v>20</v>
      </c>
      <c r="E24">
        <v>927.60966892605404</v>
      </c>
      <c r="F24">
        <v>288879</v>
      </c>
      <c r="G24">
        <v>866.62856617736304</v>
      </c>
      <c r="H24">
        <v>127503</v>
      </c>
      <c r="I24" s="1">
        <f>Table2[[#This Row],[knapScore]]/Table2[[#This Row],[greedyScore]]</f>
        <v>1.0703659042970097</v>
      </c>
      <c r="J24">
        <f>Table2[[#This Row],[knapTime]]-Table2[[#This Row],[greedyTime]]</f>
        <v>161376</v>
      </c>
    </row>
    <row r="25" spans="2:10" x14ac:dyDescent="0.2">
      <c r="B25" t="s">
        <v>9</v>
      </c>
      <c r="C25">
        <v>3</v>
      </c>
      <c r="D25">
        <v>300</v>
      </c>
      <c r="E25">
        <v>4058.0123032905299</v>
      </c>
      <c r="F25">
        <v>2968967</v>
      </c>
      <c r="G25">
        <v>3838.08515244922</v>
      </c>
      <c r="H25">
        <v>233208</v>
      </c>
      <c r="I25" s="1">
        <f>Table2[[#This Row],[knapScore]]/Table2[[#This Row],[greedyScore]]</f>
        <v>1.057301269280325</v>
      </c>
      <c r="J25">
        <f>Table2[[#This Row],[knapTime]]-Table2[[#This Row],[greedyTime]]</f>
        <v>2735759</v>
      </c>
    </row>
    <row r="26" spans="2:10" x14ac:dyDescent="0.2">
      <c r="B26" t="s">
        <v>9</v>
      </c>
      <c r="C26">
        <v>4</v>
      </c>
      <c r="D26">
        <v>20</v>
      </c>
      <c r="E26">
        <v>1046.5330994724</v>
      </c>
      <c r="F26">
        <v>341190</v>
      </c>
      <c r="G26">
        <v>987.26347152999097</v>
      </c>
      <c r="H26">
        <v>109121</v>
      </c>
      <c r="I26" s="1">
        <f>Table2[[#This Row],[knapScore]]/Table2[[#This Row],[greedyScore]]</f>
        <v>1.0600342559525242</v>
      </c>
      <c r="J26">
        <f>Table2[[#This Row],[knapTime]]-Table2[[#This Row],[greedyTime]]</f>
        <v>232069</v>
      </c>
    </row>
    <row r="27" spans="2:10" x14ac:dyDescent="0.2">
      <c r="B27" t="s">
        <v>9</v>
      </c>
      <c r="C27">
        <v>4</v>
      </c>
      <c r="D27">
        <v>300</v>
      </c>
      <c r="E27">
        <v>4748.9528424379096</v>
      </c>
      <c r="F27">
        <v>3755050</v>
      </c>
      <c r="G27">
        <v>4563.6469204649002</v>
      </c>
      <c r="H27">
        <v>226785</v>
      </c>
      <c r="I27" s="1">
        <f>Table2[[#This Row],[knapScore]]/Table2[[#This Row],[greedyScore]]</f>
        <v>1.0406047893718589</v>
      </c>
      <c r="J27">
        <f>Table2[[#This Row],[knapTime]]-Table2[[#This Row],[greedyTime]]</f>
        <v>3528265</v>
      </c>
    </row>
    <row r="28" spans="2:10" x14ac:dyDescent="0.2">
      <c r="B28" t="s">
        <v>10</v>
      </c>
      <c r="C28">
        <v>2</v>
      </c>
      <c r="D28">
        <v>20</v>
      </c>
      <c r="E28">
        <v>1247.89809722416</v>
      </c>
      <c r="F28">
        <v>344259</v>
      </c>
      <c r="G28">
        <v>1205.63900806171</v>
      </c>
      <c r="H28">
        <v>129916</v>
      </c>
      <c r="I28" s="1">
        <f>Table2[[#This Row],[knapScore]]/Table2[[#This Row],[greedyScore]]</f>
        <v>1.0350511959880839</v>
      </c>
      <c r="J28">
        <f>Table2[[#This Row],[knapTime]]-Table2[[#This Row],[greedyTime]]</f>
        <v>214343</v>
      </c>
    </row>
    <row r="29" spans="2:10" x14ac:dyDescent="0.2">
      <c r="B29" t="s">
        <v>10</v>
      </c>
      <c r="C29">
        <v>2</v>
      </c>
      <c r="D29">
        <v>300</v>
      </c>
      <c r="E29">
        <v>5505.6433487225204</v>
      </c>
      <c r="F29">
        <v>3052710</v>
      </c>
      <c r="G29">
        <v>5281.4108437355899</v>
      </c>
      <c r="H29">
        <v>283209</v>
      </c>
      <c r="I29" s="1">
        <f>Table2[[#This Row],[knapScore]]/Table2[[#This Row],[greedyScore]]</f>
        <v>1.0424569327441924</v>
      </c>
      <c r="J29">
        <f>Table2[[#This Row],[knapTime]]-Table2[[#This Row],[greedyTime]]</f>
        <v>2769501</v>
      </c>
    </row>
    <row r="30" spans="2:10" x14ac:dyDescent="0.2">
      <c r="B30" t="s">
        <v>10</v>
      </c>
      <c r="C30">
        <v>3</v>
      </c>
      <c r="D30">
        <v>20</v>
      </c>
      <c r="E30">
        <v>1612.9373821986701</v>
      </c>
      <c r="F30">
        <v>324025</v>
      </c>
      <c r="G30">
        <v>1564.2082014375101</v>
      </c>
      <c r="H30">
        <v>114690</v>
      </c>
      <c r="I30" s="1">
        <f>Table2[[#This Row],[knapScore]]/Table2[[#This Row],[greedyScore]]</f>
        <v>1.0311526181210262</v>
      </c>
      <c r="J30">
        <f>Table2[[#This Row],[knapTime]]-Table2[[#This Row],[greedyTime]]</f>
        <v>209335</v>
      </c>
    </row>
    <row r="31" spans="2:10" x14ac:dyDescent="0.2">
      <c r="B31" t="s">
        <v>10</v>
      </c>
      <c r="C31">
        <v>3</v>
      </c>
      <c r="D31">
        <v>300</v>
      </c>
      <c r="E31">
        <v>5722.8022551889899</v>
      </c>
      <c r="F31">
        <v>2955263</v>
      </c>
      <c r="G31">
        <v>5480.5188754077199</v>
      </c>
      <c r="H31">
        <v>176443</v>
      </c>
      <c r="I31" s="1">
        <f>Table2[[#This Row],[knapScore]]/Table2[[#This Row],[greedyScore]]</f>
        <v>1.044208109722685</v>
      </c>
      <c r="J31">
        <f>Table2[[#This Row],[knapTime]]-Table2[[#This Row],[greedyTime]]</f>
        <v>2778820</v>
      </c>
    </row>
    <row r="32" spans="2:10" x14ac:dyDescent="0.2">
      <c r="B32" t="s">
        <v>10</v>
      </c>
      <c r="C32">
        <v>4</v>
      </c>
      <c r="D32">
        <v>20</v>
      </c>
      <c r="E32">
        <v>2024.92463904643</v>
      </c>
      <c r="F32">
        <v>340803</v>
      </c>
      <c r="G32">
        <v>1983.2037849670601</v>
      </c>
      <c r="H32">
        <v>109106</v>
      </c>
      <c r="I32" s="1">
        <f>Table2[[#This Row],[knapScore]]/Table2[[#This Row],[greedyScore]]</f>
        <v>1.0210370988577269</v>
      </c>
      <c r="J32">
        <f>Table2[[#This Row],[knapTime]]-Table2[[#This Row],[greedyTime]]</f>
        <v>231697</v>
      </c>
    </row>
    <row r="33" spans="2:10" x14ac:dyDescent="0.2">
      <c r="B33" t="s">
        <v>10</v>
      </c>
      <c r="C33">
        <v>4</v>
      </c>
      <c r="D33">
        <v>300</v>
      </c>
      <c r="E33">
        <v>5774.7586322409097</v>
      </c>
      <c r="F33">
        <v>2764693</v>
      </c>
      <c r="G33">
        <v>5548.8321990905197</v>
      </c>
      <c r="H33">
        <v>307017</v>
      </c>
      <c r="I33" s="1">
        <f>Table2[[#This Row],[knapScore]]/Table2[[#This Row],[greedyScore]]</f>
        <v>1.0407160326793483</v>
      </c>
      <c r="J33">
        <f>Table2[[#This Row],[knapTime]]-Table2[[#This Row],[greedyTime]]</f>
        <v>2457676</v>
      </c>
    </row>
    <row r="34" spans="2:10" x14ac:dyDescent="0.2">
      <c r="B34" t="s">
        <v>11</v>
      </c>
      <c r="C34">
        <v>2</v>
      </c>
      <c r="D34">
        <v>20</v>
      </c>
      <c r="E34">
        <v>1012.34951973077</v>
      </c>
      <c r="F34">
        <v>258773</v>
      </c>
      <c r="G34">
        <v>1012.34951973077</v>
      </c>
      <c r="H34">
        <v>105203</v>
      </c>
      <c r="I34" s="1">
        <f>Table2[[#This Row],[knapScore]]/Table2[[#This Row],[greedyScore]]</f>
        <v>1</v>
      </c>
      <c r="J34">
        <f>Table2[[#This Row],[knapTime]]-Table2[[#This Row],[greedyTime]]</f>
        <v>153570</v>
      </c>
    </row>
    <row r="35" spans="2:10" x14ac:dyDescent="0.2">
      <c r="B35" t="s">
        <v>11</v>
      </c>
      <c r="C35">
        <v>2</v>
      </c>
      <c r="D35">
        <v>300</v>
      </c>
      <c r="E35">
        <v>4280.7212057015104</v>
      </c>
      <c r="F35">
        <v>2936630</v>
      </c>
      <c r="G35">
        <v>4115.7404148425503</v>
      </c>
      <c r="H35">
        <v>180658</v>
      </c>
      <c r="I35" s="1">
        <f>Table2[[#This Row],[knapScore]]/Table2[[#This Row],[greedyScore]]</f>
        <v>1.0400853246876289</v>
      </c>
      <c r="J35">
        <f>Table2[[#This Row],[knapTime]]-Table2[[#This Row],[greedyTime]]</f>
        <v>2755972</v>
      </c>
    </row>
    <row r="36" spans="2:10" x14ac:dyDescent="0.2">
      <c r="B36" t="s">
        <v>11</v>
      </c>
      <c r="C36">
        <v>3</v>
      </c>
      <c r="D36">
        <v>20</v>
      </c>
      <c r="E36">
        <v>1183.29959729197</v>
      </c>
      <c r="F36">
        <v>300253</v>
      </c>
      <c r="G36">
        <v>1149.8676561547099</v>
      </c>
      <c r="H36">
        <v>217596</v>
      </c>
      <c r="I36" s="1">
        <f>Table2[[#This Row],[knapScore]]/Table2[[#This Row],[greedyScore]]</f>
        <v>1.0290745991143539</v>
      </c>
      <c r="J36">
        <f>Table2[[#This Row],[knapTime]]-Table2[[#This Row],[greedyTime]]</f>
        <v>82657</v>
      </c>
    </row>
    <row r="37" spans="2:10" x14ac:dyDescent="0.2">
      <c r="B37" t="s">
        <v>11</v>
      </c>
      <c r="C37">
        <v>3</v>
      </c>
      <c r="D37">
        <v>300</v>
      </c>
      <c r="E37">
        <v>4684.8685880749599</v>
      </c>
      <c r="F37">
        <v>3010055</v>
      </c>
      <c r="G37">
        <v>4523.4692845249801</v>
      </c>
      <c r="H37">
        <v>183046</v>
      </c>
      <c r="I37" s="1">
        <f>Table2[[#This Row],[knapScore]]/Table2[[#This Row],[greedyScore]]</f>
        <v>1.0356804243376063</v>
      </c>
      <c r="J37">
        <f>Table2[[#This Row],[knapTime]]-Table2[[#This Row],[greedyTime]]</f>
        <v>2827009</v>
      </c>
    </row>
    <row r="38" spans="2:10" x14ac:dyDescent="0.2">
      <c r="B38" t="s">
        <v>11</v>
      </c>
      <c r="C38">
        <v>4</v>
      </c>
      <c r="D38">
        <v>20</v>
      </c>
      <c r="E38">
        <v>1556.5423659452399</v>
      </c>
      <c r="F38">
        <v>809133</v>
      </c>
      <c r="G38">
        <v>1549.7977409442301</v>
      </c>
      <c r="H38">
        <v>126454</v>
      </c>
      <c r="I38" s="1">
        <f>Table2[[#This Row],[knapScore]]/Table2[[#This Row],[greedyScore]]</f>
        <v>1.0043519388516469</v>
      </c>
      <c r="J38">
        <f>Table2[[#This Row],[knapTime]]-Table2[[#This Row],[greedyTime]]</f>
        <v>682679</v>
      </c>
    </row>
    <row r="39" spans="2:10" x14ac:dyDescent="0.2">
      <c r="B39" t="s">
        <v>11</v>
      </c>
      <c r="C39">
        <v>3</v>
      </c>
      <c r="D39">
        <v>300</v>
      </c>
      <c r="E39">
        <v>4684.8685880749599</v>
      </c>
      <c r="F39">
        <v>4311282</v>
      </c>
      <c r="G39">
        <v>4523.4692845249801</v>
      </c>
      <c r="H39">
        <v>261285</v>
      </c>
      <c r="I39" s="1">
        <f>Table2[[#This Row],[knapScore]]/Table2[[#This Row],[greedyScore]]</f>
        <v>1.0356804243376063</v>
      </c>
      <c r="J39">
        <f>Table2[[#This Row],[knapTime]]-Table2[[#This Row],[greedyTime]]</f>
        <v>4049997</v>
      </c>
    </row>
    <row r="40" spans="2:10" x14ac:dyDescent="0.2">
      <c r="B40" t="s">
        <v>12</v>
      </c>
      <c r="C40">
        <v>2</v>
      </c>
      <c r="D40">
        <v>20</v>
      </c>
      <c r="E40">
        <v>1182.56734876171</v>
      </c>
      <c r="F40">
        <v>257800</v>
      </c>
      <c r="G40">
        <v>1082.81302864996</v>
      </c>
      <c r="H40">
        <v>174782</v>
      </c>
      <c r="I40" s="1">
        <f>Table2[[#This Row],[knapScore]]/Table2[[#This Row],[greedyScore]]</f>
        <v>1.0921251568575256</v>
      </c>
      <c r="J40">
        <f>Table2[[#This Row],[knapTime]]-Table2[[#This Row],[greedyTime]]</f>
        <v>83018</v>
      </c>
    </row>
    <row r="41" spans="2:10" x14ac:dyDescent="0.2">
      <c r="B41" t="s">
        <v>12</v>
      </c>
      <c r="C41">
        <v>2</v>
      </c>
      <c r="D41">
        <v>300</v>
      </c>
      <c r="E41">
        <v>6041.1320456408403</v>
      </c>
      <c r="F41">
        <v>2838849</v>
      </c>
      <c r="G41">
        <v>5920.9782663914903</v>
      </c>
      <c r="H41">
        <v>183169</v>
      </c>
      <c r="I41" s="1">
        <f>Table2[[#This Row],[knapScore]]/Table2[[#This Row],[greedyScore]]</f>
        <v>1.020292893140879</v>
      </c>
      <c r="J41">
        <f>Table2[[#This Row],[knapTime]]-Table2[[#This Row],[greedyTime]]</f>
        <v>2655680</v>
      </c>
    </row>
    <row r="42" spans="2:10" x14ac:dyDescent="0.2">
      <c r="B42" t="s">
        <v>12</v>
      </c>
      <c r="C42">
        <v>3</v>
      </c>
      <c r="D42">
        <v>20</v>
      </c>
      <c r="E42">
        <v>1554.61752794668</v>
      </c>
      <c r="F42">
        <v>384889</v>
      </c>
      <c r="G42">
        <v>1469.70024310237</v>
      </c>
      <c r="H42">
        <v>212328</v>
      </c>
      <c r="I42" s="1">
        <f>Table2[[#This Row],[knapScore]]/Table2[[#This Row],[greedyScore]]</f>
        <v>1.0577786424428013</v>
      </c>
      <c r="J42">
        <f>Table2[[#This Row],[knapTime]]-Table2[[#This Row],[greedyTime]]</f>
        <v>172561</v>
      </c>
    </row>
    <row r="43" spans="2:10" x14ac:dyDescent="0.2">
      <c r="B43" t="s">
        <v>12</v>
      </c>
      <c r="C43">
        <v>3</v>
      </c>
      <c r="D43">
        <v>300</v>
      </c>
      <c r="E43">
        <v>6567.2668805993399</v>
      </c>
      <c r="F43">
        <v>2952524</v>
      </c>
      <c r="G43">
        <v>6489.4478527196798</v>
      </c>
      <c r="H43">
        <v>283903</v>
      </c>
      <c r="I43" s="1">
        <f>Table2[[#This Row],[knapScore]]/Table2[[#This Row],[greedyScore]]</f>
        <v>1.0119916254272767</v>
      </c>
      <c r="J43">
        <f>Table2[[#This Row],[knapTime]]-Table2[[#This Row],[greedyTime]]</f>
        <v>2668621</v>
      </c>
    </row>
    <row r="44" spans="2:10" x14ac:dyDescent="0.2">
      <c r="B44" t="s">
        <v>12</v>
      </c>
      <c r="C44">
        <v>4</v>
      </c>
      <c r="D44">
        <v>20</v>
      </c>
      <c r="E44">
        <v>1639.5377498124101</v>
      </c>
      <c r="F44">
        <v>335023</v>
      </c>
      <c r="G44">
        <v>1583.5377508464801</v>
      </c>
      <c r="H44">
        <v>108354</v>
      </c>
      <c r="I44" s="1">
        <f>Table2[[#This Row],[knapScore]]/Table2[[#This Row],[greedyScore]]</f>
        <v>1.0353638547208586</v>
      </c>
      <c r="J44">
        <f>Table2[[#This Row],[knapTime]]-Table2[[#This Row],[greedyTime]]</f>
        <v>226669</v>
      </c>
    </row>
    <row r="45" spans="2:10" x14ac:dyDescent="0.2">
      <c r="B45" t="s">
        <v>12</v>
      </c>
      <c r="C45">
        <v>4</v>
      </c>
      <c r="D45">
        <v>300</v>
      </c>
      <c r="E45">
        <v>6750.3092593821402</v>
      </c>
      <c r="F45">
        <v>2762794</v>
      </c>
      <c r="G45">
        <v>6750.3092593821402</v>
      </c>
      <c r="H45">
        <v>358831</v>
      </c>
      <c r="I45" s="1">
        <f>Table2[[#This Row],[knapScore]]/Table2[[#This Row],[greedyScore]]</f>
        <v>1</v>
      </c>
      <c r="J45">
        <f>Table2[[#This Row],[knapTime]]-Table2[[#This Row],[greedyTime]]</f>
        <v>2403963</v>
      </c>
    </row>
    <row r="46" spans="2:10" x14ac:dyDescent="0.2">
      <c r="B46" t="s">
        <v>13</v>
      </c>
      <c r="C46">
        <v>2</v>
      </c>
      <c r="D46">
        <v>20</v>
      </c>
      <c r="E46">
        <v>775.98760944989795</v>
      </c>
      <c r="F46">
        <v>411772</v>
      </c>
      <c r="G46">
        <v>768.70629198798804</v>
      </c>
      <c r="H46">
        <v>179672</v>
      </c>
      <c r="I46" s="1">
        <f>Table2[[#This Row],[knapScore]]/Table2[[#This Row],[greedyScore]]</f>
        <v>1.0094721710200645</v>
      </c>
      <c r="J46">
        <f>Table2[[#This Row],[knapTime]]-Table2[[#This Row],[greedyTime]]</f>
        <v>232100</v>
      </c>
    </row>
    <row r="47" spans="2:10" x14ac:dyDescent="0.2">
      <c r="B47" t="s">
        <v>13</v>
      </c>
      <c r="C47">
        <v>2</v>
      </c>
      <c r="D47">
        <v>300</v>
      </c>
      <c r="E47">
        <v>3697.9031818734402</v>
      </c>
      <c r="F47">
        <v>2892978</v>
      </c>
      <c r="G47">
        <v>3608.27058370133</v>
      </c>
      <c r="H47">
        <v>360707</v>
      </c>
      <c r="I47" s="1">
        <f>Table2[[#This Row],[knapScore]]/Table2[[#This Row],[greedyScore]]</f>
        <v>1.0248408748991784</v>
      </c>
      <c r="J47">
        <f>Table2[[#This Row],[knapTime]]-Table2[[#This Row],[greedyTime]]</f>
        <v>2532271</v>
      </c>
    </row>
    <row r="48" spans="2:10" x14ac:dyDescent="0.2">
      <c r="B48" t="s">
        <v>13</v>
      </c>
      <c r="C48">
        <v>3</v>
      </c>
      <c r="D48">
        <v>20</v>
      </c>
      <c r="E48">
        <v>913.40590474368298</v>
      </c>
      <c r="F48">
        <v>288862</v>
      </c>
      <c r="G48">
        <v>906.12458728177296</v>
      </c>
      <c r="H48">
        <v>94806</v>
      </c>
      <c r="I48" s="1">
        <f>Table2[[#This Row],[knapScore]]/Table2[[#This Row],[greedyScore]]</f>
        <v>1.0080356692270682</v>
      </c>
      <c r="J48">
        <f>Table2[[#This Row],[knapTime]]-Table2[[#This Row],[greedyTime]]</f>
        <v>194056</v>
      </c>
    </row>
    <row r="49" spans="2:10" x14ac:dyDescent="0.2">
      <c r="B49" t="s">
        <v>13</v>
      </c>
      <c r="C49">
        <v>3</v>
      </c>
      <c r="D49">
        <v>300</v>
      </c>
      <c r="E49">
        <v>4558.4499106909097</v>
      </c>
      <c r="F49">
        <v>3004240</v>
      </c>
      <c r="G49">
        <v>4499.2787650308401</v>
      </c>
      <c r="H49">
        <v>129619</v>
      </c>
      <c r="I49" s="1">
        <f>Table2[[#This Row],[knapScore]]/Table2[[#This Row],[greedyScore]]</f>
        <v>1.0131512512894194</v>
      </c>
      <c r="J49">
        <f>Table2[[#This Row],[knapTime]]-Table2[[#This Row],[greedyTime]]</f>
        <v>2874621</v>
      </c>
    </row>
    <row r="50" spans="2:10" x14ac:dyDescent="0.2">
      <c r="B50" t="s">
        <v>13</v>
      </c>
      <c r="C50">
        <v>4</v>
      </c>
      <c r="D50">
        <v>20</v>
      </c>
      <c r="E50">
        <v>1176.77394060962</v>
      </c>
      <c r="F50">
        <v>327604</v>
      </c>
      <c r="G50">
        <v>1175.7451068436401</v>
      </c>
      <c r="H50">
        <v>70982</v>
      </c>
      <c r="I50" s="1">
        <f>Table2[[#This Row],[knapScore]]/Table2[[#This Row],[greedyScore]]</f>
        <v>1.0008750483076574</v>
      </c>
      <c r="J50">
        <f>Table2[[#This Row],[knapTime]]-Table2[[#This Row],[greedyTime]]</f>
        <v>256622</v>
      </c>
    </row>
    <row r="51" spans="2:10" x14ac:dyDescent="0.2">
      <c r="B51" t="s">
        <v>13</v>
      </c>
      <c r="C51">
        <v>4</v>
      </c>
      <c r="D51">
        <v>300</v>
      </c>
      <c r="E51">
        <v>4615.1459217604297</v>
      </c>
      <c r="F51">
        <v>2712125</v>
      </c>
      <c r="G51">
        <v>4581.5700971120204</v>
      </c>
      <c r="H51">
        <v>135661</v>
      </c>
      <c r="I51" s="1">
        <f>Table2[[#This Row],[knapScore]]/Table2[[#This Row],[greedyScore]]</f>
        <v>1.0073284537695</v>
      </c>
      <c r="J51">
        <f>Table2[[#This Row],[knapTime]]-Table2[[#This Row],[greedyTime]]</f>
        <v>2576464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EC80-103B-F949-8023-1ECC6F9920AB}">
  <dimension ref="B4:I51"/>
  <sheetViews>
    <sheetView showGridLines="0" workbookViewId="0">
      <selection activeCell="E11" sqref="E11:E51"/>
    </sheetView>
  </sheetViews>
  <sheetFormatPr baseColWidth="10" defaultRowHeight="16" x14ac:dyDescent="0.2"/>
  <cols>
    <col min="2" max="2" width="24.33203125" customWidth="1"/>
    <col min="3" max="3" width="15.6640625" customWidth="1"/>
    <col min="4" max="4" width="28.1640625" customWidth="1"/>
    <col min="5" max="5" width="19.5" customWidth="1"/>
    <col min="6" max="6" width="11.83203125" customWidth="1"/>
    <col min="7" max="7" width="15" customWidth="1"/>
    <col min="8" max="8" width="23.1640625" bestFit="1" customWidth="1"/>
    <col min="9" max="9" width="30.5" bestFit="1" customWidth="1"/>
  </cols>
  <sheetData>
    <row r="4" spans="2:9" ht="17" x14ac:dyDescent="0.2">
      <c r="B4" s="7" t="s">
        <v>16</v>
      </c>
    </row>
    <row r="5" spans="2:9" ht="85" x14ac:dyDescent="0.2">
      <c r="B5" s="9" t="s">
        <v>29</v>
      </c>
      <c r="C5" s="9" t="s">
        <v>30</v>
      </c>
      <c r="D5" s="9" t="s">
        <v>33</v>
      </c>
    </row>
    <row r="6" spans="2:9" x14ac:dyDescent="0.2">
      <c r="B6" s="10">
        <f>AVERAGE(Table3[decrease in time taken to travel])</f>
        <v>8.7090540186375215E-2</v>
      </c>
      <c r="C6" s="10">
        <f>AVERAGE(Table3[decrease in satisfaction])</f>
        <v>-0.12209187821773346</v>
      </c>
      <c r="D6" s="10">
        <f>AVERAGE(I16:I21) + AVERAGE(I28:I33)</f>
        <v>0.61462265900982427</v>
      </c>
    </row>
    <row r="9" spans="2:9" x14ac:dyDescent="0.2">
      <c r="B9" t="s">
        <v>25</v>
      </c>
      <c r="C9" t="s">
        <v>18</v>
      </c>
      <c r="D9" t="s">
        <v>26</v>
      </c>
      <c r="E9" t="s">
        <v>27</v>
      </c>
      <c r="F9" t="s">
        <v>19</v>
      </c>
      <c r="G9" t="s">
        <v>28</v>
      </c>
      <c r="H9" t="s">
        <v>31</v>
      </c>
      <c r="I9" t="s">
        <v>32</v>
      </c>
    </row>
    <row r="10" spans="2:9" x14ac:dyDescent="0.2">
      <c r="B10" t="s">
        <v>7</v>
      </c>
      <c r="C10">
        <v>12</v>
      </c>
      <c r="D10">
        <v>1.28</v>
      </c>
      <c r="E10">
        <v>1.28</v>
      </c>
      <c r="F10">
        <v>912.46</v>
      </c>
      <c r="G10">
        <v>912.46</v>
      </c>
      <c r="H10">
        <f>(Table3[[#This Row],[heuristicScore]]-Table3[[#This Row],[knapScore]]) / Table3[[#This Row],[knapScore]]</f>
        <v>0</v>
      </c>
      <c r="I10" s="1">
        <f>(Table3[[#This Row],[knapTimeTaken]]-Table3[[#This Row],[heuristicTimeTaken]])/Table3[[#This Row],[knapTimeTaken]]</f>
        <v>0</v>
      </c>
    </row>
    <row r="11" spans="2:9" x14ac:dyDescent="0.2">
      <c r="B11" t="s">
        <v>7</v>
      </c>
      <c r="C11">
        <v>10</v>
      </c>
      <c r="D11">
        <v>1</v>
      </c>
      <c r="E11">
        <v>1.01</v>
      </c>
      <c r="F11">
        <v>838.8</v>
      </c>
      <c r="G11">
        <v>838.8</v>
      </c>
      <c r="H11">
        <f>(Table3[[#This Row],[heuristicScore]]-Table3[[#This Row],[knapScore]]) / Table3[[#This Row],[knapScore]]</f>
        <v>0</v>
      </c>
      <c r="I11" s="1">
        <f>(Table3[[#This Row],[knapTimeTaken]]-Table3[[#This Row],[heuristicTimeTaken]])/Table3[[#This Row],[knapTimeTaken]]</f>
        <v>-1.0000000000000009E-2</v>
      </c>
    </row>
    <row r="12" spans="2:9" x14ac:dyDescent="0.2">
      <c r="B12" t="s">
        <v>7</v>
      </c>
      <c r="C12">
        <v>12</v>
      </c>
      <c r="D12">
        <v>1.8</v>
      </c>
      <c r="E12">
        <v>1.83</v>
      </c>
      <c r="F12">
        <v>1233.3800000000001</v>
      </c>
      <c r="G12">
        <v>1233.3800000000001</v>
      </c>
      <c r="H12">
        <f>(Table3[[#This Row],[heuristicScore]]-Table3[[#This Row],[knapScore]]) / Table3[[#This Row],[knapScore]]</f>
        <v>0</v>
      </c>
      <c r="I12" s="1">
        <f>(Table3[[#This Row],[knapTimeTaken]]-Table3[[#This Row],[heuristicTimeTaken]])/Table3[[#This Row],[knapTimeTaken]]</f>
        <v>-1.666666666666668E-2</v>
      </c>
    </row>
    <row r="13" spans="2:9" x14ac:dyDescent="0.2">
      <c r="B13" t="s">
        <v>7</v>
      </c>
      <c r="C13">
        <v>10</v>
      </c>
      <c r="D13">
        <v>1.45</v>
      </c>
      <c r="E13">
        <v>1.44</v>
      </c>
      <c r="F13">
        <v>1109.83</v>
      </c>
      <c r="G13">
        <v>1109.83</v>
      </c>
      <c r="H13">
        <f>(Table3[[#This Row],[heuristicScore]]-Table3[[#This Row],[knapScore]]) / Table3[[#This Row],[knapScore]]</f>
        <v>0</v>
      </c>
      <c r="I13" s="1">
        <f>(Table3[[#This Row],[knapTimeTaken]]-Table3[[#This Row],[heuristicTimeTaken]])/Table3[[#This Row],[knapTimeTaken]]</f>
        <v>6.896551724137937E-3</v>
      </c>
    </row>
    <row r="14" spans="2:9" x14ac:dyDescent="0.2">
      <c r="B14" t="s">
        <v>7</v>
      </c>
      <c r="C14">
        <v>12</v>
      </c>
      <c r="D14">
        <v>1.77</v>
      </c>
      <c r="E14">
        <v>1.79</v>
      </c>
      <c r="F14">
        <v>1600.65</v>
      </c>
      <c r="G14">
        <v>1600.65</v>
      </c>
      <c r="H14">
        <f>(Table3[[#This Row],[heuristicScore]]-Table3[[#This Row],[knapScore]]) / Table3[[#This Row],[knapScore]]</f>
        <v>0</v>
      </c>
      <c r="I14" s="1">
        <f>(Table3[[#This Row],[knapTimeTaken]]-Table3[[#This Row],[heuristicTimeTaken]])/Table3[[#This Row],[knapTimeTaken]]</f>
        <v>-1.1299435028248598E-2</v>
      </c>
    </row>
    <row r="15" spans="2:9" x14ac:dyDescent="0.2">
      <c r="B15" t="s">
        <v>7</v>
      </c>
      <c r="C15">
        <v>10</v>
      </c>
      <c r="D15">
        <v>1.71</v>
      </c>
      <c r="E15">
        <v>1.72</v>
      </c>
      <c r="F15">
        <v>1411.83</v>
      </c>
      <c r="G15">
        <v>1411.83</v>
      </c>
      <c r="H15">
        <f>(Table3[[#This Row],[heuristicScore]]-Table3[[#This Row],[knapScore]]) / Table3[[#This Row],[knapScore]]</f>
        <v>0</v>
      </c>
      <c r="I15" s="1">
        <f>(Table3[[#This Row],[knapTimeTaken]]-Table3[[#This Row],[heuristicTimeTaken]])/Table3[[#This Row],[knapTimeTaken]]</f>
        <v>-5.8479532163742748E-3</v>
      </c>
    </row>
    <row r="16" spans="2:9" x14ac:dyDescent="0.2">
      <c r="B16" t="s">
        <v>8</v>
      </c>
      <c r="C16">
        <v>12</v>
      </c>
      <c r="D16">
        <v>24.75</v>
      </c>
      <c r="E16">
        <v>15.84</v>
      </c>
      <c r="F16">
        <v>919.59</v>
      </c>
      <c r="G16">
        <v>474.56</v>
      </c>
      <c r="H16">
        <f>(Table3[[#This Row],[heuristicScore]]-Table3[[#This Row],[knapScore]]) / Table3[[#This Row],[knapScore]]</f>
        <v>-0.48394393153470572</v>
      </c>
      <c r="I16" s="1">
        <f>(Table3[[#This Row],[knapTimeTaken]]-Table3[[#This Row],[heuristicTimeTaken]])/Table3[[#This Row],[knapTimeTaken]]</f>
        <v>0.36</v>
      </c>
    </row>
    <row r="17" spans="2:9" x14ac:dyDescent="0.2">
      <c r="B17" t="s">
        <v>8</v>
      </c>
      <c r="C17">
        <v>10</v>
      </c>
      <c r="D17">
        <v>24.32</v>
      </c>
      <c r="E17">
        <v>15.63</v>
      </c>
      <c r="F17">
        <v>802.38</v>
      </c>
      <c r="G17">
        <v>342.46</v>
      </c>
      <c r="H17">
        <f>(Table3[[#This Row],[heuristicScore]]-Table3[[#This Row],[knapScore]]) / Table3[[#This Row],[knapScore]]</f>
        <v>-0.57319474563174555</v>
      </c>
      <c r="I17" s="1">
        <f>(Table3[[#This Row],[knapTimeTaken]]-Table3[[#This Row],[heuristicTimeTaken]])/Table3[[#This Row],[knapTimeTaken]]</f>
        <v>0.35731907894736842</v>
      </c>
    </row>
    <row r="18" spans="2:9" x14ac:dyDescent="0.2">
      <c r="B18" t="s">
        <v>8</v>
      </c>
      <c r="C18">
        <v>12</v>
      </c>
      <c r="D18">
        <v>48.56</v>
      </c>
      <c r="E18">
        <v>30.93</v>
      </c>
      <c r="F18">
        <v>1030.27</v>
      </c>
      <c r="G18">
        <v>516.92999999999995</v>
      </c>
      <c r="H18">
        <f>(Table3[[#This Row],[heuristicScore]]-Table3[[#This Row],[knapScore]]) / Table3[[#This Row],[knapScore]]</f>
        <v>-0.49825773826278552</v>
      </c>
      <c r="I18" s="1">
        <f>(Table3[[#This Row],[knapTimeTaken]]-Table3[[#This Row],[heuristicTimeTaken]])/Table3[[#This Row],[knapTimeTaken]]</f>
        <v>0.3630560131795717</v>
      </c>
    </row>
    <row r="19" spans="2:9" x14ac:dyDescent="0.2">
      <c r="B19" t="s">
        <v>8</v>
      </c>
      <c r="C19">
        <v>10</v>
      </c>
      <c r="D19">
        <v>31.31</v>
      </c>
      <c r="E19">
        <v>26.16</v>
      </c>
      <c r="F19">
        <v>1022.24</v>
      </c>
      <c r="G19">
        <v>417.08</v>
      </c>
      <c r="H19">
        <f>(Table3[[#This Row],[heuristicScore]]-Table3[[#This Row],[knapScore]]) / Table3[[#This Row],[knapScore]]</f>
        <v>-0.5919940522773518</v>
      </c>
      <c r="I19" s="1">
        <f>(Table3[[#This Row],[knapTimeTaken]]-Table3[[#This Row],[heuristicTimeTaken]])/Table3[[#This Row],[knapTimeTaken]]</f>
        <v>0.16448419035451928</v>
      </c>
    </row>
    <row r="20" spans="2:9" x14ac:dyDescent="0.2">
      <c r="B20" t="s">
        <v>8</v>
      </c>
      <c r="C20">
        <v>12</v>
      </c>
      <c r="D20">
        <v>60.37</v>
      </c>
      <c r="E20">
        <v>39.96</v>
      </c>
      <c r="F20">
        <v>1250.43</v>
      </c>
      <c r="G20">
        <v>589.97</v>
      </c>
      <c r="H20">
        <f>(Table3[[#This Row],[heuristicScore]]-Table3[[#This Row],[knapScore]]) / Table3[[#This Row],[knapScore]]</f>
        <v>-0.52818630391145449</v>
      </c>
      <c r="I20" s="1">
        <f>(Table3[[#This Row],[knapTimeTaken]]-Table3[[#This Row],[heuristicTimeTaken]])/Table3[[#This Row],[knapTimeTaken]]</f>
        <v>0.33808182872287557</v>
      </c>
    </row>
    <row r="21" spans="2:9" x14ac:dyDescent="0.2">
      <c r="B21" t="s">
        <v>8</v>
      </c>
      <c r="C21">
        <v>10</v>
      </c>
      <c r="D21">
        <v>43.25</v>
      </c>
      <c r="E21">
        <v>32.229999999999997</v>
      </c>
      <c r="F21">
        <v>1233.67</v>
      </c>
      <c r="G21">
        <v>600.41</v>
      </c>
      <c r="H21">
        <f>(Table3[[#This Row],[heuristicScore]]-Table3[[#This Row],[knapScore]]) / Table3[[#This Row],[knapScore]]</f>
        <v>-0.51331393322363361</v>
      </c>
      <c r="I21" s="1">
        <f>(Table3[[#This Row],[knapTimeTaken]]-Table3[[#This Row],[heuristicTimeTaken]])/Table3[[#This Row],[knapTimeTaken]]</f>
        <v>0.25479768786127177</v>
      </c>
    </row>
    <row r="22" spans="2:9" x14ac:dyDescent="0.2">
      <c r="B22" t="s">
        <v>9</v>
      </c>
      <c r="C22">
        <v>12</v>
      </c>
      <c r="D22">
        <v>1.52</v>
      </c>
      <c r="E22">
        <v>1.49</v>
      </c>
      <c r="F22">
        <v>449.93</v>
      </c>
      <c r="G22">
        <v>449.93</v>
      </c>
      <c r="H22">
        <f>(Table3[[#This Row],[heuristicScore]]-Table3[[#This Row],[knapScore]]) / Table3[[#This Row],[knapScore]]</f>
        <v>0</v>
      </c>
      <c r="I22" s="1">
        <f>(Table3[[#This Row],[knapTimeTaken]]-Table3[[#This Row],[heuristicTimeTaken]])/Table3[[#This Row],[knapTimeTaken]]</f>
        <v>1.9736842105263174E-2</v>
      </c>
    </row>
    <row r="23" spans="2:9" x14ac:dyDescent="0.2">
      <c r="B23" t="s">
        <v>9</v>
      </c>
      <c r="C23">
        <v>10</v>
      </c>
      <c r="D23">
        <v>0.85</v>
      </c>
      <c r="E23">
        <v>0.85</v>
      </c>
      <c r="F23">
        <v>419.2</v>
      </c>
      <c r="G23">
        <v>419.2</v>
      </c>
      <c r="H23">
        <f>(Table3[[#This Row],[heuristicScore]]-Table3[[#This Row],[knapScore]]) / Table3[[#This Row],[knapScore]]</f>
        <v>0</v>
      </c>
      <c r="I23" s="1">
        <f>(Table3[[#This Row],[knapTimeTaken]]-Table3[[#This Row],[heuristicTimeTaken]])/Table3[[#This Row],[knapTimeTaken]]</f>
        <v>0</v>
      </c>
    </row>
    <row r="24" spans="2:9" x14ac:dyDescent="0.2">
      <c r="B24" t="s">
        <v>9</v>
      </c>
      <c r="C24">
        <v>12</v>
      </c>
      <c r="D24">
        <v>1.63</v>
      </c>
      <c r="E24">
        <v>1.67</v>
      </c>
      <c r="F24">
        <v>646.29999999999995</v>
      </c>
      <c r="G24">
        <v>646.29999999999995</v>
      </c>
      <c r="H24">
        <f>(Table3[[#This Row],[heuristicScore]]-Table3[[#This Row],[knapScore]]) / Table3[[#This Row],[knapScore]]</f>
        <v>0</v>
      </c>
      <c r="I24" s="1">
        <f>(Table3[[#This Row],[knapTimeTaken]]-Table3[[#This Row],[heuristicTimeTaken]])/Table3[[#This Row],[knapTimeTaken]]</f>
        <v>-2.4539877300613522E-2</v>
      </c>
    </row>
    <row r="25" spans="2:9" x14ac:dyDescent="0.2">
      <c r="B25" t="s">
        <v>9</v>
      </c>
      <c r="C25">
        <v>10</v>
      </c>
      <c r="D25">
        <v>1.67</v>
      </c>
      <c r="E25">
        <v>1.67</v>
      </c>
      <c r="F25">
        <v>549.17999999999995</v>
      </c>
      <c r="G25">
        <v>549.17999999999995</v>
      </c>
      <c r="H25">
        <f>(Table3[[#This Row],[heuristicScore]]-Table3[[#This Row],[knapScore]]) / Table3[[#This Row],[knapScore]]</f>
        <v>0</v>
      </c>
      <c r="I25" s="1">
        <f>(Table3[[#This Row],[knapTimeTaken]]-Table3[[#This Row],[heuristicTimeTaken]])/Table3[[#This Row],[knapTimeTaken]]</f>
        <v>0</v>
      </c>
    </row>
    <row r="26" spans="2:9" x14ac:dyDescent="0.2">
      <c r="B26" t="s">
        <v>9</v>
      </c>
      <c r="C26">
        <v>12</v>
      </c>
      <c r="D26">
        <v>2.27</v>
      </c>
      <c r="E26">
        <v>2.27</v>
      </c>
      <c r="F26">
        <v>664.18</v>
      </c>
      <c r="G26">
        <v>664.18</v>
      </c>
      <c r="H26">
        <f>(Table3[[#This Row],[heuristicScore]]-Table3[[#This Row],[knapScore]]) / Table3[[#This Row],[knapScore]]</f>
        <v>0</v>
      </c>
      <c r="I26" s="1">
        <f>(Table3[[#This Row],[knapTimeTaken]]-Table3[[#This Row],[heuristicTimeTaken]])/Table3[[#This Row],[knapTimeTaken]]</f>
        <v>0</v>
      </c>
    </row>
    <row r="27" spans="2:9" x14ac:dyDescent="0.2">
      <c r="B27" t="s">
        <v>9</v>
      </c>
      <c r="C27">
        <v>10</v>
      </c>
      <c r="D27">
        <v>1.93</v>
      </c>
      <c r="E27">
        <v>1.95</v>
      </c>
      <c r="F27">
        <v>629.28</v>
      </c>
      <c r="G27">
        <v>629.28</v>
      </c>
      <c r="H27">
        <f>(Table3[[#This Row],[heuristicScore]]-Table3[[#This Row],[knapScore]]) / Table3[[#This Row],[knapScore]]</f>
        <v>0</v>
      </c>
      <c r="I27" s="1">
        <f>(Table3[[#This Row],[knapTimeTaken]]-Table3[[#This Row],[heuristicTimeTaken]])/Table3[[#This Row],[knapTimeTaken]]</f>
        <v>-1.0362694300518144E-2</v>
      </c>
    </row>
    <row r="28" spans="2:9" x14ac:dyDescent="0.2">
      <c r="B28" t="s">
        <v>10</v>
      </c>
      <c r="C28">
        <v>12</v>
      </c>
      <c r="D28">
        <v>26.19</v>
      </c>
      <c r="E28">
        <v>14.48</v>
      </c>
      <c r="F28">
        <v>856.7</v>
      </c>
      <c r="G28">
        <v>618.08000000000004</v>
      </c>
      <c r="H28">
        <f>(Table3[[#This Row],[heuristicScore]]-Table3[[#This Row],[knapScore]]) / Table3[[#This Row],[knapScore]]</f>
        <v>-0.27853390918641296</v>
      </c>
      <c r="I28" s="1">
        <f>(Table3[[#This Row],[knapTimeTaken]]-Table3[[#This Row],[heuristicTimeTaken]])/Table3[[#This Row],[knapTimeTaken]]</f>
        <v>0.44711722031309659</v>
      </c>
    </row>
    <row r="29" spans="2:9" x14ac:dyDescent="0.2">
      <c r="B29" t="s">
        <v>10</v>
      </c>
      <c r="C29">
        <v>10</v>
      </c>
      <c r="D29">
        <v>26.04</v>
      </c>
      <c r="E29">
        <v>12.07</v>
      </c>
      <c r="F29">
        <v>754.7</v>
      </c>
      <c r="G29">
        <v>520.21</v>
      </c>
      <c r="H29">
        <f>(Table3[[#This Row],[heuristicScore]]-Table3[[#This Row],[knapScore]]) / Table3[[#This Row],[knapScore]]</f>
        <v>-0.31070624089042004</v>
      </c>
      <c r="I29" s="1">
        <f>(Table3[[#This Row],[knapTimeTaken]]-Table3[[#This Row],[heuristicTimeTaken]])/Table3[[#This Row],[knapTimeTaken]]</f>
        <v>0.53648233486943164</v>
      </c>
    </row>
    <row r="30" spans="2:9" x14ac:dyDescent="0.2">
      <c r="B30" t="s">
        <v>10</v>
      </c>
      <c r="C30">
        <v>12</v>
      </c>
      <c r="D30">
        <v>28.33</v>
      </c>
      <c r="E30">
        <v>21.75</v>
      </c>
      <c r="F30">
        <v>1168.06</v>
      </c>
      <c r="G30">
        <v>774.69</v>
      </c>
      <c r="H30">
        <f>(Table3[[#This Row],[heuristicScore]]-Table3[[#This Row],[knapScore]]) / Table3[[#This Row],[knapScore]]</f>
        <v>-0.33677208362584105</v>
      </c>
      <c r="I30" s="1">
        <f>(Table3[[#This Row],[knapTimeTaken]]-Table3[[#This Row],[heuristicTimeTaken]])/Table3[[#This Row],[knapTimeTaken]]</f>
        <v>0.23226261913166249</v>
      </c>
    </row>
    <row r="31" spans="2:9" x14ac:dyDescent="0.2">
      <c r="B31" t="s">
        <v>10</v>
      </c>
      <c r="C31">
        <v>10</v>
      </c>
      <c r="D31">
        <v>27.65</v>
      </c>
      <c r="E31">
        <v>20.84</v>
      </c>
      <c r="F31">
        <v>1009.68</v>
      </c>
      <c r="G31">
        <v>643.44000000000005</v>
      </c>
      <c r="H31">
        <f>(Table3[[#This Row],[heuristicScore]]-Table3[[#This Row],[knapScore]]) / Table3[[#This Row],[knapScore]]</f>
        <v>-0.362728785357737</v>
      </c>
      <c r="I31" s="1">
        <f>(Table3[[#This Row],[knapTimeTaken]]-Table3[[#This Row],[heuristicTimeTaken]])/Table3[[#This Row],[knapTimeTaken]]</f>
        <v>0.24629294755877032</v>
      </c>
    </row>
    <row r="32" spans="2:9" x14ac:dyDescent="0.2">
      <c r="B32" t="s">
        <v>10</v>
      </c>
      <c r="C32">
        <v>12</v>
      </c>
      <c r="D32">
        <v>36.270000000000003</v>
      </c>
      <c r="E32">
        <v>29.65</v>
      </c>
      <c r="F32">
        <v>1386.9</v>
      </c>
      <c r="G32">
        <v>951.16</v>
      </c>
      <c r="H32">
        <f>(Table3[[#This Row],[heuristicScore]]-Table3[[#This Row],[knapScore]]) / Table3[[#This Row],[knapScore]]</f>
        <v>-0.31418270964020484</v>
      </c>
      <c r="I32" s="1">
        <f>(Table3[[#This Row],[knapTimeTaken]]-Table3[[#This Row],[heuristicTimeTaken]])/Table3[[#This Row],[knapTimeTaken]]</f>
        <v>0.18251998897160199</v>
      </c>
    </row>
    <row r="33" spans="2:9" x14ac:dyDescent="0.2">
      <c r="B33" t="s">
        <v>10</v>
      </c>
      <c r="C33">
        <v>10</v>
      </c>
      <c r="D33">
        <v>33.07</v>
      </c>
      <c r="E33">
        <v>26.28</v>
      </c>
      <c r="F33">
        <v>1117.6199999999999</v>
      </c>
      <c r="G33">
        <v>742.05</v>
      </c>
      <c r="H33">
        <f>(Table3[[#This Row],[heuristicScore]]-Table3[[#This Row],[knapScore]]) / Table3[[#This Row],[knapScore]]</f>
        <v>-0.33604445160251245</v>
      </c>
      <c r="I33" s="1">
        <f>(Table3[[#This Row],[knapTimeTaken]]-Table3[[#This Row],[heuristicTimeTaken]])/Table3[[#This Row],[knapTimeTaken]]</f>
        <v>0.20532204414877531</v>
      </c>
    </row>
    <row r="34" spans="2:9" x14ac:dyDescent="0.2">
      <c r="B34" t="s">
        <v>11</v>
      </c>
      <c r="C34">
        <v>12</v>
      </c>
      <c r="D34">
        <v>1.35</v>
      </c>
      <c r="E34">
        <v>1.35</v>
      </c>
      <c r="F34">
        <v>657.56</v>
      </c>
      <c r="G34">
        <v>657.56</v>
      </c>
      <c r="H34">
        <f>(Table3[[#This Row],[heuristicScore]]-Table3[[#This Row],[knapScore]]) / Table3[[#This Row],[knapScore]]</f>
        <v>0</v>
      </c>
      <c r="I34" s="1">
        <f>(Table3[[#This Row],[knapTimeTaken]]-Table3[[#This Row],[heuristicTimeTaken]])/Table3[[#This Row],[knapTimeTaken]]</f>
        <v>0</v>
      </c>
    </row>
    <row r="35" spans="2:9" x14ac:dyDescent="0.2">
      <c r="B35" t="s">
        <v>11</v>
      </c>
      <c r="C35">
        <v>10</v>
      </c>
      <c r="D35">
        <v>1.52</v>
      </c>
      <c r="E35">
        <v>1.44</v>
      </c>
      <c r="F35">
        <v>537.30999999999995</v>
      </c>
      <c r="G35">
        <v>537.30999999999995</v>
      </c>
      <c r="H35">
        <f>(Table3[[#This Row],[heuristicScore]]-Table3[[#This Row],[knapScore]]) / Table3[[#This Row],[knapScore]]</f>
        <v>0</v>
      </c>
      <c r="I35" s="1">
        <f>(Table3[[#This Row],[knapTimeTaken]]-Table3[[#This Row],[heuristicTimeTaken]])/Table3[[#This Row],[knapTimeTaken]]</f>
        <v>5.2631578947368467E-2</v>
      </c>
    </row>
    <row r="36" spans="2:9" x14ac:dyDescent="0.2">
      <c r="B36" t="s">
        <v>11</v>
      </c>
      <c r="C36">
        <v>12</v>
      </c>
      <c r="D36">
        <v>2.0699999999999998</v>
      </c>
      <c r="E36">
        <v>2.13</v>
      </c>
      <c r="F36">
        <v>913.38</v>
      </c>
      <c r="G36">
        <v>913.38</v>
      </c>
      <c r="H36">
        <f>(Table3[[#This Row],[heuristicScore]]-Table3[[#This Row],[knapScore]]) / Table3[[#This Row],[knapScore]]</f>
        <v>0</v>
      </c>
      <c r="I36" s="1">
        <f>(Table3[[#This Row],[knapTimeTaken]]-Table3[[#This Row],[heuristicTimeTaken]])/Table3[[#This Row],[knapTimeTaken]]</f>
        <v>-2.898550724637684E-2</v>
      </c>
    </row>
    <row r="37" spans="2:9" x14ac:dyDescent="0.2">
      <c r="B37" t="s">
        <v>11</v>
      </c>
      <c r="C37">
        <v>10</v>
      </c>
      <c r="D37">
        <v>1.91</v>
      </c>
      <c r="E37">
        <v>2</v>
      </c>
      <c r="F37">
        <v>761.73</v>
      </c>
      <c r="G37">
        <v>761.73</v>
      </c>
      <c r="H37">
        <f>(Table3[[#This Row],[heuristicScore]]-Table3[[#This Row],[knapScore]]) / Table3[[#This Row],[knapScore]]</f>
        <v>0</v>
      </c>
      <c r="I37" s="1">
        <f>(Table3[[#This Row],[knapTimeTaken]]-Table3[[#This Row],[heuristicTimeTaken]])/Table3[[#This Row],[knapTimeTaken]]</f>
        <v>-4.7120418848167582E-2</v>
      </c>
    </row>
    <row r="38" spans="2:9" x14ac:dyDescent="0.2">
      <c r="B38" t="s">
        <v>11</v>
      </c>
      <c r="C38">
        <v>12</v>
      </c>
      <c r="D38">
        <v>2.77</v>
      </c>
      <c r="E38">
        <v>2.84</v>
      </c>
      <c r="F38">
        <v>1112.6300000000001</v>
      </c>
      <c r="G38">
        <v>1112.6300000000001</v>
      </c>
      <c r="H38">
        <f>(Table3[[#This Row],[heuristicScore]]-Table3[[#This Row],[knapScore]]) / Table3[[#This Row],[knapScore]]</f>
        <v>0</v>
      </c>
      <c r="I38" s="1">
        <f>(Table3[[#This Row],[knapTimeTaken]]-Table3[[#This Row],[heuristicTimeTaken]])/Table3[[#This Row],[knapTimeTaken]]</f>
        <v>-2.5270758122743625E-2</v>
      </c>
    </row>
    <row r="39" spans="2:9" x14ac:dyDescent="0.2">
      <c r="B39" t="s">
        <v>11</v>
      </c>
      <c r="C39">
        <v>10</v>
      </c>
      <c r="D39">
        <v>2.4300000000000002</v>
      </c>
      <c r="E39">
        <v>2.4500000000000002</v>
      </c>
      <c r="F39">
        <v>945.62</v>
      </c>
      <c r="G39">
        <v>945.62</v>
      </c>
      <c r="H39">
        <f>(Table3[[#This Row],[heuristicScore]]-Table3[[#This Row],[knapScore]]) / Table3[[#This Row],[knapScore]]</f>
        <v>0</v>
      </c>
      <c r="I39" s="1">
        <f>(Table3[[#This Row],[knapTimeTaken]]-Table3[[#This Row],[heuristicTimeTaken]])/Table3[[#This Row],[knapTimeTaken]]</f>
        <v>-8.2304526748971252E-3</v>
      </c>
    </row>
    <row r="40" spans="2:9" x14ac:dyDescent="0.2">
      <c r="B40" t="s">
        <v>12</v>
      </c>
      <c r="C40">
        <v>12</v>
      </c>
      <c r="D40">
        <v>1.44</v>
      </c>
      <c r="E40">
        <v>1.4</v>
      </c>
      <c r="F40">
        <v>775.72</v>
      </c>
      <c r="G40">
        <v>775.72</v>
      </c>
      <c r="H40">
        <f>(Table3[[#This Row],[heuristicScore]]-Table3[[#This Row],[knapScore]]) / Table3[[#This Row],[knapScore]]</f>
        <v>0</v>
      </c>
      <c r="I40" s="1">
        <f>(Table3[[#This Row],[knapTimeTaken]]-Table3[[#This Row],[heuristicTimeTaken]])/Table3[[#This Row],[knapTimeTaken]]</f>
        <v>2.7777777777777804E-2</v>
      </c>
    </row>
    <row r="41" spans="2:9" x14ac:dyDescent="0.2">
      <c r="B41" t="s">
        <v>12</v>
      </c>
      <c r="C41">
        <v>10</v>
      </c>
      <c r="D41">
        <v>1.1499999999999999</v>
      </c>
      <c r="E41">
        <v>1.1499999999999999</v>
      </c>
      <c r="F41">
        <v>662.13</v>
      </c>
      <c r="G41">
        <v>662.13</v>
      </c>
      <c r="H41">
        <f>(Table3[[#This Row],[heuristicScore]]-Table3[[#This Row],[knapScore]]) / Table3[[#This Row],[knapScore]]</f>
        <v>0</v>
      </c>
      <c r="I41" s="1">
        <f>(Table3[[#This Row],[knapTimeTaken]]-Table3[[#This Row],[heuristicTimeTaken]])/Table3[[#This Row],[knapTimeTaken]]</f>
        <v>0</v>
      </c>
    </row>
    <row r="42" spans="2:9" x14ac:dyDescent="0.2">
      <c r="B42" t="s">
        <v>12</v>
      </c>
      <c r="C42">
        <v>12</v>
      </c>
      <c r="D42">
        <v>1.64</v>
      </c>
      <c r="E42">
        <v>1.65</v>
      </c>
      <c r="F42">
        <v>1097.19</v>
      </c>
      <c r="G42">
        <v>1097.19</v>
      </c>
      <c r="H42">
        <f>(Table3[[#This Row],[heuristicScore]]-Table3[[#This Row],[knapScore]]) / Table3[[#This Row],[knapScore]]</f>
        <v>0</v>
      </c>
      <c r="I42" s="1">
        <f>(Table3[[#This Row],[knapTimeTaken]]-Table3[[#This Row],[heuristicTimeTaken]])/Table3[[#This Row],[knapTimeTaken]]</f>
        <v>-6.0975609756097615E-3</v>
      </c>
    </row>
    <row r="43" spans="2:9" x14ac:dyDescent="0.2">
      <c r="B43" t="s">
        <v>12</v>
      </c>
      <c r="C43">
        <v>10</v>
      </c>
      <c r="D43">
        <v>1.52</v>
      </c>
      <c r="E43">
        <v>1.52</v>
      </c>
      <c r="F43">
        <v>930.08</v>
      </c>
      <c r="G43">
        <v>930.08</v>
      </c>
      <c r="H43">
        <f>(Table3[[#This Row],[heuristicScore]]-Table3[[#This Row],[knapScore]]) / Table3[[#This Row],[knapScore]]</f>
        <v>0</v>
      </c>
      <c r="I43" s="1">
        <f>(Table3[[#This Row],[knapTimeTaken]]-Table3[[#This Row],[heuristicTimeTaken]])/Table3[[#This Row],[knapTimeTaken]]</f>
        <v>0</v>
      </c>
    </row>
    <row r="44" spans="2:9" x14ac:dyDescent="0.2">
      <c r="B44" t="s">
        <v>12</v>
      </c>
      <c r="C44">
        <v>12</v>
      </c>
      <c r="D44">
        <v>1.72</v>
      </c>
      <c r="E44">
        <v>1.71</v>
      </c>
      <c r="F44">
        <v>1092.06</v>
      </c>
      <c r="G44">
        <v>1092.06</v>
      </c>
      <c r="H44">
        <f>(Table3[[#This Row],[heuristicScore]]-Table3[[#This Row],[knapScore]]) / Table3[[#This Row],[knapScore]]</f>
        <v>0</v>
      </c>
      <c r="I44" s="1">
        <f>(Table3[[#This Row],[knapTimeTaken]]-Table3[[#This Row],[heuristicTimeTaken]])/Table3[[#This Row],[knapTimeTaken]]</f>
        <v>5.8139534883720981E-3</v>
      </c>
    </row>
    <row r="45" spans="2:9" x14ac:dyDescent="0.2">
      <c r="B45" t="s">
        <v>12</v>
      </c>
      <c r="C45">
        <v>10</v>
      </c>
      <c r="D45">
        <v>1.99</v>
      </c>
      <c r="E45">
        <v>1.95</v>
      </c>
      <c r="F45">
        <v>1112.83</v>
      </c>
      <c r="G45">
        <v>1112.83</v>
      </c>
      <c r="H45">
        <f>(Table3[[#This Row],[heuristicScore]]-Table3[[#This Row],[knapScore]]) / Table3[[#This Row],[knapScore]]</f>
        <v>0</v>
      </c>
      <c r="I45" s="1">
        <f>(Table3[[#This Row],[knapTimeTaken]]-Table3[[#This Row],[heuristicTimeTaken]])/Table3[[#This Row],[knapTimeTaken]]</f>
        <v>2.0100502512562832E-2</v>
      </c>
    </row>
    <row r="46" spans="2:9" x14ac:dyDescent="0.2">
      <c r="B46" t="s">
        <v>13</v>
      </c>
      <c r="C46">
        <v>12</v>
      </c>
      <c r="D46">
        <v>0.91</v>
      </c>
      <c r="E46">
        <v>0.85</v>
      </c>
      <c r="F46">
        <v>510.89</v>
      </c>
      <c r="G46">
        <v>510.89</v>
      </c>
      <c r="H46">
        <f>(Table3[[#This Row],[heuristicScore]]-Table3[[#This Row],[knapScore]]) / Table3[[#This Row],[knapScore]]</f>
        <v>0</v>
      </c>
      <c r="I46" s="1">
        <f>(Table3[[#This Row],[knapTimeTaken]]-Table3[[#This Row],[heuristicTimeTaken]])/Table3[[#This Row],[knapTimeTaken]]</f>
        <v>6.5934065934065991E-2</v>
      </c>
    </row>
    <row r="47" spans="2:9" x14ac:dyDescent="0.2">
      <c r="B47" t="s">
        <v>13</v>
      </c>
      <c r="C47">
        <v>10</v>
      </c>
      <c r="D47">
        <v>0.79</v>
      </c>
      <c r="E47">
        <v>0.79</v>
      </c>
      <c r="F47">
        <v>431.6</v>
      </c>
      <c r="G47">
        <v>431.6</v>
      </c>
      <c r="H47">
        <f>(Table3[[#This Row],[heuristicScore]]-Table3[[#This Row],[knapScore]]) / Table3[[#This Row],[knapScore]]</f>
        <v>0</v>
      </c>
      <c r="I47" s="1">
        <f>(Table3[[#This Row],[knapTimeTaken]]-Table3[[#This Row],[heuristicTimeTaken]])/Table3[[#This Row],[knapTimeTaken]]</f>
        <v>0</v>
      </c>
    </row>
    <row r="48" spans="2:9" x14ac:dyDescent="0.2">
      <c r="B48" t="s">
        <v>13</v>
      </c>
      <c r="C48">
        <v>12</v>
      </c>
      <c r="D48">
        <v>0.91</v>
      </c>
      <c r="E48">
        <v>0.93</v>
      </c>
      <c r="F48">
        <v>709.21</v>
      </c>
      <c r="G48">
        <v>709.21</v>
      </c>
      <c r="H48">
        <f>(Table3[[#This Row],[heuristicScore]]-Table3[[#This Row],[knapScore]]) / Table3[[#This Row],[knapScore]]</f>
        <v>0</v>
      </c>
      <c r="I48" s="1">
        <f>(Table3[[#This Row],[knapTimeTaken]]-Table3[[#This Row],[heuristicTimeTaken]])/Table3[[#This Row],[knapTimeTaken]]</f>
        <v>-2.1978021978021997E-2</v>
      </c>
    </row>
    <row r="49" spans="2:9" x14ac:dyDescent="0.2">
      <c r="B49" t="s">
        <v>13</v>
      </c>
      <c r="C49">
        <v>10</v>
      </c>
      <c r="D49">
        <v>1.21</v>
      </c>
      <c r="E49">
        <v>1.2</v>
      </c>
      <c r="F49">
        <v>530.95000000000005</v>
      </c>
      <c r="G49">
        <v>530.95000000000005</v>
      </c>
      <c r="H49">
        <f>(Table3[[#This Row],[heuristicScore]]-Table3[[#This Row],[knapScore]]) / Table3[[#This Row],[knapScore]]</f>
        <v>0</v>
      </c>
      <c r="I49" s="1">
        <f>(Table3[[#This Row],[knapTimeTaken]]-Table3[[#This Row],[heuristicTimeTaken]])/Table3[[#This Row],[knapTimeTaken]]</f>
        <v>8.2644628099173625E-3</v>
      </c>
    </row>
    <row r="50" spans="2:9" x14ac:dyDescent="0.2">
      <c r="B50" t="s">
        <v>13</v>
      </c>
      <c r="C50">
        <v>12</v>
      </c>
      <c r="D50">
        <v>1.45</v>
      </c>
      <c r="E50">
        <v>1.48</v>
      </c>
      <c r="F50">
        <v>833.07</v>
      </c>
      <c r="G50">
        <v>833.07</v>
      </c>
      <c r="H50">
        <f>(Table3[[#This Row],[heuristicScore]]-Table3[[#This Row],[knapScore]]) / Table3[[#This Row],[knapScore]]</f>
        <v>0</v>
      </c>
      <c r="I50" s="1">
        <f>(Table3[[#This Row],[knapTimeTaken]]-Table3[[#This Row],[heuristicTimeTaken]])/Table3[[#This Row],[knapTimeTaken]]</f>
        <v>-2.0689655172413814E-2</v>
      </c>
    </row>
    <row r="51" spans="2:9" x14ac:dyDescent="0.2">
      <c r="B51" t="s">
        <v>13</v>
      </c>
      <c r="C51">
        <v>10</v>
      </c>
      <c r="D51">
        <v>1.39</v>
      </c>
      <c r="E51">
        <v>1.39</v>
      </c>
      <c r="F51">
        <v>694.46</v>
      </c>
      <c r="G51">
        <v>694.46</v>
      </c>
      <c r="H51">
        <f>(Table3[[#This Row],[heuristicScore]]-Table3[[#This Row],[knapScore]]) / Table3[[#This Row],[knapScore]]</f>
        <v>0</v>
      </c>
      <c r="I51" s="1">
        <f>(Table3[[#This Row],[knapTimeTaken]]-Table3[[#This Row],[heuristicTimeTaken]])/Table3[[#This Row],[knapTimeTaken]]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Greedy vs 2-Opt Routing</vt:lpstr>
      <vt:lpstr>Knapsack vs Greedy Scores</vt:lpstr>
      <vt:lpstr>Knapsack vs w Heursitic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2020-11-10T17:30:50Z</dcterms:created>
  <dcterms:modified xsi:type="dcterms:W3CDTF">2020-11-10T17:52:26Z</dcterms:modified>
</cp:coreProperties>
</file>