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1\a2\"/>
    </mc:Choice>
  </mc:AlternateContent>
  <bookViews>
    <workbookView xWindow="0" yWindow="0" windowWidth="28800" windowHeight="12420"/>
  </bookViews>
  <sheets>
    <sheet name="Data" sheetId="1" r:id="rId1"/>
    <sheet name="serial fraction" sheetId="7" r:id="rId2"/>
    <sheet name="overhead diagram" sheetId="6" r:id="rId3"/>
    <sheet name="cost diagram" sheetId="5" r:id="rId4"/>
    <sheet name="efficiency diagram" sheetId="4" r:id="rId5"/>
    <sheet name="speedup diagram" sheetId="3" r:id="rId6"/>
    <sheet name="diff" sheetId="8" r:id="rId7"/>
    <sheet name="runtime diagram" sheetId="2" r:id="rId8"/>
  </sheets>
  <definedNames>
    <definedName name="alpha" localSheetId="0">Data!$J$1</definedName>
    <definedName name="beta" localSheetId="0">Data!$L$1</definedName>
    <definedName name="det" localSheetId="0">Data!$G$3</definedName>
    <definedName name="m" localSheetId="0">Data!$N$1</definedName>
    <definedName name="n" localSheetId="0">Data!$H$1</definedName>
    <definedName name="sumx" localSheetId="0">Data!$G$1</definedName>
    <definedName name="sumx2" localSheetId="0">Data!$I$2</definedName>
    <definedName name="sumxy" localSheetId="0">Data!$G$2</definedName>
    <definedName name="sumy" localSheetId="0">Data!$I$1</definedName>
    <definedName name="T_n_1" localSheetId="0">Data!$E$2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F6" i="1"/>
  <c r="F7" i="1"/>
  <c r="F8" i="1"/>
  <c r="F9" i="1"/>
  <c r="F10" i="1"/>
  <c r="F11" i="1"/>
  <c r="F12" i="1"/>
  <c r="F5" i="1"/>
  <c r="M6" i="1"/>
  <c r="M7" i="1"/>
  <c r="M8" i="1"/>
  <c r="M9" i="1"/>
  <c r="M10" i="1"/>
  <c r="M11" i="1"/>
  <c r="M12" i="1"/>
  <c r="M5" i="1"/>
  <c r="L6" i="1" l="1"/>
  <c r="L7" i="1"/>
  <c r="L8" i="1"/>
  <c r="L9" i="1"/>
  <c r="L10" i="1"/>
  <c r="L11" i="1"/>
  <c r="L12" i="1"/>
  <c r="L5" i="1"/>
  <c r="K5" i="1" s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J6" i="1" l="1"/>
  <c r="J7" i="1"/>
  <c r="J8" i="1"/>
  <c r="J9" i="1"/>
  <c r="J10" i="1"/>
  <c r="J11" i="1"/>
  <c r="J12" i="1"/>
  <c r="J5" i="1"/>
  <c r="E6" i="1" l="1"/>
  <c r="E7" i="1"/>
  <c r="E8" i="1"/>
  <c r="E9" i="1"/>
  <c r="E10" i="1"/>
  <c r="E11" i="1"/>
  <c r="G11" i="1" s="1"/>
  <c r="E12" i="1"/>
  <c r="H12" i="1" s="1"/>
  <c r="E5" i="1"/>
  <c r="E2" i="1"/>
  <c r="H6" i="1"/>
  <c r="H7" i="1"/>
  <c r="H8" i="1"/>
  <c r="H9" i="1"/>
  <c r="H10" i="1"/>
  <c r="H11" i="1"/>
  <c r="G9" i="1"/>
  <c r="G12" i="1" l="1"/>
  <c r="G5" i="1"/>
  <c r="H5" i="1"/>
  <c r="G10" i="1"/>
  <c r="G8" i="1"/>
  <c r="G7" i="1"/>
  <c r="G6" i="1"/>
</calcChain>
</file>

<file path=xl/sharedStrings.xml><?xml version="1.0" encoding="utf-8"?>
<sst xmlns="http://schemas.openxmlformats.org/spreadsheetml/2006/main" count="22" uniqueCount="22">
  <si>
    <t>nodes</t>
  </si>
  <si>
    <t>par</t>
  </si>
  <si>
    <t>run 1</t>
  </si>
  <si>
    <t>run 2</t>
  </si>
  <si>
    <t>run 3</t>
  </si>
  <si>
    <t>seq</t>
  </si>
  <si>
    <t>seq 1</t>
  </si>
  <si>
    <t>speedup</t>
  </si>
  <si>
    <t>efficiency</t>
  </si>
  <si>
    <t>cost</t>
  </si>
  <si>
    <t>overhead</t>
  </si>
  <si>
    <t>serial fraction</t>
  </si>
  <si>
    <t>predicted runtime</t>
  </si>
  <si>
    <t>minimum</t>
  </si>
  <si>
    <t>computation time</t>
  </si>
  <si>
    <t>communication time</t>
  </si>
  <si>
    <t>sum</t>
  </si>
  <si>
    <t>n</t>
  </si>
  <si>
    <t>alpha</t>
  </si>
  <si>
    <t>beta</t>
  </si>
  <si>
    <t>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</si>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</sst>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experimentally determined serial fraction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Data!$A$6:$A$12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Data!$J$6:$J$12</c:f>
              <c:numCache>
                <c:formatCode>General</c:formatCode>
                <c:ptCount val="7"/>
                <c:pt idx="0">
                  <c:v>0.15686431299352055</c:v>
                </c:pt>
                <c:pt idx="1">
                  <c:v>7.8956405116014608E-2</c:v>
                </c:pt>
                <c:pt idx="2">
                  <c:v>5.1627462619861619E-2</c:v>
                </c:pt>
                <c:pt idx="3">
                  <c:v>3.607876616219554E-2</c:v>
                </c:pt>
                <c:pt idx="4">
                  <c:v>3.2314784728875043E-2</c:v>
                </c:pt>
                <c:pt idx="5">
                  <c:v>2.244936377742492E-2</c:v>
                </c:pt>
                <c:pt idx="6">
                  <c:v>1.6712356479987079E-2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61992"/>
        <c:axId val="381555720"/>
      </c:scatterChart>
      <c:valAx>
        <c:axId val="38156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5720"/>
        <c:crosses val="autoZero"/>
        <c:crossBetween val="midCat"/>
      </c:valAx>
      <c:valAx>
        <c:axId val="3815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overhead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Data!$I$5:$I$12</c:f>
              <c:numCache>
                <c:formatCode>General</c:formatCode>
                <c:ptCount val="8"/>
                <c:pt idx="0">
                  <c:v>123.20070599999997</c:v>
                </c:pt>
                <c:pt idx="1">
                  <c:v>141.15551299999993</c:v>
                </c:pt>
                <c:pt idx="2">
                  <c:v>142.09901100000002</c:v>
                </c:pt>
                <c:pt idx="3">
                  <c:v>139.37206300000003</c:v>
                </c:pt>
                <c:pt idx="4">
                  <c:v>129.862979</c:v>
                </c:pt>
                <c:pt idx="5">
                  <c:v>145.39349100000004</c:v>
                </c:pt>
                <c:pt idx="6">
                  <c:v>141.40858299999991</c:v>
                </c:pt>
                <c:pt idx="7">
                  <c:v>135.34863900000005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54544"/>
        <c:axId val="381552584"/>
      </c:scatterChart>
      <c:valAx>
        <c:axId val="3815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2584"/>
        <c:crosses val="autoZero"/>
        <c:crossBetween val="midCat"/>
      </c:valAx>
      <c:valAx>
        <c:axId val="38155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Data!$H$4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Data!$H$5:$H$12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1041.0129139999999</c:v>
                </c:pt>
                <c:pt idx="2">
                  <c:v>1041.956412</c:v>
                </c:pt>
                <c:pt idx="3">
                  <c:v>1039.229464</c:v>
                </c:pt>
                <c:pt idx="4">
                  <c:v>1029.72038</c:v>
                </c:pt>
                <c:pt idx="5">
                  <c:v>1045.250892</c:v>
                </c:pt>
                <c:pt idx="6">
                  <c:v>1041.2659839999999</c:v>
                </c:pt>
                <c:pt idx="7">
                  <c:v>1035.20604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62776"/>
        <c:axId val="381556112"/>
      </c:scatterChart>
      <c:valAx>
        <c:axId val="38156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6112"/>
        <c:crosses val="autoZero"/>
        <c:crossBetween val="midCat"/>
      </c:valAx>
      <c:valAx>
        <c:axId val="3815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aggregated</a:t>
                </a:r>
                <a:r>
                  <a:rPr lang="en-GB" baseline="0"/>
                  <a:t> time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efficiency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Data!$G$5:$G$12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0.86440560813254241</c:v>
                </c:pt>
                <c:pt idx="2">
                  <c:v>0.86362288348775962</c:v>
                </c:pt>
                <c:pt idx="3">
                  <c:v>0.8658890381499037</c:v>
                </c:pt>
                <c:pt idx="4">
                  <c:v>0.87388520075712195</c:v>
                </c:pt>
                <c:pt idx="5">
                  <c:v>0.86090086876481708</c:v>
                </c:pt>
                <c:pt idx="6">
                  <c:v>0.86419552239977915</c:v>
                </c:pt>
                <c:pt idx="7">
                  <c:v>0.86925439596546394</c:v>
                </c:pt>
              </c:numCache>
            </c:numRef>
          </c:yVal>
          <c:smooth val="1"/>
        </c:ser>
        <c:ser>
          <c:idx val="1"/>
          <c:order val="1"/>
          <c:tx>
            <c:v>ideal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56896"/>
        <c:axId val="381554936"/>
      </c:scatterChart>
      <c:valAx>
        <c:axId val="3815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4936"/>
        <c:crosses val="autoZero"/>
        <c:crossBetween val="midCat"/>
      </c:valAx>
      <c:valAx>
        <c:axId val="3815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times faster per node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 speedup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Data!$F$5:$F$12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1.7288112162650848</c:v>
                </c:pt>
                <c:pt idx="2">
                  <c:v>2.5908686504632787</c:v>
                </c:pt>
                <c:pt idx="3">
                  <c:v>3.4635561525996148</c:v>
                </c:pt>
                <c:pt idx="4">
                  <c:v>4.3694260037856099</c:v>
                </c:pt>
                <c:pt idx="5">
                  <c:v>5.1654052125889027</c:v>
                </c:pt>
                <c:pt idx="6">
                  <c:v>6.9135641791982332</c:v>
                </c:pt>
                <c:pt idx="7">
                  <c:v>8.692543959654639</c:v>
                </c:pt>
              </c:numCache>
            </c:numRef>
          </c:yVal>
          <c:smooth val="1"/>
        </c:ser>
        <c:ser>
          <c:idx val="1"/>
          <c:order val="1"/>
          <c:tx>
            <c:v>linear speedup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57288"/>
        <c:axId val="381555328"/>
      </c:scatterChart>
      <c:valAx>
        <c:axId val="38155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5328"/>
        <c:crosses val="autoZero"/>
        <c:crossBetween val="midCat"/>
      </c:valAx>
      <c:valAx>
        <c:axId val="3815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times faster than sequential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 - predicted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Data!$O$5:$O$12</c:f>
              <c:numCache>
                <c:formatCode>General</c:formatCode>
                <c:ptCount val="8"/>
                <c:pt idx="0">
                  <c:v>123.20070600000008</c:v>
                </c:pt>
                <c:pt idx="1">
                  <c:v>67.241713642857178</c:v>
                </c:pt>
                <c:pt idx="2">
                  <c:v>40.694251285714245</c:v>
                </c:pt>
                <c:pt idx="3">
                  <c:v>28.170930035714321</c:v>
                </c:pt>
                <c:pt idx="4">
                  <c:v>15.964467228571408</c:v>
                </c:pt>
                <c:pt idx="5">
                  <c:v>14.224119928571412</c:v>
                </c:pt>
                <c:pt idx="6">
                  <c:v>7.6679443035714172</c:v>
                </c:pt>
                <c:pt idx="7">
                  <c:v>0.19069247142856227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56504"/>
        <c:axId val="381557680"/>
      </c:scatterChart>
      <c:valAx>
        <c:axId val="3815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7680"/>
        <c:crosses val="autoZero"/>
        <c:crossBetween val="midCat"/>
      </c:valAx>
      <c:valAx>
        <c:axId val="3815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</a:t>
                </a:r>
                <a:r>
                  <a:rPr lang="en-GB" baseline="0"/>
                  <a:t> in runtime [s]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Data!$E$5:$E$12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520.50645699999995</c:v>
                </c:pt>
                <c:pt idx="2">
                  <c:v>347.318804</c:v>
                </c:pt>
                <c:pt idx="3">
                  <c:v>259.807366</c:v>
                </c:pt>
                <c:pt idx="4">
                  <c:v>205.944076</c:v>
                </c:pt>
                <c:pt idx="5">
                  <c:v>174.208482</c:v>
                </c:pt>
                <c:pt idx="6">
                  <c:v>130.15824799999999</c:v>
                </c:pt>
                <c:pt idx="7">
                  <c:v>103.52060400000001</c:v>
                </c:pt>
              </c:numCache>
            </c:numRef>
          </c:yVal>
          <c:smooth val="1"/>
        </c:ser>
        <c:ser>
          <c:idx val="1"/>
          <c:order val="1"/>
          <c:tx>
            <c:v>predicted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Data!$K$5:$K$12</c:f>
              <c:numCache>
                <c:formatCode>General</c:formatCode>
                <c:ptCount val="8"/>
                <c:pt idx="0">
                  <c:v>899.85740099999987</c:v>
                </c:pt>
                <c:pt idx="1">
                  <c:v>453.26474335714278</c:v>
                </c:pt>
                <c:pt idx="2">
                  <c:v>306.62455271428576</c:v>
                </c:pt>
                <c:pt idx="3">
                  <c:v>231.63643596428568</c:v>
                </c:pt>
                <c:pt idx="4">
                  <c:v>189.97960877142859</c:v>
                </c:pt>
                <c:pt idx="5">
                  <c:v>159.98436207142859</c:v>
                </c:pt>
                <c:pt idx="6">
                  <c:v>122.49030369642857</c:v>
                </c:pt>
                <c:pt idx="7">
                  <c:v>103.32991152857144</c:v>
                </c:pt>
              </c:numCache>
            </c:numRef>
          </c:yVal>
          <c:smooth val="1"/>
        </c:ser>
        <c:ser>
          <c:idx val="2"/>
          <c:order val="2"/>
          <c:tx>
            <c:v>predicted (compute only)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Data!$L$5:$L$12</c:f>
              <c:numCache>
                <c:formatCode>General</c:formatCode>
                <c:ptCount val="8"/>
                <c:pt idx="0">
                  <c:v>899.85740099999987</c:v>
                </c:pt>
                <c:pt idx="1">
                  <c:v>449.92870049999993</c:v>
                </c:pt>
                <c:pt idx="2">
                  <c:v>299.95246700000001</c:v>
                </c:pt>
                <c:pt idx="3">
                  <c:v>224.96435024999997</c:v>
                </c:pt>
                <c:pt idx="4">
                  <c:v>179.9714802</c:v>
                </c:pt>
                <c:pt idx="5">
                  <c:v>149.97623350000001</c:v>
                </c:pt>
                <c:pt idx="6">
                  <c:v>112.48217512499998</c:v>
                </c:pt>
                <c:pt idx="7">
                  <c:v>89.985740100000001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61208"/>
        <c:axId val="381558072"/>
      </c:scatterChart>
      <c:valAx>
        <c:axId val="3815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8072"/>
        <c:crosses val="autoZero"/>
        <c:crossBetween val="midCat"/>
      </c:valAx>
      <c:valAx>
        <c:axId val="3815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1060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O5" sqref="O5"/>
    </sheetView>
  </sheetViews>
  <sheetFormatPr baseColWidth="10" defaultRowHeight="15.75" x14ac:dyDescent="0.25"/>
  <cols>
    <col min="10" max="10" width="12.125" bestFit="1" customWidth="1"/>
    <col min="11" max="11" width="15.25" bestFit="1" customWidth="1"/>
    <col min="12" max="12" width="15.125" bestFit="1" customWidth="1"/>
    <col min="13" max="13" width="17.5" bestFit="1" customWidth="1"/>
  </cols>
  <sheetData>
    <row r="1" spans="1:15" x14ac:dyDescent="0.25">
      <c r="B1" s="2" t="s">
        <v>5</v>
      </c>
      <c r="C1" s="2"/>
      <c r="D1" s="2"/>
      <c r="E1" s="2"/>
      <c r="G1" t="s">
        <v>17</v>
      </c>
      <c r="H1">
        <v>6000</v>
      </c>
      <c r="I1" t="s">
        <v>18</v>
      </c>
      <c r="J1">
        <v>9.3258173076922891E-5</v>
      </c>
      <c r="K1" t="s">
        <v>19</v>
      </c>
      <c r="L1">
        <v>9.6406035370879276E-9</v>
      </c>
      <c r="M1" t="s">
        <v>20</v>
      </c>
      <c r="N1">
        <v>8</v>
      </c>
    </row>
    <row r="2" spans="1:15" x14ac:dyDescent="0.25">
      <c r="A2" t="s">
        <v>6</v>
      </c>
      <c r="B2">
        <v>1043.0850660000001</v>
      </c>
      <c r="C2">
        <v>1040.108663</v>
      </c>
      <c r="D2">
        <v>899.85740099999998</v>
      </c>
      <c r="E2">
        <f>MIN(B2:D2)</f>
        <v>899.85740099999998</v>
      </c>
      <c r="J2">
        <v>2.3866989032471903E-4</v>
      </c>
      <c r="L2">
        <v>8.5026265107540363E-9</v>
      </c>
    </row>
    <row r="3" spans="1:15" x14ac:dyDescent="0.25">
      <c r="B3" s="2" t="s">
        <v>1</v>
      </c>
      <c r="C3" s="2"/>
      <c r="D3" s="2"/>
      <c r="E3" s="2"/>
      <c r="K3" s="2" t="s">
        <v>12</v>
      </c>
      <c r="L3" s="2"/>
      <c r="M3" s="2"/>
    </row>
    <row r="4" spans="1:15" x14ac:dyDescent="0.25">
      <c r="A4" t="s">
        <v>0</v>
      </c>
      <c r="B4" t="s">
        <v>2</v>
      </c>
      <c r="C4" t="s">
        <v>3</v>
      </c>
      <c r="D4" t="s">
        <v>4</v>
      </c>
      <c r="E4" t="s">
        <v>13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16</v>
      </c>
      <c r="L4" t="s">
        <v>14</v>
      </c>
      <c r="M4" t="s">
        <v>15</v>
      </c>
      <c r="O4" t="s">
        <v>21</v>
      </c>
    </row>
    <row r="5" spans="1:15" x14ac:dyDescent="0.25">
      <c r="A5">
        <v>1</v>
      </c>
      <c r="B5" s="1">
        <v>1032.7123810000001</v>
      </c>
      <c r="C5">
        <v>1023.366182</v>
      </c>
      <c r="D5">
        <v>1023.0581069999999</v>
      </c>
      <c r="E5">
        <f>MIN(B5:D5)</f>
        <v>1023.0581069999999</v>
      </c>
      <c r="F5">
        <f>T_n_1/E5</f>
        <v>0.87957604249745713</v>
      </c>
      <c r="G5">
        <f>F5/A5</f>
        <v>0.87957604249745713</v>
      </c>
      <c r="H5">
        <f>E5*A5</f>
        <v>1023.0581069999999</v>
      </c>
      <c r="I5">
        <f>E5*A5-T_n_1</f>
        <v>123.20070599999997</v>
      </c>
      <c r="J5" t="e">
        <f>(1/F5-1/A5)/(1-1/A5)</f>
        <v>#DIV/0!</v>
      </c>
      <c r="K5">
        <f>L5+M5</f>
        <v>899.85740099999987</v>
      </c>
      <c r="L5">
        <f t="shared" ref="L5:L12" si="0">ROUNDUP(n/A5,0)*T_n_1/n</f>
        <v>899.85740099999987</v>
      </c>
      <c r="M5">
        <f>n*ROUNDUP(LOG(A5,2),0)*(alpha+m*n*beta)</f>
        <v>0</v>
      </c>
      <c r="O5">
        <f t="shared" ref="O5:O11" si="1">E5-K5</f>
        <v>123.20070600000008</v>
      </c>
    </row>
    <row r="6" spans="1:15" x14ac:dyDescent="0.25">
      <c r="A6">
        <v>2</v>
      </c>
      <c r="B6">
        <v>520.50645699999995</v>
      </c>
      <c r="C6">
        <v>524.544444</v>
      </c>
      <c r="D6">
        <v>523.64355699999999</v>
      </c>
      <c r="E6">
        <f t="shared" ref="E6:E12" si="2">MIN(B6:D6)</f>
        <v>520.50645699999995</v>
      </c>
      <c r="F6">
        <f>T_n_1/E6</f>
        <v>1.7288112162650848</v>
      </c>
      <c r="G6">
        <f t="shared" ref="G6:G12" si="3">F6/A6</f>
        <v>0.86440560813254241</v>
      </c>
      <c r="H6">
        <f t="shared" ref="H6:H12" si="4">E6*A6</f>
        <v>1041.0129139999999</v>
      </c>
      <c r="I6">
        <f>E6*A6-T_n_1</f>
        <v>141.15551299999993</v>
      </c>
      <c r="J6">
        <f t="shared" ref="J6:J12" si="5">(1/F6-1/A6)/(1-1/A6)</f>
        <v>0.15686431299352055</v>
      </c>
      <c r="K6">
        <f t="shared" ref="K6:K12" si="6">L6+M6</f>
        <v>453.26474335714278</v>
      </c>
      <c r="L6">
        <f t="shared" si="0"/>
        <v>449.92870049999993</v>
      </c>
      <c r="M6">
        <f>n*ROUNDUP(LOG(A6,2),0)*(alpha+m*n*beta)</f>
        <v>3.3360428571428602</v>
      </c>
      <c r="O6">
        <f t="shared" si="1"/>
        <v>67.241713642857178</v>
      </c>
    </row>
    <row r="7" spans="1:15" x14ac:dyDescent="0.25">
      <c r="A7">
        <v>3</v>
      </c>
      <c r="B7">
        <v>348.66268200000002</v>
      </c>
      <c r="C7">
        <v>347.318804</v>
      </c>
      <c r="D7">
        <v>347.49315999999999</v>
      </c>
      <c r="E7">
        <f t="shared" si="2"/>
        <v>347.318804</v>
      </c>
      <c r="F7">
        <f>T_n_1/E7</f>
        <v>2.5908686504632787</v>
      </c>
      <c r="G7">
        <f t="shared" si="3"/>
        <v>0.86362288348775962</v>
      </c>
      <c r="H7">
        <f t="shared" si="4"/>
        <v>1041.956412</v>
      </c>
      <c r="I7">
        <f>E7*A7-T_n_1</f>
        <v>142.09901100000002</v>
      </c>
      <c r="J7">
        <f t="shared" si="5"/>
        <v>7.8956405116014608E-2</v>
      </c>
      <c r="K7">
        <f t="shared" si="6"/>
        <v>306.62455271428576</v>
      </c>
      <c r="L7">
        <f t="shared" si="0"/>
        <v>299.95246700000001</v>
      </c>
      <c r="M7">
        <f>n*ROUNDUP(LOG(A7,2),0)*(alpha+m*n*beta)</f>
        <v>6.6720857142857204</v>
      </c>
      <c r="O7">
        <f t="shared" si="1"/>
        <v>40.694251285714245</v>
      </c>
    </row>
    <row r="8" spans="1:15" x14ac:dyDescent="0.25">
      <c r="A8">
        <v>4</v>
      </c>
      <c r="B8">
        <v>260.36145299999998</v>
      </c>
      <c r="C8">
        <v>259.807366</v>
      </c>
      <c r="D8">
        <v>260.03835299999997</v>
      </c>
      <c r="E8">
        <f t="shared" si="2"/>
        <v>259.807366</v>
      </c>
      <c r="F8">
        <f>T_n_1/E8</f>
        <v>3.4635561525996148</v>
      </c>
      <c r="G8">
        <f t="shared" si="3"/>
        <v>0.8658890381499037</v>
      </c>
      <c r="H8">
        <f t="shared" si="4"/>
        <v>1039.229464</v>
      </c>
      <c r="I8">
        <f>E8*A8-T_n_1</f>
        <v>139.37206300000003</v>
      </c>
      <c r="J8">
        <f t="shared" si="5"/>
        <v>5.1627462619861619E-2</v>
      </c>
      <c r="K8">
        <f t="shared" si="6"/>
        <v>231.63643596428568</v>
      </c>
      <c r="L8">
        <f t="shared" si="0"/>
        <v>224.96435024999997</v>
      </c>
      <c r="M8">
        <f>n*ROUNDUP(LOG(A8,2),0)*(alpha+m*n*beta)</f>
        <v>6.6720857142857204</v>
      </c>
      <c r="O8">
        <f t="shared" si="1"/>
        <v>28.170930035714321</v>
      </c>
    </row>
    <row r="9" spans="1:15" x14ac:dyDescent="0.25">
      <c r="A9">
        <v>5</v>
      </c>
      <c r="B9">
        <v>207.46498099999999</v>
      </c>
      <c r="C9">
        <v>210.80274399999999</v>
      </c>
      <c r="D9">
        <v>205.944076</v>
      </c>
      <c r="E9">
        <f t="shared" si="2"/>
        <v>205.944076</v>
      </c>
      <c r="F9">
        <f>T_n_1/E9</f>
        <v>4.3694260037856099</v>
      </c>
      <c r="G9">
        <f t="shared" si="3"/>
        <v>0.87388520075712195</v>
      </c>
      <c r="H9">
        <f t="shared" si="4"/>
        <v>1029.72038</v>
      </c>
      <c r="I9">
        <f>E9*A9-T_n_1</f>
        <v>129.862979</v>
      </c>
      <c r="J9">
        <f t="shared" si="5"/>
        <v>3.607876616219554E-2</v>
      </c>
      <c r="K9">
        <f t="shared" si="6"/>
        <v>189.97960877142859</v>
      </c>
      <c r="L9">
        <f t="shared" si="0"/>
        <v>179.9714802</v>
      </c>
      <c r="M9">
        <f>n*ROUNDUP(LOG(A9,2),0)*(alpha+m*n*beta)</f>
        <v>10.008128571428582</v>
      </c>
      <c r="O9">
        <f t="shared" si="1"/>
        <v>15.964467228571408</v>
      </c>
    </row>
    <row r="10" spans="1:15" x14ac:dyDescent="0.25">
      <c r="A10">
        <v>6</v>
      </c>
      <c r="B10">
        <v>174.53415899999999</v>
      </c>
      <c r="C10">
        <v>174.315528</v>
      </c>
      <c r="D10">
        <v>174.208482</v>
      </c>
      <c r="E10">
        <f t="shared" si="2"/>
        <v>174.208482</v>
      </c>
      <c r="F10">
        <f>T_n_1/E10</f>
        <v>5.1654052125889027</v>
      </c>
      <c r="G10">
        <f t="shared" si="3"/>
        <v>0.86090086876481708</v>
      </c>
      <c r="H10">
        <f t="shared" si="4"/>
        <v>1045.250892</v>
      </c>
      <c r="I10">
        <f>E10*A10-T_n_1</f>
        <v>145.39349100000004</v>
      </c>
      <c r="J10">
        <f t="shared" si="5"/>
        <v>3.2314784728875043E-2</v>
      </c>
      <c r="K10">
        <f t="shared" si="6"/>
        <v>159.98436207142859</v>
      </c>
      <c r="L10">
        <f t="shared" si="0"/>
        <v>149.97623350000001</v>
      </c>
      <c r="M10">
        <f>n*ROUNDUP(LOG(A10,2),0)*(alpha+m*n*beta)</f>
        <v>10.008128571428582</v>
      </c>
      <c r="O10">
        <f t="shared" si="1"/>
        <v>14.224119928571412</v>
      </c>
    </row>
    <row r="11" spans="1:15" x14ac:dyDescent="0.25">
      <c r="A11">
        <v>8</v>
      </c>
      <c r="B11">
        <v>130.15824799999999</v>
      </c>
      <c r="C11">
        <v>130.562544</v>
      </c>
      <c r="D11">
        <v>130.28815</v>
      </c>
      <c r="E11">
        <f t="shared" si="2"/>
        <v>130.15824799999999</v>
      </c>
      <c r="F11">
        <f>T_n_1/E11</f>
        <v>6.9135641791982332</v>
      </c>
      <c r="G11">
        <f t="shared" si="3"/>
        <v>0.86419552239977915</v>
      </c>
      <c r="H11">
        <f t="shared" si="4"/>
        <v>1041.2659839999999</v>
      </c>
      <c r="I11">
        <f>E11*A11-T_n_1</f>
        <v>141.40858299999991</v>
      </c>
      <c r="J11">
        <f t="shared" si="5"/>
        <v>2.244936377742492E-2</v>
      </c>
      <c r="K11">
        <f t="shared" si="6"/>
        <v>122.49030369642857</v>
      </c>
      <c r="L11">
        <f t="shared" si="0"/>
        <v>112.48217512499998</v>
      </c>
      <c r="M11">
        <f>n*ROUNDUP(LOG(A11,2),0)*(alpha+m*n*beta)</f>
        <v>10.008128571428582</v>
      </c>
      <c r="O11">
        <f t="shared" si="1"/>
        <v>7.6679443035714172</v>
      </c>
    </row>
    <row r="12" spans="1:15" x14ac:dyDescent="0.25">
      <c r="A12">
        <v>10</v>
      </c>
      <c r="B12">
        <v>104.933249</v>
      </c>
      <c r="C12">
        <v>103.52060400000001</v>
      </c>
      <c r="D12">
        <v>105.490179</v>
      </c>
      <c r="E12">
        <f t="shared" si="2"/>
        <v>103.52060400000001</v>
      </c>
      <c r="F12">
        <f>T_n_1/E12</f>
        <v>8.692543959654639</v>
      </c>
      <c r="G12">
        <f t="shared" si="3"/>
        <v>0.86925439596546394</v>
      </c>
      <c r="H12">
        <f t="shared" si="4"/>
        <v>1035.20604</v>
      </c>
      <c r="I12">
        <f>E12*A12-T_n_1</f>
        <v>135.34863900000005</v>
      </c>
      <c r="J12">
        <f t="shared" si="5"/>
        <v>1.6712356479987079E-2</v>
      </c>
      <c r="K12">
        <f t="shared" si="6"/>
        <v>103.32991152857144</v>
      </c>
      <c r="L12">
        <f t="shared" si="0"/>
        <v>89.985740100000001</v>
      </c>
      <c r="M12">
        <f>n*ROUNDUP(LOG(A12,2),0)*(alpha+m*n*beta)</f>
        <v>13.344171428571441</v>
      </c>
      <c r="O12">
        <f>E12-K12</f>
        <v>0.19069247142856227</v>
      </c>
    </row>
  </sheetData>
  <mergeCells count="3">
    <mergeCell ref="B3:E3"/>
    <mergeCell ref="B1:E1"/>
    <mergeCell ref="K3:M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  <vt:variant>
        <vt:lpstr>Benannte Bereiche</vt:lpstr>
      </vt:variant>
      <vt:variant>
        <vt:i4>10</vt:i4>
      </vt:variant>
    </vt:vector>
  </HeadingPairs>
  <TitlesOfParts>
    <vt:vector size="18" baseType="lpstr">
      <vt:lpstr>Data</vt:lpstr>
      <vt:lpstr>serial fraction</vt:lpstr>
      <vt:lpstr>overhead diagram</vt:lpstr>
      <vt:lpstr>cost diagram</vt:lpstr>
      <vt:lpstr>efficiency diagram</vt:lpstr>
      <vt:lpstr>speedup diagram</vt:lpstr>
      <vt:lpstr>diff</vt:lpstr>
      <vt:lpstr>runtime diagram</vt:lpstr>
      <vt:lpstr>Data!alpha</vt:lpstr>
      <vt:lpstr>Data!beta</vt:lpstr>
      <vt:lpstr>Data!det</vt:lpstr>
      <vt:lpstr>Data!m</vt:lpstr>
      <vt:lpstr>Data!n</vt:lpstr>
      <vt:lpstr>Data!sumx</vt:lpstr>
      <vt:lpstr>Data!sumx2</vt:lpstr>
      <vt:lpstr>Data!sumxy</vt:lpstr>
      <vt:lpstr>Data!sumy</vt:lpstr>
      <vt:lpstr>Data!T_n_1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2015-04-06T12:37:00Z</dcterms:created>
  <dcterms:modified xsi:type="dcterms:W3CDTF">2015-04-16T09:57:55Z</dcterms:modified>
</cp:coreProperties>
</file>