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Zeug\Parallele-Systeme\paralg\u2\"/>
    </mc:Choice>
  </mc:AlternateContent>
  <bookViews>
    <workbookView xWindow="0" yWindow="0" windowWidth="28800" windowHeight="12420" firstSheet="1" activeTab="1"/>
  </bookViews>
  <sheets>
    <sheet name="Runtime over Problem size" sheetId="2" r:id="rId1"/>
    <sheet name="Speedup over Core count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33" i="1" s="1"/>
  <c r="C26" i="1"/>
  <c r="C33" i="1" s="1"/>
  <c r="D26" i="1"/>
  <c r="D33" i="1" s="1"/>
  <c r="E26" i="1"/>
  <c r="E33" i="1" s="1"/>
  <c r="F26" i="1"/>
  <c r="F33" i="1" s="1"/>
  <c r="G26" i="1"/>
  <c r="G33" i="1" s="1"/>
  <c r="H26" i="1"/>
  <c r="H33" i="1" s="1"/>
  <c r="I26" i="1"/>
  <c r="I33" i="1" s="1"/>
  <c r="J26" i="1"/>
  <c r="J33" i="1" s="1"/>
  <c r="B27" i="1"/>
  <c r="B34" i="1" s="1"/>
  <c r="C27" i="1"/>
  <c r="C34" i="1" s="1"/>
  <c r="D27" i="1"/>
  <c r="D34" i="1" s="1"/>
  <c r="E27" i="1"/>
  <c r="E34" i="1" s="1"/>
  <c r="F27" i="1"/>
  <c r="F34" i="1" s="1"/>
  <c r="G27" i="1"/>
  <c r="G34" i="1" s="1"/>
  <c r="H27" i="1"/>
  <c r="H34" i="1" s="1"/>
  <c r="I27" i="1"/>
  <c r="I34" i="1" s="1"/>
  <c r="J27" i="1"/>
  <c r="J34" i="1" s="1"/>
  <c r="B28" i="1"/>
  <c r="B35" i="1" s="1"/>
  <c r="C28" i="1"/>
  <c r="C35" i="1" s="1"/>
  <c r="D28" i="1"/>
  <c r="D35" i="1" s="1"/>
  <c r="E28" i="1"/>
  <c r="E35" i="1" s="1"/>
  <c r="F28" i="1"/>
  <c r="F35" i="1" s="1"/>
  <c r="G28" i="1"/>
  <c r="G35" i="1" s="1"/>
  <c r="H28" i="1"/>
  <c r="H35" i="1" s="1"/>
  <c r="I28" i="1"/>
  <c r="I35" i="1" s="1"/>
  <c r="J28" i="1"/>
  <c r="J35" i="1" s="1"/>
  <c r="B29" i="1"/>
  <c r="B36" i="1" s="1"/>
  <c r="C29" i="1"/>
  <c r="C36" i="1" s="1"/>
  <c r="D29" i="1"/>
  <c r="D36" i="1" s="1"/>
  <c r="E29" i="1"/>
  <c r="E36" i="1" s="1"/>
  <c r="F29" i="1"/>
  <c r="F36" i="1" s="1"/>
  <c r="G29" i="1"/>
  <c r="G36" i="1" s="1"/>
  <c r="H29" i="1"/>
  <c r="H36" i="1" s="1"/>
  <c r="I29" i="1"/>
  <c r="I36" i="1" s="1"/>
  <c r="J29" i="1"/>
  <c r="J36" i="1" s="1"/>
  <c r="B30" i="1"/>
  <c r="B37" i="1" s="1"/>
  <c r="C30" i="1"/>
  <c r="C37" i="1" s="1"/>
  <c r="D30" i="1"/>
  <c r="D37" i="1" s="1"/>
  <c r="E30" i="1"/>
  <c r="E37" i="1" s="1"/>
  <c r="F30" i="1"/>
  <c r="F37" i="1" s="1"/>
  <c r="G30" i="1"/>
  <c r="G37" i="1" s="1"/>
  <c r="H30" i="1"/>
  <c r="H37" i="1" s="1"/>
  <c r="I30" i="1"/>
  <c r="I37" i="1" s="1"/>
  <c r="J30" i="1"/>
  <c r="J37" i="1" s="1"/>
  <c r="C25" i="1"/>
  <c r="C32" i="1" s="1"/>
  <c r="D25" i="1"/>
  <c r="D32" i="1" s="1"/>
  <c r="E25" i="1"/>
  <c r="E32" i="1" s="1"/>
  <c r="F25" i="1"/>
  <c r="F32" i="1" s="1"/>
  <c r="G25" i="1"/>
  <c r="G32" i="1" s="1"/>
  <c r="H25" i="1"/>
  <c r="H32" i="1" s="1"/>
  <c r="I25" i="1"/>
  <c r="I32" i="1" s="1"/>
  <c r="J25" i="1"/>
  <c r="J32" i="1" s="1"/>
  <c r="B25" i="1"/>
  <c r="B32" i="1" s="1"/>
  <c r="C18" i="1"/>
  <c r="E18" i="1"/>
  <c r="C19" i="1"/>
  <c r="C20" i="1"/>
  <c r="C21" i="1"/>
  <c r="C22" i="1"/>
  <c r="C23" i="1"/>
  <c r="C11" i="1"/>
  <c r="C39" i="1" s="1"/>
  <c r="D11" i="1"/>
  <c r="D18" i="1" s="1"/>
  <c r="E11" i="1"/>
  <c r="E39" i="1" s="1"/>
  <c r="F11" i="1"/>
  <c r="F39" i="1" s="1"/>
  <c r="G11" i="1"/>
  <c r="G39" i="1" s="1"/>
  <c r="H11" i="1"/>
  <c r="H39" i="1" s="1"/>
  <c r="I11" i="1"/>
  <c r="I18" i="1" s="1"/>
  <c r="J11" i="1"/>
  <c r="J18" i="1" s="1"/>
  <c r="C12" i="1"/>
  <c r="C40" i="1" s="1"/>
  <c r="D12" i="1"/>
  <c r="D40" i="1" s="1"/>
  <c r="E12" i="1"/>
  <c r="E40" i="1" s="1"/>
  <c r="F12" i="1"/>
  <c r="F40" i="1" s="1"/>
  <c r="G12" i="1"/>
  <c r="G40" i="1" s="1"/>
  <c r="H12" i="1"/>
  <c r="H40" i="1" s="1"/>
  <c r="I12" i="1"/>
  <c r="I19" i="1" s="1"/>
  <c r="J12" i="1"/>
  <c r="J40" i="1" s="1"/>
  <c r="C13" i="1"/>
  <c r="C41" i="1" s="1"/>
  <c r="D13" i="1"/>
  <c r="D41" i="1" s="1"/>
  <c r="E13" i="1"/>
  <c r="E41" i="1" s="1"/>
  <c r="F13" i="1"/>
  <c r="F41" i="1" s="1"/>
  <c r="G13" i="1"/>
  <c r="G41" i="1" s="1"/>
  <c r="H13" i="1"/>
  <c r="H20" i="1" s="1"/>
  <c r="I13" i="1"/>
  <c r="I41" i="1" s="1"/>
  <c r="J13" i="1"/>
  <c r="J20" i="1" s="1"/>
  <c r="C14" i="1"/>
  <c r="C42" i="1" s="1"/>
  <c r="D14" i="1"/>
  <c r="D21" i="1" s="1"/>
  <c r="E14" i="1"/>
  <c r="E42" i="1" s="1"/>
  <c r="F14" i="1"/>
  <c r="F42" i="1" s="1"/>
  <c r="G14" i="1"/>
  <c r="G21" i="1" s="1"/>
  <c r="H14" i="1"/>
  <c r="H42" i="1" s="1"/>
  <c r="I14" i="1"/>
  <c r="I21" i="1" s="1"/>
  <c r="J14" i="1"/>
  <c r="J21" i="1" s="1"/>
  <c r="C15" i="1"/>
  <c r="C43" i="1" s="1"/>
  <c r="D15" i="1"/>
  <c r="D22" i="1" s="1"/>
  <c r="E15" i="1"/>
  <c r="E43" i="1" s="1"/>
  <c r="F15" i="1"/>
  <c r="F43" i="1" s="1"/>
  <c r="G15" i="1"/>
  <c r="G43" i="1" s="1"/>
  <c r="H15" i="1"/>
  <c r="H43" i="1" s="1"/>
  <c r="I15" i="1"/>
  <c r="I22" i="1" s="1"/>
  <c r="J15" i="1"/>
  <c r="J22" i="1" s="1"/>
  <c r="C16" i="1"/>
  <c r="C44" i="1" s="1"/>
  <c r="D16" i="1"/>
  <c r="D23" i="1" s="1"/>
  <c r="E16" i="1"/>
  <c r="E44" i="1" s="1"/>
  <c r="F16" i="1"/>
  <c r="F44" i="1" s="1"/>
  <c r="G16" i="1"/>
  <c r="G44" i="1" s="1"/>
  <c r="H16" i="1"/>
  <c r="H44" i="1" s="1"/>
  <c r="I16" i="1"/>
  <c r="I23" i="1" s="1"/>
  <c r="J16" i="1"/>
  <c r="J23" i="1" s="1"/>
  <c r="B12" i="1"/>
  <c r="B40" i="1" s="1"/>
  <c r="B13" i="1"/>
  <c r="B41" i="1" s="1"/>
  <c r="B14" i="1"/>
  <c r="B42" i="1" s="1"/>
  <c r="B15" i="1"/>
  <c r="B43" i="1" s="1"/>
  <c r="B16" i="1"/>
  <c r="B44" i="1" s="1"/>
  <c r="B11" i="1"/>
  <c r="B39" i="1" s="1"/>
  <c r="F21" i="1" l="1"/>
  <c r="F20" i="1"/>
  <c r="F23" i="1"/>
  <c r="F19" i="1"/>
  <c r="F22" i="1"/>
  <c r="F18" i="1"/>
  <c r="E23" i="1"/>
  <c r="E20" i="1"/>
  <c r="E22" i="1"/>
  <c r="E19" i="1"/>
  <c r="E21" i="1"/>
  <c r="B22" i="1"/>
  <c r="B19" i="1"/>
  <c r="B21" i="1"/>
  <c r="B18" i="1"/>
  <c r="H23" i="1"/>
  <c r="H22" i="1"/>
  <c r="H21" i="1"/>
  <c r="H19" i="1"/>
  <c r="H18" i="1"/>
  <c r="G42" i="1"/>
  <c r="H41" i="1"/>
  <c r="I40" i="1"/>
  <c r="B23" i="1"/>
  <c r="G23" i="1"/>
  <c r="G22" i="1"/>
  <c r="G20" i="1"/>
  <c r="G19" i="1"/>
  <c r="G18" i="1"/>
  <c r="D39" i="1"/>
  <c r="D44" i="1"/>
  <c r="D43" i="1"/>
  <c r="J39" i="1"/>
  <c r="J44" i="1"/>
  <c r="D42" i="1"/>
  <c r="B20" i="1"/>
  <c r="D20" i="1"/>
  <c r="D19" i="1"/>
  <c r="I39" i="1"/>
  <c r="I44" i="1"/>
  <c r="J43" i="1"/>
  <c r="I43" i="1"/>
  <c r="J42" i="1"/>
  <c r="I42" i="1"/>
  <c r="J41" i="1"/>
  <c r="J19" i="1"/>
  <c r="I20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<sst xmlns="http://schemas.openxmlformats.org/spreadsheetml/2006/main" count="8" uniqueCount="8">
  <si>
    <t>n</t>
  </si>
  <si>
    <t>seq</t>
  </si>
  <si>
    <t>cores</t>
  </si>
  <si>
    <t>speedup</t>
  </si>
  <si>
    <t>efficiency</t>
  </si>
  <si>
    <t>cost</t>
  </si>
  <si>
    <t>overhead</t>
  </si>
  <si>
    <t>serial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</si>
</sst>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Reduction</a:t>
            </a:r>
            <a:r>
              <a:rPr lang="en-GB" baseline="0"/>
              <a:t> Runtime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sequential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Data!$B$1:$J$1</c:f>
              <c:numCache>
                <c:formatCode>General</c:formatCode>
                <c:ptCount val="9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134217728</c:v>
                </c:pt>
                <c:pt idx="8">
                  <c:v>268435456</c:v>
                </c:pt>
              </c:numCache>
            </c:numRef>
          </c:xVal>
          <c:yVal>
            <c:numRef>
              <c:f>Data!$B$2:$J$2</c:f>
              <c:numCache>
                <c:formatCode>0.00E+00</c:formatCode>
                <c:ptCount val="9"/>
                <c:pt idx="0">
                  <c:v>6.4599999999999998E-4</c:v>
                </c:pt>
                <c:pt idx="1">
                  <c:v>7.9299999999999998E-4</c:v>
                </c:pt>
                <c:pt idx="2">
                  <c:v>2.8800000000000002E-3</c:v>
                </c:pt>
                <c:pt idx="3">
                  <c:v>6.6579999999999999E-3</c:v>
                </c:pt>
                <c:pt idx="4">
                  <c:v>1.0744E-2</c:v>
                </c:pt>
                <c:pt idx="5">
                  <c:v>2.1475999999999999E-2</c:v>
                </c:pt>
                <c:pt idx="6">
                  <c:v>4.2795E-2</c:v>
                </c:pt>
                <c:pt idx="7">
                  <c:v>9.536E-2</c:v>
                </c:pt>
                <c:pt idx="8">
                  <c:v>0.19625799999999999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9-4A36-A49B-B3B710C242C4}"/>
            </c:ext>
          </c:extLst>
        </c:ser>
        <c:ser>
          <c:idx val="1"/>
          <c:order val="1"/>
          <c:tx>
            <c:v>1 core par.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Data!$B$1:$J$1</c:f>
              <c:numCache>
                <c:formatCode>General</c:formatCode>
                <c:ptCount val="9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134217728</c:v>
                </c:pt>
                <c:pt idx="8">
                  <c:v>268435456</c:v>
                </c:pt>
              </c:numCache>
            </c:numRef>
          </c:xVal>
          <c:yVal>
            <c:numRef>
              <c:f>Data!$B$4:$J$4</c:f>
              <c:numCache>
                <c:formatCode>0.00E+00</c:formatCode>
                <c:ptCount val="9"/>
                <c:pt idx="0">
                  <c:v>5.7829999999999999E-3</c:v>
                </c:pt>
                <c:pt idx="1">
                  <c:v>7.8919999999999997E-3</c:v>
                </c:pt>
                <c:pt idx="2">
                  <c:v>1.7982000000000001E-2</c:v>
                </c:pt>
                <c:pt idx="3">
                  <c:v>3.4099999999999998E-2</c:v>
                </c:pt>
                <c:pt idx="4">
                  <c:v>6.4742999999999995E-2</c:v>
                </c:pt>
                <c:pt idx="5">
                  <c:v>0.131628</c:v>
                </c:pt>
                <c:pt idx="6">
                  <c:v>0.266509</c:v>
                </c:pt>
                <c:pt idx="7">
                  <c:v>0.54685300000000003</c:v>
                </c:pt>
                <c:pt idx="8">
                  <c:v>1.1013919999999999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A9-4A36-A49B-B3B710C242C4}"/>
            </c:ext>
          </c:extLst>
        </c:ser>
        <c:ser>
          <c:idx val="2"/>
          <c:order val="2"/>
          <c:tx>
            <c:v>2 core par.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Data!$B$1:$J$1</c:f>
              <c:numCache>
                <c:formatCode>General</c:formatCode>
                <c:ptCount val="9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134217728</c:v>
                </c:pt>
                <c:pt idx="8">
                  <c:v>268435456</c:v>
                </c:pt>
              </c:numCache>
            </c:numRef>
          </c:xVal>
          <c:yVal>
            <c:numRef>
              <c:f>Data!$B$5:$J$5</c:f>
              <c:numCache>
                <c:formatCode>0.00E+00</c:formatCode>
                <c:ptCount val="9"/>
                <c:pt idx="0">
                  <c:v>3.4139999999999999E-3</c:v>
                </c:pt>
                <c:pt idx="1">
                  <c:v>4.1390000000000003E-3</c:v>
                </c:pt>
                <c:pt idx="2">
                  <c:v>8.7889999999999999E-3</c:v>
                </c:pt>
                <c:pt idx="3">
                  <c:v>1.7070999999999999E-2</c:v>
                </c:pt>
                <c:pt idx="4">
                  <c:v>3.4289E-2</c:v>
                </c:pt>
                <c:pt idx="5">
                  <c:v>6.5324999999999994E-2</c:v>
                </c:pt>
                <c:pt idx="6">
                  <c:v>0.13045000000000001</c:v>
                </c:pt>
                <c:pt idx="7">
                  <c:v>0.27006200000000002</c:v>
                </c:pt>
                <c:pt idx="8">
                  <c:v>0.54201699999999997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A9-4A36-A49B-B3B710C242C4}"/>
            </c:ext>
          </c:extLst>
        </c:ser>
        <c:ser>
          <c:idx val="3"/>
          <c:order val="3"/>
          <c:tx>
            <c:v>4 core par.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Data!$B$1:$J$1</c:f>
              <c:numCache>
                <c:formatCode>General</c:formatCode>
                <c:ptCount val="9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134217728</c:v>
                </c:pt>
                <c:pt idx="8">
                  <c:v>268435456</c:v>
                </c:pt>
              </c:numCache>
            </c:numRef>
          </c:xVal>
          <c:yVal>
            <c:numRef>
              <c:f>Data!$B$6:$J$6</c:f>
              <c:numCache>
                <c:formatCode>0.00E+00</c:formatCode>
                <c:ptCount val="9"/>
                <c:pt idx="0">
                  <c:v>1.635E-3</c:v>
                </c:pt>
                <c:pt idx="1">
                  <c:v>2.4680000000000001E-3</c:v>
                </c:pt>
                <c:pt idx="2">
                  <c:v>5.2779999999999997E-3</c:v>
                </c:pt>
                <c:pt idx="3">
                  <c:v>1.0418999999999999E-2</c:v>
                </c:pt>
                <c:pt idx="4">
                  <c:v>1.8076999999999999E-2</c:v>
                </c:pt>
                <c:pt idx="5">
                  <c:v>3.4551999999999999E-2</c:v>
                </c:pt>
                <c:pt idx="6">
                  <c:v>6.9921999999999998E-2</c:v>
                </c:pt>
                <c:pt idx="7">
                  <c:v>0.14529500000000001</c:v>
                </c:pt>
                <c:pt idx="8">
                  <c:v>0.317052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A9-4A36-A49B-B3B710C242C4}"/>
            </c:ext>
          </c:extLst>
        </c:ser>
        <c:ser>
          <c:idx val="4"/>
          <c:order val="4"/>
          <c:tx>
            <c:v>8 core par.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Data!$B$1:$J$1</c:f>
              <c:numCache>
                <c:formatCode>General</c:formatCode>
                <c:ptCount val="9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134217728</c:v>
                </c:pt>
                <c:pt idx="8">
                  <c:v>268435456</c:v>
                </c:pt>
              </c:numCache>
            </c:numRef>
          </c:xVal>
          <c:yVal>
            <c:numRef>
              <c:f>Data!$B$7:$J$7</c:f>
              <c:numCache>
                <c:formatCode>0.00E+00</c:formatCode>
                <c:ptCount val="9"/>
                <c:pt idx="0">
                  <c:v>1.013E-3</c:v>
                </c:pt>
                <c:pt idx="1">
                  <c:v>1.8699999999999999E-3</c:v>
                </c:pt>
                <c:pt idx="2">
                  <c:v>3.5000000000000001E-3</c:v>
                </c:pt>
                <c:pt idx="3">
                  <c:v>6.3990000000000002E-3</c:v>
                </c:pt>
                <c:pt idx="4">
                  <c:v>1.1198E-2</c:v>
                </c:pt>
                <c:pt idx="5">
                  <c:v>2.002E-2</c:v>
                </c:pt>
                <c:pt idx="6">
                  <c:v>3.8405000000000002E-2</c:v>
                </c:pt>
                <c:pt idx="7">
                  <c:v>9.4556000000000001E-2</c:v>
                </c:pt>
                <c:pt idx="8">
                  <c:v>0.22236800000000001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A9-4A36-A49B-B3B710C242C4}"/>
            </c:ext>
          </c:extLst>
        </c:ser>
        <c:ser>
          <c:idx val="5"/>
          <c:order val="5"/>
          <c:tx>
            <c:v>16 core par.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Data!$B$1:$J$1</c:f>
              <c:numCache>
                <c:formatCode>General</c:formatCode>
                <c:ptCount val="9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134217728</c:v>
                </c:pt>
                <c:pt idx="8">
                  <c:v>268435456</c:v>
                </c:pt>
              </c:numCache>
            </c:numRef>
          </c:xVal>
          <c:yVal>
            <c:numRef>
              <c:f>Data!$B$8:$J$8</c:f>
              <c:numCache>
                <c:formatCode>0.00E+00</c:formatCode>
                <c:ptCount val="9"/>
                <c:pt idx="0">
                  <c:v>7.3124999999999996E-2</c:v>
                </c:pt>
                <c:pt idx="1">
                  <c:v>1.7880000000000001E-3</c:v>
                </c:pt>
                <c:pt idx="2">
                  <c:v>3.1619999999999999E-3</c:v>
                </c:pt>
                <c:pt idx="3">
                  <c:v>5.4169999999999999E-3</c:v>
                </c:pt>
                <c:pt idx="4">
                  <c:v>9.7820000000000008E-3</c:v>
                </c:pt>
                <c:pt idx="5">
                  <c:v>1.7593000000000001E-2</c:v>
                </c:pt>
                <c:pt idx="6">
                  <c:v>3.1695000000000001E-2</c:v>
                </c:pt>
                <c:pt idx="7">
                  <c:v>7.7814999999999995E-2</c:v>
                </c:pt>
                <c:pt idx="8">
                  <c:v>0.19970399999999999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A9-4A36-A49B-B3B710C242C4}"/>
            </c:ext>
          </c:extLst>
        </c:ser>
        <c:ser>
          <c:idx val="6"/>
          <c:order val="6"/>
          <c:tx>
            <c:v>32 core par.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Data!$B$1:$J$1</c:f>
              <c:numCache>
                <c:formatCode>General</c:formatCode>
                <c:ptCount val="9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  <c:pt idx="6">
                  <c:v>67108864</c:v>
                </c:pt>
                <c:pt idx="7">
                  <c:v>134217728</c:v>
                </c:pt>
                <c:pt idx="8">
                  <c:v>268435456</c:v>
                </c:pt>
              </c:numCache>
            </c:numRef>
          </c:xVal>
          <c:yVal>
            <c:numRef>
              <c:f>Data!$B$9:$J$9</c:f>
              <c:numCache>
                <c:formatCode>0.00E+00</c:formatCode>
                <c:ptCount val="9"/>
                <c:pt idx="0">
                  <c:v>3.9114000000000003E-2</c:v>
                </c:pt>
                <c:pt idx="1">
                  <c:v>1.853E-3</c:v>
                </c:pt>
                <c:pt idx="2">
                  <c:v>3.6939999999999998E-3</c:v>
                </c:pt>
                <c:pt idx="3">
                  <c:v>6.1529999999999996E-3</c:v>
                </c:pt>
                <c:pt idx="4">
                  <c:v>1.0784999999999999E-2</c:v>
                </c:pt>
                <c:pt idx="5">
                  <c:v>1.9779000000000001E-2</c:v>
                </c:pt>
                <c:pt idx="6">
                  <c:v>3.7346999999999998E-2</c:v>
                </c:pt>
                <c:pt idx="7">
                  <c:v>0.12889100000000001</c:v>
                </c:pt>
                <c:pt idx="8">
                  <c:v>0.308139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6A9-4A36-A49B-B3B710C24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63104"/>
        <c:axId val="391662320"/>
      </c:scatterChart>
      <c:valAx>
        <c:axId val="39166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Array</a:t>
                </a:r>
                <a:r>
                  <a:rPr lang="en-GB" baseline="0"/>
                  <a:t> size n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662320"/>
        <c:crosses val="autoZero"/>
        <c:crossBetween val="midCat"/>
      </c:valAx>
      <c:valAx>
        <c:axId val="39166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</a:t>
                </a:r>
                <a:r>
                  <a:rPr lang="en-GB" baseline="0"/>
                  <a:t> [s]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166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speedup over</a:t>
            </a:r>
            <a:r>
              <a:rPr lang="en-GB" baseline="0"/>
              <a:t> number of cores in dependency of problem size 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Data!$B$11:$B$16</c:f>
              <c:numCache>
                <c:formatCode>General</c:formatCode>
                <c:ptCount val="6"/>
                <c:pt idx="0">
                  <c:v>0.11170672661248486</c:v>
                </c:pt>
                <c:pt idx="1">
                  <c:v>0.18922085530169888</c:v>
                </c:pt>
                <c:pt idx="2">
                  <c:v>0.39510703363914373</c:v>
                </c:pt>
                <c:pt idx="3">
                  <c:v>0.63770977295162878</c:v>
                </c:pt>
                <c:pt idx="4">
                  <c:v>8.8341880341880341E-3</c:v>
                </c:pt>
                <c:pt idx="5">
                  <c:v>1.6515825535613846E-2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E-48DE-B86B-0EA94A7A4631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Data!$C$11:$C$16</c:f>
              <c:numCache>
                <c:formatCode>General</c:formatCode>
                <c:ptCount val="6"/>
                <c:pt idx="0">
                  <c:v>0.10048150025342119</c:v>
                </c:pt>
                <c:pt idx="1">
                  <c:v>0.19159217202222756</c:v>
                </c:pt>
                <c:pt idx="2">
                  <c:v>0.32131280388978928</c:v>
                </c:pt>
                <c:pt idx="3">
                  <c:v>0.42406417112299466</c:v>
                </c:pt>
                <c:pt idx="4">
                  <c:v>0.44351230425055926</c:v>
                </c:pt>
                <c:pt idx="5">
                  <c:v>0.42795466810577437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3E-48DE-B86B-0EA94A7A4631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Data!$D$11:$D$16</c:f>
              <c:numCache>
                <c:formatCode>General</c:formatCode>
                <c:ptCount val="6"/>
                <c:pt idx="0">
                  <c:v>0.16016016016016016</c:v>
                </c:pt>
                <c:pt idx="1">
                  <c:v>0.32768233018545911</c:v>
                </c:pt>
                <c:pt idx="2">
                  <c:v>0.54566123531640776</c:v>
                </c:pt>
                <c:pt idx="3">
                  <c:v>0.82285714285714284</c:v>
                </c:pt>
                <c:pt idx="4">
                  <c:v>0.91081593927893745</c:v>
                </c:pt>
                <c:pt idx="5">
                  <c:v>0.7796426637791013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3E-48DE-B86B-0EA94A7A4631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8388608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Data!$E$11:$E$16</c:f>
              <c:numCache>
                <c:formatCode>General</c:formatCode>
                <c:ptCount val="6"/>
                <c:pt idx="0">
                  <c:v>0.19524926686217009</c:v>
                </c:pt>
                <c:pt idx="1">
                  <c:v>0.39001815945170171</c:v>
                </c:pt>
                <c:pt idx="2">
                  <c:v>0.63902485843171131</c:v>
                </c:pt>
                <c:pt idx="3">
                  <c:v>1.0404750742303484</c:v>
                </c:pt>
                <c:pt idx="4">
                  <c:v>1.2290935942403545</c:v>
                </c:pt>
                <c:pt idx="5">
                  <c:v>1.0820737851454576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3E-48DE-B86B-0EA94A7A4631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16777216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Data!$F$11:$F$16</c:f>
              <c:numCache>
                <c:formatCode>General</c:formatCode>
                <c:ptCount val="6"/>
                <c:pt idx="0">
                  <c:v>0.16594844230264277</c:v>
                </c:pt>
                <c:pt idx="1">
                  <c:v>0.31333663857213684</c:v>
                </c:pt>
                <c:pt idx="2">
                  <c:v>0.59434640703656583</c:v>
                </c:pt>
                <c:pt idx="3">
                  <c:v>0.95945704590105385</c:v>
                </c:pt>
                <c:pt idx="4">
                  <c:v>1.0983438969535881</c:v>
                </c:pt>
                <c:pt idx="5">
                  <c:v>0.99619842373667133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3E-48DE-B86B-0EA94A7A4631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33554432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Data!$G$11:$G$16</c:f>
              <c:numCache>
                <c:formatCode>General</c:formatCode>
                <c:ptCount val="6"/>
                <c:pt idx="0">
                  <c:v>0.1631567751542225</c:v>
                </c:pt>
                <c:pt idx="1">
                  <c:v>0.32875621890547263</c:v>
                </c:pt>
                <c:pt idx="2">
                  <c:v>0.6215559157212317</c:v>
                </c:pt>
                <c:pt idx="3">
                  <c:v>1.0727272727272728</c:v>
                </c:pt>
                <c:pt idx="4">
                  <c:v>1.2207127834934348</c:v>
                </c:pt>
                <c:pt idx="5">
                  <c:v>1.0857980686586783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3E-48DE-B86B-0EA94A7A4631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67108864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Data!$H$11:$H$16</c:f>
              <c:numCache>
                <c:formatCode>General</c:formatCode>
                <c:ptCount val="6"/>
                <c:pt idx="0">
                  <c:v>0.16057619067273526</c:v>
                </c:pt>
                <c:pt idx="1">
                  <c:v>0.32805672671521652</c:v>
                </c:pt>
                <c:pt idx="2">
                  <c:v>0.61203912931552307</c:v>
                </c:pt>
                <c:pt idx="3">
                  <c:v>1.114308032808228</c:v>
                </c:pt>
                <c:pt idx="4">
                  <c:v>1.350212967345007</c:v>
                </c:pt>
                <c:pt idx="5">
                  <c:v>1.1458751706964416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3E-48DE-B86B-0EA94A7A4631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134217728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Data!$I$11:$I$16</c:f>
              <c:numCache>
                <c:formatCode>General</c:formatCode>
                <c:ptCount val="6"/>
                <c:pt idx="0">
                  <c:v>0.17437958647022142</c:v>
                </c:pt>
                <c:pt idx="1">
                  <c:v>0.35310410202101739</c:v>
                </c:pt>
                <c:pt idx="2">
                  <c:v>0.65631990089129011</c:v>
                </c:pt>
                <c:pt idx="3">
                  <c:v>1.008502897753712</c:v>
                </c:pt>
                <c:pt idx="4">
                  <c:v>1.225470667609073</c:v>
                </c:pt>
                <c:pt idx="5">
                  <c:v>0.73984995073356552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3E-48DE-B86B-0EA94A7A4631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268435456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Data!$A$11:$A$16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Data!$J$11:$J$16</c:f>
              <c:numCache>
                <c:formatCode>General</c:formatCode>
                <c:ptCount val="6"/>
                <c:pt idx="0">
                  <c:v>0.17819087118845969</c:v>
                </c:pt>
                <c:pt idx="1">
                  <c:v>0.36208827398402632</c:v>
                </c:pt>
                <c:pt idx="2">
                  <c:v>0.6190088692075747</c:v>
                </c:pt>
                <c:pt idx="3">
                  <c:v>0.88258202619081871</c:v>
                </c:pt>
                <c:pt idx="4">
                  <c:v>0.98274446180346908</c:v>
                </c:pt>
                <c:pt idx="5">
                  <c:v>0.63691386030330466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3E-48DE-B86B-0EA94A7A4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39416"/>
        <c:axId val="566537456"/>
      </c:scatterChart>
      <c:valAx>
        <c:axId val="56653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over cores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6537456"/>
        <c:crosses val="autoZero"/>
        <c:crossBetween val="midCat"/>
      </c:valAx>
      <c:valAx>
        <c:axId val="5665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  <a:r>
                  <a:rPr lang="en-GB" baseline="0"/>
                  <a:t> factor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6539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J10" sqref="J10"/>
    </sheetView>
  </sheetViews>
  <sheetFormatPr defaultColWidth="11" defaultRowHeight="15.75" x14ac:dyDescent="0.25"/>
  <cols>
    <col min="1" max="1" width="12.125" bestFit="1" customWidth="1"/>
  </cols>
  <sheetData>
    <row r="1" spans="1:10" x14ac:dyDescent="0.25">
      <c r="A1" t="s">
        <v>0</v>
      </c>
      <c r="B1" s="1">
        <f>2 ^ 20</f>
        <v>1048576</v>
      </c>
      <c r="C1" s="1">
        <f>2 ^ 21</f>
        <v>2097152</v>
      </c>
      <c r="D1" s="1">
        <f>2 ^ 22</f>
        <v>4194304</v>
      </c>
      <c r="E1" s="1">
        <f>2 ^ 23</f>
        <v>8388608</v>
      </c>
      <c r="F1" s="1">
        <f>2 ^ 24</f>
        <v>16777216</v>
      </c>
      <c r="G1" s="1">
        <f>2 ^ 25</f>
        <v>33554432</v>
      </c>
      <c r="H1" s="1">
        <f>2 ^ 26</f>
        <v>67108864</v>
      </c>
      <c r="I1" s="1">
        <f>2 ^ 27</f>
        <v>134217728</v>
      </c>
      <c r="J1" s="1">
        <f>2 ^ 28</f>
        <v>268435456</v>
      </c>
    </row>
    <row r="2" spans="1:10" x14ac:dyDescent="0.25">
      <c r="A2" t="s">
        <v>1</v>
      </c>
      <c r="B2" s="2">
        <v>6.4599999999999998E-4</v>
      </c>
      <c r="C2" s="2">
        <v>7.9299999999999998E-4</v>
      </c>
      <c r="D2" s="2">
        <v>2.8800000000000002E-3</v>
      </c>
      <c r="E2" s="2">
        <v>6.6579999999999999E-3</v>
      </c>
      <c r="F2" s="2">
        <v>1.0744E-2</v>
      </c>
      <c r="G2" s="2">
        <v>2.1475999999999999E-2</v>
      </c>
      <c r="H2" s="2">
        <v>4.2795E-2</v>
      </c>
      <c r="I2" s="2">
        <v>9.536E-2</v>
      </c>
      <c r="J2" s="2">
        <v>0.19625799999999999</v>
      </c>
    </row>
    <row r="3" spans="1:10" x14ac:dyDescent="0.25">
      <c r="A3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>
        <v>1</v>
      </c>
      <c r="B4" s="2">
        <v>5.7829999999999999E-3</v>
      </c>
      <c r="C4" s="2">
        <v>7.8919999999999997E-3</v>
      </c>
      <c r="D4" s="2">
        <v>1.7982000000000001E-2</v>
      </c>
      <c r="E4" s="2">
        <v>3.4099999999999998E-2</v>
      </c>
      <c r="F4" s="2">
        <v>6.4742999999999995E-2</v>
      </c>
      <c r="G4" s="2">
        <v>0.131628</v>
      </c>
      <c r="H4" s="2">
        <v>0.266509</v>
      </c>
      <c r="I4" s="2">
        <v>0.54685300000000003</v>
      </c>
      <c r="J4" s="2">
        <v>1.1013919999999999</v>
      </c>
    </row>
    <row r="5" spans="1:10" x14ac:dyDescent="0.25">
      <c r="A5">
        <v>2</v>
      </c>
      <c r="B5" s="2">
        <v>3.4139999999999999E-3</v>
      </c>
      <c r="C5" s="2">
        <v>4.1390000000000003E-3</v>
      </c>
      <c r="D5" s="2">
        <v>8.7889999999999999E-3</v>
      </c>
      <c r="E5" s="2">
        <v>1.7070999999999999E-2</v>
      </c>
      <c r="F5" s="2">
        <v>3.4289E-2</v>
      </c>
      <c r="G5" s="2">
        <v>6.5324999999999994E-2</v>
      </c>
      <c r="H5" s="2">
        <v>0.13045000000000001</v>
      </c>
      <c r="I5" s="2">
        <v>0.27006200000000002</v>
      </c>
      <c r="J5" s="2">
        <v>0.54201699999999997</v>
      </c>
    </row>
    <row r="6" spans="1:10" x14ac:dyDescent="0.25">
      <c r="A6">
        <v>4</v>
      </c>
      <c r="B6" s="2">
        <v>1.635E-3</v>
      </c>
      <c r="C6" s="2">
        <v>2.4680000000000001E-3</v>
      </c>
      <c r="D6" s="2">
        <v>5.2779999999999997E-3</v>
      </c>
      <c r="E6" s="2">
        <v>1.0418999999999999E-2</v>
      </c>
      <c r="F6" s="2">
        <v>1.8076999999999999E-2</v>
      </c>
      <c r="G6" s="2">
        <v>3.4551999999999999E-2</v>
      </c>
      <c r="H6" s="2">
        <v>6.9921999999999998E-2</v>
      </c>
      <c r="I6" s="2">
        <v>0.14529500000000001</v>
      </c>
      <c r="J6" s="2">
        <v>0.317052</v>
      </c>
    </row>
    <row r="7" spans="1:10" x14ac:dyDescent="0.25">
      <c r="A7">
        <v>8</v>
      </c>
      <c r="B7" s="2">
        <v>1.013E-3</v>
      </c>
      <c r="C7" s="2">
        <v>1.8699999999999999E-3</v>
      </c>
      <c r="D7" s="2">
        <v>3.5000000000000001E-3</v>
      </c>
      <c r="E7" s="2">
        <v>6.3990000000000002E-3</v>
      </c>
      <c r="F7" s="2">
        <v>1.1198E-2</v>
      </c>
      <c r="G7" s="2">
        <v>2.002E-2</v>
      </c>
      <c r="H7" s="2">
        <v>3.8405000000000002E-2</v>
      </c>
      <c r="I7" s="2">
        <v>9.4556000000000001E-2</v>
      </c>
      <c r="J7" s="2">
        <v>0.22236800000000001</v>
      </c>
    </row>
    <row r="8" spans="1:10" x14ac:dyDescent="0.25">
      <c r="A8">
        <v>16</v>
      </c>
      <c r="B8" s="2">
        <v>7.3124999999999996E-2</v>
      </c>
      <c r="C8" s="2">
        <v>1.7880000000000001E-3</v>
      </c>
      <c r="D8" s="2">
        <v>3.1619999999999999E-3</v>
      </c>
      <c r="E8" s="2">
        <v>5.4169999999999999E-3</v>
      </c>
      <c r="F8" s="2">
        <v>9.7820000000000008E-3</v>
      </c>
      <c r="G8" s="2">
        <v>1.7593000000000001E-2</v>
      </c>
      <c r="H8" s="2">
        <v>3.1695000000000001E-2</v>
      </c>
      <c r="I8" s="2">
        <v>7.7814999999999995E-2</v>
      </c>
      <c r="J8" s="2">
        <v>0.19970399999999999</v>
      </c>
    </row>
    <row r="9" spans="1:10" x14ac:dyDescent="0.25">
      <c r="A9">
        <v>32</v>
      </c>
      <c r="B9" s="2">
        <v>3.9114000000000003E-2</v>
      </c>
      <c r="C9" s="2">
        <v>1.853E-3</v>
      </c>
      <c r="D9" s="2">
        <v>3.6939999999999998E-3</v>
      </c>
      <c r="E9" s="2">
        <v>6.1529999999999996E-3</v>
      </c>
      <c r="F9" s="2">
        <v>1.0784999999999999E-2</v>
      </c>
      <c r="G9" s="2">
        <v>1.9779000000000001E-2</v>
      </c>
      <c r="H9" s="2">
        <v>3.7346999999999998E-2</v>
      </c>
      <c r="I9" s="2">
        <v>0.12889100000000001</v>
      </c>
      <c r="J9" s="2">
        <v>0.308139</v>
      </c>
    </row>
    <row r="10" spans="1:10" x14ac:dyDescent="0.25">
      <c r="A10" t="s">
        <v>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>
        <v>1</v>
      </c>
      <c r="B11" s="1">
        <f>B$2/B4</f>
        <v>0.11170672661248486</v>
      </c>
      <c r="C11" s="1">
        <f t="shared" ref="C11:J11" si="0">C$2/C4</f>
        <v>0.10048150025342119</v>
      </c>
      <c r="D11" s="1">
        <f t="shared" si="0"/>
        <v>0.16016016016016016</v>
      </c>
      <c r="E11" s="1">
        <f t="shared" si="0"/>
        <v>0.19524926686217009</v>
      </c>
      <c r="F11" s="1">
        <f t="shared" si="0"/>
        <v>0.16594844230264277</v>
      </c>
      <c r="G11" s="1">
        <f t="shared" si="0"/>
        <v>0.1631567751542225</v>
      </c>
      <c r="H11" s="1">
        <f t="shared" si="0"/>
        <v>0.16057619067273526</v>
      </c>
      <c r="I11" s="1">
        <f t="shared" si="0"/>
        <v>0.17437958647022142</v>
      </c>
      <c r="J11" s="1">
        <f t="shared" si="0"/>
        <v>0.17819087118845969</v>
      </c>
    </row>
    <row r="12" spans="1:10" x14ac:dyDescent="0.25">
      <c r="A12">
        <v>2</v>
      </c>
      <c r="B12" s="1">
        <f t="shared" ref="B12:J16" si="1">B$2/B5</f>
        <v>0.18922085530169888</v>
      </c>
      <c r="C12" s="1">
        <f t="shared" si="1"/>
        <v>0.19159217202222756</v>
      </c>
      <c r="D12" s="1">
        <f t="shared" si="1"/>
        <v>0.32768233018545911</v>
      </c>
      <c r="E12" s="1">
        <f t="shared" si="1"/>
        <v>0.39001815945170171</v>
      </c>
      <c r="F12" s="1">
        <f t="shared" si="1"/>
        <v>0.31333663857213684</v>
      </c>
      <c r="G12" s="1">
        <f t="shared" si="1"/>
        <v>0.32875621890547263</v>
      </c>
      <c r="H12" s="1">
        <f t="shared" si="1"/>
        <v>0.32805672671521652</v>
      </c>
      <c r="I12" s="1">
        <f t="shared" si="1"/>
        <v>0.35310410202101739</v>
      </c>
      <c r="J12" s="1">
        <f t="shared" si="1"/>
        <v>0.36208827398402632</v>
      </c>
    </row>
    <row r="13" spans="1:10" x14ac:dyDescent="0.25">
      <c r="A13">
        <v>4</v>
      </c>
      <c r="B13" s="1">
        <f t="shared" si="1"/>
        <v>0.39510703363914373</v>
      </c>
      <c r="C13" s="1">
        <f t="shared" si="1"/>
        <v>0.32131280388978928</v>
      </c>
      <c r="D13" s="1">
        <f t="shared" si="1"/>
        <v>0.54566123531640776</v>
      </c>
      <c r="E13" s="1">
        <f t="shared" si="1"/>
        <v>0.63902485843171131</v>
      </c>
      <c r="F13" s="1">
        <f t="shared" si="1"/>
        <v>0.59434640703656583</v>
      </c>
      <c r="G13" s="1">
        <f t="shared" si="1"/>
        <v>0.6215559157212317</v>
      </c>
      <c r="H13" s="1">
        <f t="shared" si="1"/>
        <v>0.61203912931552307</v>
      </c>
      <c r="I13" s="1">
        <f t="shared" si="1"/>
        <v>0.65631990089129011</v>
      </c>
      <c r="J13" s="1">
        <f t="shared" si="1"/>
        <v>0.6190088692075747</v>
      </c>
    </row>
    <row r="14" spans="1:10" x14ac:dyDescent="0.25">
      <c r="A14">
        <v>8</v>
      </c>
      <c r="B14" s="1">
        <f t="shared" si="1"/>
        <v>0.63770977295162878</v>
      </c>
      <c r="C14" s="1">
        <f t="shared" si="1"/>
        <v>0.42406417112299466</v>
      </c>
      <c r="D14" s="1">
        <f t="shared" si="1"/>
        <v>0.82285714285714284</v>
      </c>
      <c r="E14" s="1">
        <f t="shared" si="1"/>
        <v>1.0404750742303484</v>
      </c>
      <c r="F14" s="1">
        <f t="shared" si="1"/>
        <v>0.95945704590105385</v>
      </c>
      <c r="G14" s="1">
        <f t="shared" si="1"/>
        <v>1.0727272727272728</v>
      </c>
      <c r="H14" s="1">
        <f t="shared" si="1"/>
        <v>1.114308032808228</v>
      </c>
      <c r="I14" s="1">
        <f t="shared" si="1"/>
        <v>1.008502897753712</v>
      </c>
      <c r="J14" s="1">
        <f t="shared" si="1"/>
        <v>0.88258202619081871</v>
      </c>
    </row>
    <row r="15" spans="1:10" x14ac:dyDescent="0.25">
      <c r="A15">
        <v>16</v>
      </c>
      <c r="B15" s="1">
        <f t="shared" si="1"/>
        <v>8.8341880341880341E-3</v>
      </c>
      <c r="C15" s="1">
        <f t="shared" si="1"/>
        <v>0.44351230425055926</v>
      </c>
      <c r="D15" s="1">
        <f t="shared" si="1"/>
        <v>0.91081593927893745</v>
      </c>
      <c r="E15" s="1">
        <f t="shared" si="1"/>
        <v>1.2290935942403545</v>
      </c>
      <c r="F15" s="1">
        <f t="shared" si="1"/>
        <v>1.0983438969535881</v>
      </c>
      <c r="G15" s="1">
        <f t="shared" si="1"/>
        <v>1.2207127834934348</v>
      </c>
      <c r="H15" s="1">
        <f t="shared" si="1"/>
        <v>1.350212967345007</v>
      </c>
      <c r="I15" s="1">
        <f t="shared" si="1"/>
        <v>1.225470667609073</v>
      </c>
      <c r="J15" s="1">
        <f t="shared" si="1"/>
        <v>0.98274446180346908</v>
      </c>
    </row>
    <row r="16" spans="1:10" x14ac:dyDescent="0.25">
      <c r="A16">
        <v>32</v>
      </c>
      <c r="B16" s="1">
        <f t="shared" si="1"/>
        <v>1.6515825535613846E-2</v>
      </c>
      <c r="C16" s="1">
        <f t="shared" si="1"/>
        <v>0.42795466810577437</v>
      </c>
      <c r="D16" s="1">
        <f t="shared" si="1"/>
        <v>0.7796426637791013</v>
      </c>
      <c r="E16" s="1">
        <f t="shared" si="1"/>
        <v>1.0820737851454576</v>
      </c>
      <c r="F16" s="1">
        <f t="shared" si="1"/>
        <v>0.99619842373667133</v>
      </c>
      <c r="G16" s="1">
        <f t="shared" si="1"/>
        <v>1.0857980686586783</v>
      </c>
      <c r="H16" s="1">
        <f t="shared" si="1"/>
        <v>1.1458751706964416</v>
      </c>
      <c r="I16" s="1">
        <f t="shared" si="1"/>
        <v>0.73984995073356552</v>
      </c>
      <c r="J16" s="1">
        <f t="shared" si="1"/>
        <v>0.63691386030330466</v>
      </c>
    </row>
    <row r="17" spans="1:10" x14ac:dyDescent="0.25">
      <c r="A17" t="s">
        <v>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>
        <v>1</v>
      </c>
      <c r="B18" s="1">
        <f>B11/$A18</f>
        <v>0.11170672661248486</v>
      </c>
      <c r="C18" s="1">
        <f t="shared" ref="C18:J18" si="2">C11/$A18</f>
        <v>0.10048150025342119</v>
      </c>
      <c r="D18" s="1">
        <f t="shared" si="2"/>
        <v>0.16016016016016016</v>
      </c>
      <c r="E18" s="1">
        <f t="shared" si="2"/>
        <v>0.19524926686217009</v>
      </c>
      <c r="F18" s="1">
        <f t="shared" si="2"/>
        <v>0.16594844230264277</v>
      </c>
      <c r="G18" s="1">
        <f t="shared" si="2"/>
        <v>0.1631567751542225</v>
      </c>
      <c r="H18" s="1">
        <f t="shared" si="2"/>
        <v>0.16057619067273526</v>
      </c>
      <c r="I18" s="1">
        <f t="shared" si="2"/>
        <v>0.17437958647022142</v>
      </c>
      <c r="J18" s="1">
        <f t="shared" si="2"/>
        <v>0.17819087118845969</v>
      </c>
    </row>
    <row r="19" spans="1:10" x14ac:dyDescent="0.25">
      <c r="A19">
        <v>2</v>
      </c>
      <c r="B19" s="1">
        <f t="shared" ref="B19:J23" si="3">B12/$A19</f>
        <v>9.4610427650849441E-2</v>
      </c>
      <c r="C19" s="1">
        <f t="shared" si="3"/>
        <v>9.5796086011113779E-2</v>
      </c>
      <c r="D19" s="1">
        <f t="shared" si="3"/>
        <v>0.16384116509272956</v>
      </c>
      <c r="E19" s="1">
        <f t="shared" si="3"/>
        <v>0.19500907972585085</v>
      </c>
      <c r="F19" s="1">
        <f t="shared" si="3"/>
        <v>0.15666831928606842</v>
      </c>
      <c r="G19" s="1">
        <f t="shared" si="3"/>
        <v>0.16437810945273632</v>
      </c>
      <c r="H19" s="1">
        <f t="shared" si="3"/>
        <v>0.16402836335760826</v>
      </c>
      <c r="I19" s="1">
        <f t="shared" si="3"/>
        <v>0.17655205101050869</v>
      </c>
      <c r="J19" s="1">
        <f t="shared" si="3"/>
        <v>0.18104413699201316</v>
      </c>
    </row>
    <row r="20" spans="1:10" x14ac:dyDescent="0.25">
      <c r="A20">
        <v>4</v>
      </c>
      <c r="B20" s="1">
        <f t="shared" si="3"/>
        <v>9.8776758409785934E-2</v>
      </c>
      <c r="C20" s="1">
        <f t="shared" si="3"/>
        <v>8.0328200972447319E-2</v>
      </c>
      <c r="D20" s="1">
        <f t="shared" si="3"/>
        <v>0.13641530882910194</v>
      </c>
      <c r="E20" s="1">
        <f t="shared" si="3"/>
        <v>0.15975621460792783</v>
      </c>
      <c r="F20" s="1">
        <f t="shared" si="3"/>
        <v>0.14858660175914146</v>
      </c>
      <c r="G20" s="1">
        <f t="shared" si="3"/>
        <v>0.15538897893030792</v>
      </c>
      <c r="H20" s="1">
        <f t="shared" si="3"/>
        <v>0.15300978232888077</v>
      </c>
      <c r="I20" s="1">
        <f t="shared" si="3"/>
        <v>0.16407997522282253</v>
      </c>
      <c r="J20" s="1">
        <f t="shared" si="3"/>
        <v>0.15475221730189367</v>
      </c>
    </row>
    <row r="21" spans="1:10" x14ac:dyDescent="0.25">
      <c r="A21">
        <v>8</v>
      </c>
      <c r="B21" s="1">
        <f t="shared" si="3"/>
        <v>7.9713721618953598E-2</v>
      </c>
      <c r="C21" s="1">
        <f t="shared" si="3"/>
        <v>5.3008021390374332E-2</v>
      </c>
      <c r="D21" s="1">
        <f t="shared" si="3"/>
        <v>0.10285714285714286</v>
      </c>
      <c r="E21" s="1">
        <f t="shared" si="3"/>
        <v>0.13005938427879354</v>
      </c>
      <c r="F21" s="1">
        <f t="shared" si="3"/>
        <v>0.11993213073763173</v>
      </c>
      <c r="G21" s="1">
        <f t="shared" si="3"/>
        <v>0.13409090909090909</v>
      </c>
      <c r="H21" s="1">
        <f t="shared" si="3"/>
        <v>0.1392885041010285</v>
      </c>
      <c r="I21" s="1">
        <f t="shared" si="3"/>
        <v>0.12606286221921401</v>
      </c>
      <c r="J21" s="1">
        <f t="shared" si="3"/>
        <v>0.11032275327385234</v>
      </c>
    </row>
    <row r="22" spans="1:10" x14ac:dyDescent="0.25">
      <c r="A22">
        <v>16</v>
      </c>
      <c r="B22" s="1">
        <f t="shared" si="3"/>
        <v>5.5213675213675213E-4</v>
      </c>
      <c r="C22" s="1">
        <f t="shared" si="3"/>
        <v>2.7719519015659954E-2</v>
      </c>
      <c r="D22" s="1">
        <f t="shared" si="3"/>
        <v>5.692599620493359E-2</v>
      </c>
      <c r="E22" s="1">
        <f t="shared" si="3"/>
        <v>7.6818349640022154E-2</v>
      </c>
      <c r="F22" s="1">
        <f t="shared" si="3"/>
        <v>6.8646493559599259E-2</v>
      </c>
      <c r="G22" s="1">
        <f t="shared" si="3"/>
        <v>7.6294548968339676E-2</v>
      </c>
      <c r="H22" s="1">
        <f t="shared" si="3"/>
        <v>8.4388310459062935E-2</v>
      </c>
      <c r="I22" s="1">
        <f t="shared" si="3"/>
        <v>7.6591916725567061E-2</v>
      </c>
      <c r="J22" s="1">
        <f t="shared" si="3"/>
        <v>6.1421528862716818E-2</v>
      </c>
    </row>
    <row r="23" spans="1:10" x14ac:dyDescent="0.25">
      <c r="A23">
        <v>32</v>
      </c>
      <c r="B23" s="1">
        <f t="shared" si="3"/>
        <v>5.161195479879327E-4</v>
      </c>
      <c r="C23" s="1">
        <f t="shared" si="3"/>
        <v>1.3373583378305449E-2</v>
      </c>
      <c r="D23" s="1">
        <f t="shared" si="3"/>
        <v>2.4363833243096916E-2</v>
      </c>
      <c r="E23" s="1">
        <f t="shared" si="3"/>
        <v>3.381480578579555E-2</v>
      </c>
      <c r="F23" s="1">
        <f t="shared" si="3"/>
        <v>3.1131200741770979E-2</v>
      </c>
      <c r="G23" s="1">
        <f t="shared" si="3"/>
        <v>3.3931189645583698E-2</v>
      </c>
      <c r="H23" s="1">
        <f t="shared" si="3"/>
        <v>3.5808599084263801E-2</v>
      </c>
      <c r="I23" s="1">
        <f t="shared" si="3"/>
        <v>2.3120310960423923E-2</v>
      </c>
      <c r="J23" s="1">
        <f t="shared" si="3"/>
        <v>1.9903558134478271E-2</v>
      </c>
    </row>
    <row r="24" spans="1:10" x14ac:dyDescent="0.25">
      <c r="A24" t="s">
        <v>5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>
        <v>1</v>
      </c>
      <c r="B25" s="1">
        <f>B4*$A25</f>
        <v>5.7829999999999999E-3</v>
      </c>
      <c r="C25" s="1">
        <f t="shared" ref="C25:J25" si="4">C4*$A25</f>
        <v>7.8919999999999997E-3</v>
      </c>
      <c r="D25" s="1">
        <f t="shared" si="4"/>
        <v>1.7982000000000001E-2</v>
      </c>
      <c r="E25" s="1">
        <f t="shared" si="4"/>
        <v>3.4099999999999998E-2</v>
      </c>
      <c r="F25" s="1">
        <f t="shared" si="4"/>
        <v>6.4742999999999995E-2</v>
      </c>
      <c r="G25" s="1">
        <f t="shared" si="4"/>
        <v>0.131628</v>
      </c>
      <c r="H25" s="1">
        <f t="shared" si="4"/>
        <v>0.266509</v>
      </c>
      <c r="I25" s="1">
        <f t="shared" si="4"/>
        <v>0.54685300000000003</v>
      </c>
      <c r="J25" s="1">
        <f t="shared" si="4"/>
        <v>1.1013919999999999</v>
      </c>
    </row>
    <row r="26" spans="1:10" x14ac:dyDescent="0.25">
      <c r="A26">
        <v>2</v>
      </c>
      <c r="B26" s="1">
        <f t="shared" ref="B26:J26" si="5">B5*$A26</f>
        <v>6.8279999999999999E-3</v>
      </c>
      <c r="C26" s="1">
        <f t="shared" si="5"/>
        <v>8.2780000000000006E-3</v>
      </c>
      <c r="D26" s="1">
        <f t="shared" si="5"/>
        <v>1.7578E-2</v>
      </c>
      <c r="E26" s="1">
        <f t="shared" si="5"/>
        <v>3.4141999999999999E-2</v>
      </c>
      <c r="F26" s="1">
        <f t="shared" si="5"/>
        <v>6.8578E-2</v>
      </c>
      <c r="G26" s="1">
        <f t="shared" si="5"/>
        <v>0.13064999999999999</v>
      </c>
      <c r="H26" s="1">
        <f t="shared" si="5"/>
        <v>0.26090000000000002</v>
      </c>
      <c r="I26" s="1">
        <f t="shared" si="5"/>
        <v>0.54012400000000005</v>
      </c>
      <c r="J26" s="1">
        <f t="shared" si="5"/>
        <v>1.0840339999999999</v>
      </c>
    </row>
    <row r="27" spans="1:10" x14ac:dyDescent="0.25">
      <c r="A27">
        <v>4</v>
      </c>
      <c r="B27" s="1">
        <f t="shared" ref="B27:J27" si="6">B6*$A27</f>
        <v>6.5399999999999998E-3</v>
      </c>
      <c r="C27" s="1">
        <f t="shared" si="6"/>
        <v>9.8720000000000006E-3</v>
      </c>
      <c r="D27" s="1">
        <f t="shared" si="6"/>
        <v>2.1111999999999999E-2</v>
      </c>
      <c r="E27" s="1">
        <f t="shared" si="6"/>
        <v>4.1675999999999998E-2</v>
      </c>
      <c r="F27" s="1">
        <f t="shared" si="6"/>
        <v>7.2307999999999997E-2</v>
      </c>
      <c r="G27" s="1">
        <f t="shared" si="6"/>
        <v>0.138208</v>
      </c>
      <c r="H27" s="1">
        <f t="shared" si="6"/>
        <v>0.27968799999999999</v>
      </c>
      <c r="I27" s="1">
        <f t="shared" si="6"/>
        <v>0.58118000000000003</v>
      </c>
      <c r="J27" s="1">
        <f t="shared" si="6"/>
        <v>1.268208</v>
      </c>
    </row>
    <row r="28" spans="1:10" x14ac:dyDescent="0.25">
      <c r="A28">
        <v>8</v>
      </c>
      <c r="B28" s="1">
        <f t="shared" ref="B28:J28" si="7">B7*$A28</f>
        <v>8.1040000000000001E-3</v>
      </c>
      <c r="C28" s="1">
        <f t="shared" si="7"/>
        <v>1.4959999999999999E-2</v>
      </c>
      <c r="D28" s="1">
        <f t="shared" si="7"/>
        <v>2.8000000000000001E-2</v>
      </c>
      <c r="E28" s="1">
        <f t="shared" si="7"/>
        <v>5.1192000000000001E-2</v>
      </c>
      <c r="F28" s="1">
        <f t="shared" si="7"/>
        <v>8.9583999999999997E-2</v>
      </c>
      <c r="G28" s="1">
        <f t="shared" si="7"/>
        <v>0.16016</v>
      </c>
      <c r="H28" s="1">
        <f t="shared" si="7"/>
        <v>0.30724000000000001</v>
      </c>
      <c r="I28" s="1">
        <f t="shared" si="7"/>
        <v>0.75644800000000001</v>
      </c>
      <c r="J28" s="1">
        <f t="shared" si="7"/>
        <v>1.7789440000000001</v>
      </c>
    </row>
    <row r="29" spans="1:10" x14ac:dyDescent="0.25">
      <c r="A29">
        <v>16</v>
      </c>
      <c r="B29" s="1">
        <f t="shared" ref="B29:J29" si="8">B8*$A29</f>
        <v>1.17</v>
      </c>
      <c r="C29" s="1">
        <f t="shared" si="8"/>
        <v>2.8608000000000001E-2</v>
      </c>
      <c r="D29" s="1">
        <f t="shared" si="8"/>
        <v>5.0591999999999998E-2</v>
      </c>
      <c r="E29" s="1">
        <f t="shared" si="8"/>
        <v>8.6671999999999999E-2</v>
      </c>
      <c r="F29" s="1">
        <f t="shared" si="8"/>
        <v>0.15651200000000001</v>
      </c>
      <c r="G29" s="1">
        <f t="shared" si="8"/>
        <v>0.28148800000000002</v>
      </c>
      <c r="H29" s="1">
        <f t="shared" si="8"/>
        <v>0.50712000000000002</v>
      </c>
      <c r="I29" s="1">
        <f t="shared" si="8"/>
        <v>1.2450399999999999</v>
      </c>
      <c r="J29" s="1">
        <f t="shared" si="8"/>
        <v>3.1952639999999999</v>
      </c>
    </row>
    <row r="30" spans="1:10" x14ac:dyDescent="0.25">
      <c r="A30">
        <v>32</v>
      </c>
      <c r="B30" s="1">
        <f t="shared" ref="B30:J30" si="9">B9*$A30</f>
        <v>1.2516480000000001</v>
      </c>
      <c r="C30" s="1">
        <f t="shared" si="9"/>
        <v>5.9296000000000001E-2</v>
      </c>
      <c r="D30" s="1">
        <f t="shared" si="9"/>
        <v>0.11820799999999999</v>
      </c>
      <c r="E30" s="1">
        <f t="shared" si="9"/>
        <v>0.19689599999999999</v>
      </c>
      <c r="F30" s="1">
        <f t="shared" si="9"/>
        <v>0.34511999999999998</v>
      </c>
      <c r="G30" s="1">
        <f t="shared" si="9"/>
        <v>0.63292800000000005</v>
      </c>
      <c r="H30" s="1">
        <f t="shared" si="9"/>
        <v>1.1951039999999999</v>
      </c>
      <c r="I30" s="1">
        <f t="shared" si="9"/>
        <v>4.1245120000000002</v>
      </c>
      <c r="J30" s="1">
        <f t="shared" si="9"/>
        <v>9.8604479999999999</v>
      </c>
    </row>
    <row r="31" spans="1:10" x14ac:dyDescent="0.25">
      <c r="A31" t="s">
        <v>6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>
        <v>1</v>
      </c>
      <c r="B32" s="1">
        <f>B25-B$2</f>
        <v>5.1370000000000001E-3</v>
      </c>
      <c r="C32" s="1">
        <f t="shared" ref="C32:J32" si="10">C25-C$2</f>
        <v>7.0989999999999994E-3</v>
      </c>
      <c r="D32" s="1">
        <f t="shared" si="10"/>
        <v>1.5102000000000001E-2</v>
      </c>
      <c r="E32" s="1">
        <f t="shared" si="10"/>
        <v>2.7441999999999998E-2</v>
      </c>
      <c r="F32" s="1">
        <f t="shared" si="10"/>
        <v>5.3998999999999991E-2</v>
      </c>
      <c r="G32" s="1">
        <f t="shared" si="10"/>
        <v>0.110152</v>
      </c>
      <c r="H32" s="1">
        <f t="shared" si="10"/>
        <v>0.223714</v>
      </c>
      <c r="I32" s="1">
        <f t="shared" si="10"/>
        <v>0.45149300000000003</v>
      </c>
      <c r="J32" s="1">
        <f t="shared" si="10"/>
        <v>0.90513399999999988</v>
      </c>
    </row>
    <row r="33" spans="1:10" x14ac:dyDescent="0.25">
      <c r="A33">
        <v>2</v>
      </c>
      <c r="B33" s="1">
        <f t="shared" ref="B33:J33" si="11">B26-B$2</f>
        <v>6.182E-3</v>
      </c>
      <c r="C33" s="1">
        <f t="shared" si="11"/>
        <v>7.4850000000000003E-3</v>
      </c>
      <c r="D33" s="1">
        <f t="shared" si="11"/>
        <v>1.4697999999999999E-2</v>
      </c>
      <c r="E33" s="1">
        <f t="shared" si="11"/>
        <v>2.7483999999999998E-2</v>
      </c>
      <c r="F33" s="1">
        <f t="shared" si="11"/>
        <v>5.7833999999999997E-2</v>
      </c>
      <c r="G33" s="1">
        <f t="shared" si="11"/>
        <v>0.10917399999999999</v>
      </c>
      <c r="H33" s="1">
        <f t="shared" si="11"/>
        <v>0.21810500000000002</v>
      </c>
      <c r="I33" s="1">
        <f t="shared" si="11"/>
        <v>0.44476400000000005</v>
      </c>
      <c r="J33" s="1">
        <f t="shared" si="11"/>
        <v>0.8877759999999999</v>
      </c>
    </row>
    <row r="34" spans="1:10" x14ac:dyDescent="0.25">
      <c r="A34">
        <v>4</v>
      </c>
      <c r="B34" s="1">
        <f t="shared" ref="B34:J34" si="12">B27-B$2</f>
        <v>5.8939999999999999E-3</v>
      </c>
      <c r="C34" s="1">
        <f t="shared" si="12"/>
        <v>9.0790000000000003E-3</v>
      </c>
      <c r="D34" s="1">
        <f t="shared" si="12"/>
        <v>1.8231999999999998E-2</v>
      </c>
      <c r="E34" s="1">
        <f t="shared" si="12"/>
        <v>3.5018000000000001E-2</v>
      </c>
      <c r="F34" s="1">
        <f t="shared" si="12"/>
        <v>6.1563999999999994E-2</v>
      </c>
      <c r="G34" s="1">
        <f t="shared" si="12"/>
        <v>0.116732</v>
      </c>
      <c r="H34" s="1">
        <f t="shared" si="12"/>
        <v>0.23689299999999999</v>
      </c>
      <c r="I34" s="1">
        <f t="shared" si="12"/>
        <v>0.48582000000000003</v>
      </c>
      <c r="J34" s="1">
        <f t="shared" si="12"/>
        <v>1.07195</v>
      </c>
    </row>
    <row r="35" spans="1:10" x14ac:dyDescent="0.25">
      <c r="A35">
        <v>8</v>
      </c>
      <c r="B35" s="1">
        <f t="shared" ref="B35:J35" si="13">B28-B$2</f>
        <v>7.4580000000000002E-3</v>
      </c>
      <c r="C35" s="1">
        <f t="shared" si="13"/>
        <v>1.4166999999999999E-2</v>
      </c>
      <c r="D35" s="1">
        <f t="shared" si="13"/>
        <v>2.512E-2</v>
      </c>
      <c r="E35" s="1">
        <f t="shared" si="13"/>
        <v>4.4534000000000004E-2</v>
      </c>
      <c r="F35" s="1">
        <f t="shared" si="13"/>
        <v>7.8839999999999993E-2</v>
      </c>
      <c r="G35" s="1">
        <f t="shared" si="13"/>
        <v>0.138684</v>
      </c>
      <c r="H35" s="1">
        <f t="shared" si="13"/>
        <v>0.26444500000000004</v>
      </c>
      <c r="I35" s="1">
        <f t="shared" si="13"/>
        <v>0.66108800000000001</v>
      </c>
      <c r="J35" s="1">
        <f t="shared" si="13"/>
        <v>1.582686</v>
      </c>
    </row>
    <row r="36" spans="1:10" x14ac:dyDescent="0.25">
      <c r="A36">
        <v>16</v>
      </c>
      <c r="B36" s="1">
        <f t="shared" ref="B36:J36" si="14">B29-B$2</f>
        <v>1.169354</v>
      </c>
      <c r="C36" s="1">
        <f t="shared" si="14"/>
        <v>2.7815000000000003E-2</v>
      </c>
      <c r="D36" s="1">
        <f t="shared" si="14"/>
        <v>4.7711999999999997E-2</v>
      </c>
      <c r="E36" s="1">
        <f t="shared" si="14"/>
        <v>8.0014000000000002E-2</v>
      </c>
      <c r="F36" s="1">
        <f t="shared" si="14"/>
        <v>0.14576800000000001</v>
      </c>
      <c r="G36" s="1">
        <f t="shared" si="14"/>
        <v>0.26001200000000002</v>
      </c>
      <c r="H36" s="1">
        <f t="shared" si="14"/>
        <v>0.46432499999999999</v>
      </c>
      <c r="I36" s="1">
        <f t="shared" si="14"/>
        <v>1.14968</v>
      </c>
      <c r="J36" s="1">
        <f t="shared" si="14"/>
        <v>2.9990060000000001</v>
      </c>
    </row>
    <row r="37" spans="1:10" x14ac:dyDescent="0.25">
      <c r="A37">
        <v>32</v>
      </c>
      <c r="B37" s="1">
        <f t="shared" ref="B37:J37" si="15">B30-B$2</f>
        <v>1.2510020000000002</v>
      </c>
      <c r="C37" s="1">
        <f t="shared" si="15"/>
        <v>5.8502999999999999E-2</v>
      </c>
      <c r="D37" s="1">
        <f t="shared" si="15"/>
        <v>0.115328</v>
      </c>
      <c r="E37" s="1">
        <f t="shared" si="15"/>
        <v>0.19023799999999999</v>
      </c>
      <c r="F37" s="1">
        <f t="shared" si="15"/>
        <v>0.33437600000000001</v>
      </c>
      <c r="G37" s="1">
        <f t="shared" si="15"/>
        <v>0.611452</v>
      </c>
      <c r="H37" s="1">
        <f t="shared" si="15"/>
        <v>1.152309</v>
      </c>
      <c r="I37" s="1">
        <f t="shared" si="15"/>
        <v>4.0291519999999998</v>
      </c>
      <c r="J37" s="1">
        <f t="shared" si="15"/>
        <v>9.6641899999999996</v>
      </c>
    </row>
    <row r="38" spans="1:10" x14ac:dyDescent="0.25">
      <c r="A38" t="s">
        <v>7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>
        <v>1</v>
      </c>
      <c r="B39" s="1" t="e">
        <f>(1/B11-1/$A39)/(1-1/$A39)</f>
        <v>#DIV/0!</v>
      </c>
      <c r="C39" s="1" t="e">
        <f t="shared" ref="C39:J39" si="16">(1/C11-1/$A39)/(1-1/$A39)</f>
        <v>#DIV/0!</v>
      </c>
      <c r="D39" s="1" t="e">
        <f t="shared" si="16"/>
        <v>#DIV/0!</v>
      </c>
      <c r="E39" s="1" t="e">
        <f t="shared" si="16"/>
        <v>#DIV/0!</v>
      </c>
      <c r="F39" s="1" t="e">
        <f t="shared" si="16"/>
        <v>#DIV/0!</v>
      </c>
      <c r="G39" s="1" t="e">
        <f t="shared" si="16"/>
        <v>#DIV/0!</v>
      </c>
      <c r="H39" s="1" t="e">
        <f t="shared" si="16"/>
        <v>#DIV/0!</v>
      </c>
      <c r="I39" s="1" t="e">
        <f t="shared" si="16"/>
        <v>#DIV/0!</v>
      </c>
      <c r="J39" s="1" t="e">
        <f t="shared" si="16"/>
        <v>#DIV/0!</v>
      </c>
    </row>
    <row r="40" spans="1:10" x14ac:dyDescent="0.25">
      <c r="A40">
        <v>2</v>
      </c>
      <c r="B40" s="1">
        <f t="shared" ref="B40:J40" si="17">(1/B12-1/$A40)/(1-1/$A40)</f>
        <v>9.5696594427244577</v>
      </c>
      <c r="C40" s="1">
        <f t="shared" si="17"/>
        <v>9.4388398486759169</v>
      </c>
      <c r="D40" s="1">
        <f t="shared" si="17"/>
        <v>5.103472222222222</v>
      </c>
      <c r="E40" s="1">
        <f t="shared" si="17"/>
        <v>4.1279663562631423</v>
      </c>
      <c r="F40" s="1">
        <f t="shared" si="17"/>
        <v>5.3829113924050631</v>
      </c>
      <c r="G40" s="1">
        <f t="shared" si="17"/>
        <v>5.0835351089588379</v>
      </c>
      <c r="H40" s="1">
        <f t="shared" si="17"/>
        <v>5.0965066012384632</v>
      </c>
      <c r="I40" s="1">
        <f t="shared" si="17"/>
        <v>4.6640520134228192</v>
      </c>
      <c r="J40" s="1">
        <f t="shared" si="17"/>
        <v>4.5235149649950577</v>
      </c>
    </row>
    <row r="41" spans="1:10" x14ac:dyDescent="0.25">
      <c r="A41">
        <v>4</v>
      </c>
      <c r="B41" s="1">
        <f t="shared" ref="B41:J41" si="18">(1/B13-1/$A41)/(1-1/$A41)</f>
        <v>3.0412796697626416</v>
      </c>
      <c r="C41" s="1">
        <f t="shared" si="18"/>
        <v>3.8163093736864231</v>
      </c>
      <c r="D41" s="1">
        <f t="shared" si="18"/>
        <v>2.1101851851851849</v>
      </c>
      <c r="E41" s="1">
        <f t="shared" si="18"/>
        <v>1.7531791328727344</v>
      </c>
      <c r="F41" s="1">
        <f t="shared" si="18"/>
        <v>1.9100273020600644</v>
      </c>
      <c r="G41" s="1">
        <f t="shared" si="18"/>
        <v>1.8118209474141678</v>
      </c>
      <c r="H41" s="1">
        <f t="shared" si="18"/>
        <v>1.8451766172060597</v>
      </c>
      <c r="I41" s="1">
        <f t="shared" si="18"/>
        <v>1.6981963087248324</v>
      </c>
      <c r="J41" s="1">
        <f t="shared" si="18"/>
        <v>1.8206476508813232</v>
      </c>
    </row>
    <row r="42" spans="1:10" x14ac:dyDescent="0.25">
      <c r="A42">
        <v>8</v>
      </c>
      <c r="B42" s="1">
        <f t="shared" ref="B42:J42" si="19">(1/B14-1/$A42)/(1-1/$A42)</f>
        <v>1.6492702344095533</v>
      </c>
      <c r="C42" s="1">
        <f t="shared" si="19"/>
        <v>2.5521527652675191</v>
      </c>
      <c r="D42" s="1">
        <f t="shared" si="19"/>
        <v>1.2460317460317463</v>
      </c>
      <c r="E42" s="1">
        <f t="shared" si="19"/>
        <v>0.95554220486632635</v>
      </c>
      <c r="F42" s="1">
        <f t="shared" si="19"/>
        <v>1.0482927348154452</v>
      </c>
      <c r="G42" s="1">
        <f t="shared" si="19"/>
        <v>0.92251815980629537</v>
      </c>
      <c r="H42" s="1">
        <f t="shared" si="19"/>
        <v>0.88276334017658953</v>
      </c>
      <c r="I42" s="1">
        <f t="shared" si="19"/>
        <v>0.99036433365292431</v>
      </c>
      <c r="J42" s="1">
        <f t="shared" si="19"/>
        <v>1.152044757411163</v>
      </c>
    </row>
    <row r="43" spans="1:10" x14ac:dyDescent="0.25">
      <c r="A43">
        <v>16</v>
      </c>
      <c r="B43" s="1">
        <f t="shared" ref="B43:J43" si="20">(1/B15-1/$A43)/(1-1/$A43)</f>
        <v>120.67636738906089</v>
      </c>
      <c r="C43" s="1">
        <f t="shared" si="20"/>
        <v>2.3383774695250108</v>
      </c>
      <c r="D43" s="1">
        <f t="shared" si="20"/>
        <v>1.1044444444444443</v>
      </c>
      <c r="E43" s="1">
        <f t="shared" si="20"/>
        <v>0.80118153599679576</v>
      </c>
      <c r="F43" s="1">
        <f t="shared" si="20"/>
        <v>0.90449242988334588</v>
      </c>
      <c r="G43" s="1">
        <f t="shared" si="20"/>
        <v>0.80713975290246487</v>
      </c>
      <c r="H43" s="1">
        <f t="shared" si="20"/>
        <v>0.7233321649725436</v>
      </c>
      <c r="I43" s="1">
        <f t="shared" si="20"/>
        <v>0.8037472035794182</v>
      </c>
      <c r="J43" s="1">
        <f t="shared" si="20"/>
        <v>1.0187290879013</v>
      </c>
    </row>
    <row r="44" spans="1:10" x14ac:dyDescent="0.25">
      <c r="A44">
        <v>32</v>
      </c>
      <c r="B44" s="1">
        <f t="shared" ref="B44:J44" si="21">(1/B16-1/$A44)/(1-1/$A44)</f>
        <v>62.468890442424851</v>
      </c>
      <c r="C44" s="1">
        <f t="shared" si="21"/>
        <v>2.3798153195297567</v>
      </c>
      <c r="D44" s="1">
        <f t="shared" si="21"/>
        <v>1.2917562724014338</v>
      </c>
      <c r="E44" s="1">
        <f t="shared" si="21"/>
        <v>0.92170466768088832</v>
      </c>
      <c r="F44" s="1">
        <f t="shared" si="21"/>
        <v>1.0039391828597508</v>
      </c>
      <c r="G44" s="1">
        <f t="shared" si="21"/>
        <v>0.91843257890278129</v>
      </c>
      <c r="H44" s="1">
        <f t="shared" si="21"/>
        <v>0.86858880861119581</v>
      </c>
      <c r="I44" s="1">
        <f t="shared" si="21"/>
        <v>1.3629681749296387</v>
      </c>
      <c r="J44" s="1">
        <f t="shared" si="21"/>
        <v>1.5884604169823857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Runtime over Problem size</vt:lpstr>
      <vt:lpstr>Speedup over Core count</vt:lpstr>
    </vt:vector>
  </TitlesOfParts>
  <Company>IBM Managment &amp; Business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Robinson</dc:creator>
  <cp:lastModifiedBy>autarch princeps</cp:lastModifiedBy>
  <dcterms:created xsi:type="dcterms:W3CDTF">2015-04-28T16:34:25Z</dcterms:created>
  <dcterms:modified xsi:type="dcterms:W3CDTF">2015-05-05T20:07:42Z</dcterms:modified>
</cp:coreProperties>
</file>