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2\"/>
    </mc:Choice>
  </mc:AlternateContent>
  <bookViews>
    <workbookView xWindow="0" yWindow="0" windowWidth="28800" windowHeight="12420" activeTab="1"/>
  </bookViews>
  <sheets>
    <sheet name="Runtime over Problem size" sheetId="2" r:id="rId1"/>
    <sheet name="Speedup over Core count" sheetId="3" r:id="rId2"/>
    <sheet name="Data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C39" i="1"/>
  <c r="D39" i="1"/>
  <c r="E39" i="1"/>
  <c r="F39" i="1"/>
  <c r="G39" i="1"/>
  <c r="H39" i="1"/>
  <c r="I39" i="1"/>
  <c r="J39" i="1"/>
  <c r="B39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C32" i="1"/>
  <c r="D32" i="1"/>
  <c r="E32" i="1"/>
  <c r="F32" i="1"/>
  <c r="G32" i="1"/>
  <c r="H32" i="1"/>
  <c r="I32" i="1"/>
  <c r="J32" i="1"/>
  <c r="B32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C25" i="1"/>
  <c r="D25" i="1"/>
  <c r="E25" i="1"/>
  <c r="F25" i="1"/>
  <c r="G25" i="1"/>
  <c r="H25" i="1"/>
  <c r="I25" i="1"/>
  <c r="J25" i="1"/>
  <c r="B25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B19" i="1"/>
  <c r="B20" i="1"/>
  <c r="B21" i="1"/>
  <c r="B22" i="1"/>
  <c r="B23" i="1"/>
  <c r="B18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B12" i="1"/>
  <c r="B13" i="1"/>
  <c r="B14" i="1"/>
  <c r="B15" i="1"/>
  <c r="B16" i="1"/>
  <c r="B11" i="1"/>
  <c r="J1" i="1" l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<sst xmlns="http://schemas.openxmlformats.org/spreadsheetml/2006/main" count="8" uniqueCount="8">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</sst>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Reduction</a:t>
            </a:r>
            <a:r>
              <a:rPr lang="en-GB" baseline="0"/>
              <a:t> Runtime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Data!$B$2:$J$2</c:f>
              <c:numCache>
                <c:formatCode>General</c:formatCode>
                <c:ptCount val="9"/>
                <c:pt idx="0">
                  <c:v>5.53E-4</c:v>
                </c:pt>
                <c:pt idx="1">
                  <c:v>7.0799999999999997E-4</c:v>
                </c:pt>
                <c:pt idx="2">
                  <c:v>1.5560000000000001E-3</c:v>
                </c:pt>
                <c:pt idx="3">
                  <c:v>5.3940000000000004E-3</c:v>
                </c:pt>
                <c:pt idx="4">
                  <c:v>1.077E-2</c:v>
                </c:pt>
                <c:pt idx="5">
                  <c:v>2.2336999999999999E-2</c:v>
                </c:pt>
                <c:pt idx="6">
                  <c:v>4.4540999999999997E-2</c:v>
                </c:pt>
                <c:pt idx="7">
                  <c:v>8.5453000000000001E-2</c:v>
                </c:pt>
                <c:pt idx="8">
                  <c:v>0.16869899999999999</c:v>
                </c:pt>
              </c:numCache>
            </c:numRef>
          </c:yVal>
          <c:smooth val="0"/>
        </c:ser>
        <c:ser>
          <c:idx val="1"/>
          <c:order val="1"/>
          <c:tx>
            <c:v>1 core par.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Data!$B$4:$J$4</c:f>
              <c:numCache>
                <c:formatCode>General</c:formatCode>
                <c:ptCount val="9"/>
                <c:pt idx="0">
                  <c:v>1.1493E-2</c:v>
                </c:pt>
                <c:pt idx="1">
                  <c:v>7.2570000000000004E-3</c:v>
                </c:pt>
                <c:pt idx="2">
                  <c:v>1.5176E-2</c:v>
                </c:pt>
                <c:pt idx="3">
                  <c:v>3.1842000000000002E-2</c:v>
                </c:pt>
                <c:pt idx="4">
                  <c:v>6.4695000000000003E-2</c:v>
                </c:pt>
                <c:pt idx="5">
                  <c:v>0.13134699999999999</c:v>
                </c:pt>
                <c:pt idx="6">
                  <c:v>0.25230599999999997</c:v>
                </c:pt>
                <c:pt idx="7">
                  <c:v>0.50329199999999996</c:v>
                </c:pt>
                <c:pt idx="8">
                  <c:v>1.007779</c:v>
                </c:pt>
              </c:numCache>
            </c:numRef>
          </c:yVal>
          <c:smooth val="0"/>
        </c:ser>
        <c:ser>
          <c:idx val="2"/>
          <c:order val="2"/>
          <c:tx>
            <c:v>2 core par.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Data!$B$5:$J$5</c:f>
              <c:numCache>
                <c:formatCode>General</c:formatCode>
                <c:ptCount val="9"/>
                <c:pt idx="0">
                  <c:v>3.9690000000000003E-3</c:v>
                </c:pt>
                <c:pt idx="1">
                  <c:v>3.5430000000000001E-3</c:v>
                </c:pt>
                <c:pt idx="2">
                  <c:v>8.6510000000000007E-3</c:v>
                </c:pt>
                <c:pt idx="3">
                  <c:v>1.6707E-2</c:v>
                </c:pt>
                <c:pt idx="4">
                  <c:v>3.3341999999999997E-2</c:v>
                </c:pt>
                <c:pt idx="5">
                  <c:v>6.7124000000000003E-2</c:v>
                </c:pt>
                <c:pt idx="6">
                  <c:v>0.12902</c:v>
                </c:pt>
                <c:pt idx="7">
                  <c:v>0.26968799999999998</c:v>
                </c:pt>
                <c:pt idx="8">
                  <c:v>0.533883</c:v>
                </c:pt>
              </c:numCache>
            </c:numRef>
          </c:yVal>
          <c:smooth val="0"/>
        </c:ser>
        <c:ser>
          <c:idx val="3"/>
          <c:order val="3"/>
          <c:tx>
            <c:v>4 core par.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Data!$B$6:$J$6</c:f>
              <c:numCache>
                <c:formatCode>General</c:formatCode>
                <c:ptCount val="9"/>
                <c:pt idx="0">
                  <c:v>2.0630000000000002E-3</c:v>
                </c:pt>
                <c:pt idx="1">
                  <c:v>2.5899999999999999E-3</c:v>
                </c:pt>
                <c:pt idx="2">
                  <c:v>5.1070000000000004E-3</c:v>
                </c:pt>
                <c:pt idx="3">
                  <c:v>9.3240000000000007E-3</c:v>
                </c:pt>
                <c:pt idx="4">
                  <c:v>1.7586999999999998E-2</c:v>
                </c:pt>
                <c:pt idx="5">
                  <c:v>3.7324999999999997E-2</c:v>
                </c:pt>
                <c:pt idx="6">
                  <c:v>7.5170000000000001E-2</c:v>
                </c:pt>
                <c:pt idx="7">
                  <c:v>0.146453</c:v>
                </c:pt>
                <c:pt idx="8">
                  <c:v>0.27463799999999999</c:v>
                </c:pt>
              </c:numCache>
            </c:numRef>
          </c:yVal>
          <c:smooth val="0"/>
        </c:ser>
        <c:ser>
          <c:idx val="4"/>
          <c:order val="4"/>
          <c:tx>
            <c:v>8 core par.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Data!$B$7:$J$7</c:f>
              <c:numCache>
                <c:formatCode>General</c:formatCode>
                <c:ptCount val="9"/>
                <c:pt idx="0">
                  <c:v>1.585E-3</c:v>
                </c:pt>
                <c:pt idx="1">
                  <c:v>1.9719999999999998E-3</c:v>
                </c:pt>
                <c:pt idx="2">
                  <c:v>3.63E-3</c:v>
                </c:pt>
                <c:pt idx="3">
                  <c:v>6.3629999999999997E-3</c:v>
                </c:pt>
                <c:pt idx="4">
                  <c:v>1.3136E-2</c:v>
                </c:pt>
                <c:pt idx="5">
                  <c:v>2.1867999999999999E-2</c:v>
                </c:pt>
                <c:pt idx="6">
                  <c:v>4.0106000000000003E-2</c:v>
                </c:pt>
                <c:pt idx="7">
                  <c:v>8.3612000000000006E-2</c:v>
                </c:pt>
                <c:pt idx="8">
                  <c:v>0.16228000000000001</c:v>
                </c:pt>
              </c:numCache>
            </c:numRef>
          </c:yVal>
          <c:smooth val="0"/>
        </c:ser>
        <c:ser>
          <c:idx val="5"/>
          <c:order val="5"/>
          <c:tx>
            <c:v>16 core par.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Data!$B$8:$J$8</c:f>
              <c:numCache>
                <c:formatCode>General</c:formatCode>
                <c:ptCount val="9"/>
                <c:pt idx="0">
                  <c:v>2.317E-3</c:v>
                </c:pt>
                <c:pt idx="1">
                  <c:v>2.0379999999999999E-3</c:v>
                </c:pt>
                <c:pt idx="2">
                  <c:v>3.6319999999999998E-3</c:v>
                </c:pt>
                <c:pt idx="3">
                  <c:v>6.4310000000000001E-3</c:v>
                </c:pt>
                <c:pt idx="4">
                  <c:v>1.2231000000000001E-2</c:v>
                </c:pt>
                <c:pt idx="5">
                  <c:v>2.1520999999999998E-2</c:v>
                </c:pt>
                <c:pt idx="6">
                  <c:v>4.1958000000000002E-2</c:v>
                </c:pt>
                <c:pt idx="7">
                  <c:v>8.0378000000000005E-2</c:v>
                </c:pt>
                <c:pt idx="8">
                  <c:v>0.15612000000000001</c:v>
                </c:pt>
              </c:numCache>
            </c:numRef>
          </c:yVal>
          <c:smooth val="0"/>
        </c:ser>
        <c:ser>
          <c:idx val="6"/>
          <c:order val="6"/>
          <c:tx>
            <c:v>32 core par.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Data!$B$9:$J$9</c:f>
              <c:numCache>
                <c:formatCode>General</c:formatCode>
                <c:ptCount val="9"/>
                <c:pt idx="0">
                  <c:v>6.6124000000000002E-2</c:v>
                </c:pt>
                <c:pt idx="1">
                  <c:v>2.379E-3</c:v>
                </c:pt>
                <c:pt idx="2">
                  <c:v>4.3750000000000004E-3</c:v>
                </c:pt>
                <c:pt idx="3">
                  <c:v>7.3000000000000001E-3</c:v>
                </c:pt>
                <c:pt idx="4">
                  <c:v>1.2212000000000001E-2</c:v>
                </c:pt>
                <c:pt idx="5">
                  <c:v>2.1193E-2</c:v>
                </c:pt>
                <c:pt idx="6">
                  <c:v>3.8316999999999997E-2</c:v>
                </c:pt>
                <c:pt idx="7">
                  <c:v>7.3507000000000003E-2</c:v>
                </c:pt>
                <c:pt idx="8">
                  <c:v>0.14941699999999999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63104"/>
        <c:axId val="391662320"/>
      </c:scatterChart>
      <c:valAx>
        <c:axId val="3916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62320"/>
        <c:crosses val="autoZero"/>
        <c:crossBetween val="midCat"/>
      </c:valAx>
      <c:valAx>
        <c:axId val="391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over</a:t>
            </a:r>
            <a:r>
              <a:rPr lang="en-GB" baseline="0"/>
              <a:t> number of cores in dependency of problem size 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Data!$B$11:$B$16</c:f>
              <c:numCache>
                <c:formatCode>General</c:formatCode>
                <c:ptCount val="6"/>
                <c:pt idx="0">
                  <c:v>4.8116244670669106E-2</c:v>
                </c:pt>
                <c:pt idx="1">
                  <c:v>0.13932980599647266</c:v>
                </c:pt>
                <c:pt idx="2">
                  <c:v>0.26805622879301982</c:v>
                </c:pt>
                <c:pt idx="3">
                  <c:v>0.34889589905362778</c:v>
                </c:pt>
                <c:pt idx="4">
                  <c:v>0.23867069486404832</c:v>
                </c:pt>
                <c:pt idx="5">
                  <c:v>8.3630754340330293E-3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Data!$C$11:$C$16</c:f>
              <c:numCache>
                <c:formatCode>General</c:formatCode>
                <c:ptCount val="6"/>
                <c:pt idx="0">
                  <c:v>9.7560975609756087E-2</c:v>
                </c:pt>
                <c:pt idx="1">
                  <c:v>0.1998306519898391</c:v>
                </c:pt>
                <c:pt idx="2">
                  <c:v>0.27335907335907339</c:v>
                </c:pt>
                <c:pt idx="3">
                  <c:v>0.35902636916835701</c:v>
                </c:pt>
                <c:pt idx="4">
                  <c:v>0.34739941118743867</c:v>
                </c:pt>
                <c:pt idx="5">
                  <c:v>0.29760403530895335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Data!$D$11:$D$16</c:f>
              <c:numCache>
                <c:formatCode>General</c:formatCode>
                <c:ptCount val="6"/>
                <c:pt idx="0">
                  <c:v>0.10253031101739589</c:v>
                </c:pt>
                <c:pt idx="1">
                  <c:v>0.17986359958386314</c:v>
                </c:pt>
                <c:pt idx="2">
                  <c:v>0.30467985118464852</c:v>
                </c:pt>
                <c:pt idx="3">
                  <c:v>0.42865013774104688</c:v>
                </c:pt>
                <c:pt idx="4">
                  <c:v>0.42841409691629961</c:v>
                </c:pt>
                <c:pt idx="5">
                  <c:v>0.35565714285714284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Data!$E$11:$E$16</c:f>
              <c:numCache>
                <c:formatCode>General</c:formatCode>
                <c:ptCount val="6"/>
                <c:pt idx="0">
                  <c:v>0.16939890710382513</c:v>
                </c:pt>
                <c:pt idx="1">
                  <c:v>0.32285868198958523</c:v>
                </c:pt>
                <c:pt idx="2">
                  <c:v>0.5785070785070785</c:v>
                </c:pt>
                <c:pt idx="3">
                  <c:v>0.84771334276284782</c:v>
                </c:pt>
                <c:pt idx="4">
                  <c:v>0.8387498056289846</c:v>
                </c:pt>
                <c:pt idx="5">
                  <c:v>0.73890410958904118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Data!$F$11:$F$16</c:f>
              <c:numCache>
                <c:formatCode>General</c:formatCode>
                <c:ptCount val="6"/>
                <c:pt idx="0">
                  <c:v>0.16647345235335034</c:v>
                </c:pt>
                <c:pt idx="1">
                  <c:v>0.32301601583588269</c:v>
                </c:pt>
                <c:pt idx="2">
                  <c:v>0.61238414738158875</c:v>
                </c:pt>
                <c:pt idx="3">
                  <c:v>0.81988428745432396</c:v>
                </c:pt>
                <c:pt idx="4">
                  <c:v>0.88054942359578114</c:v>
                </c:pt>
                <c:pt idx="5">
                  <c:v>0.88191942351785124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Data!$G$11:$G$16</c:f>
              <c:numCache>
                <c:formatCode>General</c:formatCode>
                <c:ptCount val="6"/>
                <c:pt idx="0">
                  <c:v>0.17006098350171683</c:v>
                </c:pt>
                <c:pt idx="1">
                  <c:v>0.33277218282581489</c:v>
                </c:pt>
                <c:pt idx="2">
                  <c:v>0.59844608171466851</c:v>
                </c:pt>
                <c:pt idx="3">
                  <c:v>1.0214468629961588</c:v>
                </c:pt>
                <c:pt idx="4">
                  <c:v>1.0379164536963896</c:v>
                </c:pt>
                <c:pt idx="5">
                  <c:v>1.053980087764828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67108864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Data!$H$11:$H$16</c:f>
              <c:numCache>
                <c:formatCode>General</c:formatCode>
                <c:ptCount val="6"/>
                <c:pt idx="0">
                  <c:v>0.17653563529999286</c:v>
                </c:pt>
                <c:pt idx="1">
                  <c:v>0.34522554642691056</c:v>
                </c:pt>
                <c:pt idx="2">
                  <c:v>0.59253691632300121</c:v>
                </c:pt>
                <c:pt idx="3">
                  <c:v>1.1105819578117986</c:v>
                </c:pt>
                <c:pt idx="4">
                  <c:v>1.0615615615615615</c:v>
                </c:pt>
                <c:pt idx="5">
                  <c:v>1.1624344285826136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134217728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Data!$I$11:$I$16</c:f>
              <c:numCache>
                <c:formatCode>General</c:formatCode>
                <c:ptCount val="6"/>
                <c:pt idx="0">
                  <c:v>0.16978811505050748</c:v>
                </c:pt>
                <c:pt idx="1">
                  <c:v>0.31685874047046958</c:v>
                </c:pt>
                <c:pt idx="2">
                  <c:v>0.58348412118563631</c:v>
                </c:pt>
                <c:pt idx="3">
                  <c:v>1.0220183705688177</c:v>
                </c:pt>
                <c:pt idx="4">
                  <c:v>1.0631391674338748</c:v>
                </c:pt>
                <c:pt idx="5">
                  <c:v>1.16251513461303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268435456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Data!$J$11:$J$16</c:f>
              <c:numCache>
                <c:formatCode>General</c:formatCode>
                <c:ptCount val="6"/>
                <c:pt idx="0">
                  <c:v>0.16739682013616081</c:v>
                </c:pt>
                <c:pt idx="1">
                  <c:v>0.31598496299751067</c:v>
                </c:pt>
                <c:pt idx="2">
                  <c:v>0.61425949795731105</c:v>
                </c:pt>
                <c:pt idx="3">
                  <c:v>1.0395550899679564</c:v>
                </c:pt>
                <c:pt idx="4">
                  <c:v>1.0805726364335126</c:v>
                </c:pt>
                <c:pt idx="5">
                  <c:v>1.1290482341366779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39416"/>
        <c:axId val="566537456"/>
      </c:scatterChart>
      <c:valAx>
        <c:axId val="56653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over cores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37456"/>
        <c:crosses val="autoZero"/>
        <c:crossBetween val="midCat"/>
      </c:valAx>
      <c:valAx>
        <c:axId val="5665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3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11" sqref="A11:B16"/>
    </sheetView>
  </sheetViews>
  <sheetFormatPr baseColWidth="10" defaultRowHeight="15.75" x14ac:dyDescent="0.25"/>
  <cols>
    <col min="1" max="1" width="12.125" bestFit="1" customWidth="1"/>
  </cols>
  <sheetData>
    <row r="1" spans="1:10" x14ac:dyDescent="0.25">
      <c r="A1" t="s">
        <v>0</v>
      </c>
      <c r="B1" s="1">
        <f>2 ^ 20</f>
        <v>1048576</v>
      </c>
      <c r="C1" s="1">
        <f>2 ^ 21</f>
        <v>2097152</v>
      </c>
      <c r="D1" s="1">
        <f>2 ^ 22</f>
        <v>4194304</v>
      </c>
      <c r="E1" s="1">
        <f>2 ^ 23</f>
        <v>8388608</v>
      </c>
      <c r="F1" s="1">
        <f>2 ^ 24</f>
        <v>16777216</v>
      </c>
      <c r="G1" s="1">
        <f>2 ^ 25</f>
        <v>33554432</v>
      </c>
      <c r="H1" s="1">
        <f>2 ^ 26</f>
        <v>67108864</v>
      </c>
      <c r="I1" s="1">
        <f>2 ^ 27</f>
        <v>134217728</v>
      </c>
      <c r="J1" s="1">
        <f>2 ^ 28</f>
        <v>268435456</v>
      </c>
    </row>
    <row r="2" spans="1:10" x14ac:dyDescent="0.25">
      <c r="A2" t="s">
        <v>1</v>
      </c>
      <c r="B2" s="1">
        <v>5.53E-4</v>
      </c>
      <c r="C2" s="1">
        <v>7.0799999999999997E-4</v>
      </c>
      <c r="D2" s="1">
        <v>1.5560000000000001E-3</v>
      </c>
      <c r="E2" s="1">
        <v>5.3940000000000004E-3</v>
      </c>
      <c r="F2" s="1">
        <v>1.077E-2</v>
      </c>
      <c r="G2" s="1">
        <v>2.2336999999999999E-2</v>
      </c>
      <c r="H2" s="1">
        <v>4.4540999999999997E-2</v>
      </c>
      <c r="I2" s="1">
        <v>8.5453000000000001E-2</v>
      </c>
      <c r="J2" s="1">
        <v>0.16869899999999999</v>
      </c>
    </row>
    <row r="3" spans="1:10" x14ac:dyDescent="0.25">
      <c r="A3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>
        <v>1</v>
      </c>
      <c r="B4" s="1">
        <v>1.1493E-2</v>
      </c>
      <c r="C4" s="1">
        <v>7.2570000000000004E-3</v>
      </c>
      <c r="D4" s="1">
        <v>1.5176E-2</v>
      </c>
      <c r="E4" s="1">
        <v>3.1842000000000002E-2</v>
      </c>
      <c r="F4" s="1">
        <v>6.4695000000000003E-2</v>
      </c>
      <c r="G4" s="1">
        <v>0.13134699999999999</v>
      </c>
      <c r="H4" s="1">
        <v>0.25230599999999997</v>
      </c>
      <c r="I4" s="1">
        <v>0.50329199999999996</v>
      </c>
      <c r="J4" s="1">
        <v>1.007779</v>
      </c>
    </row>
    <row r="5" spans="1:10" x14ac:dyDescent="0.25">
      <c r="A5">
        <v>2</v>
      </c>
      <c r="B5" s="1">
        <v>3.9690000000000003E-3</v>
      </c>
      <c r="C5" s="1">
        <v>3.5430000000000001E-3</v>
      </c>
      <c r="D5" s="1">
        <v>8.6510000000000007E-3</v>
      </c>
      <c r="E5" s="1">
        <v>1.6707E-2</v>
      </c>
      <c r="F5" s="1">
        <v>3.3341999999999997E-2</v>
      </c>
      <c r="G5" s="1">
        <v>6.7124000000000003E-2</v>
      </c>
      <c r="H5" s="1">
        <v>0.12902</v>
      </c>
      <c r="I5" s="1">
        <v>0.26968799999999998</v>
      </c>
      <c r="J5" s="1">
        <v>0.533883</v>
      </c>
    </row>
    <row r="6" spans="1:10" x14ac:dyDescent="0.25">
      <c r="A6">
        <v>4</v>
      </c>
      <c r="B6" s="1">
        <v>2.0630000000000002E-3</v>
      </c>
      <c r="C6" s="1">
        <v>2.5899999999999999E-3</v>
      </c>
      <c r="D6" s="1">
        <v>5.1070000000000004E-3</v>
      </c>
      <c r="E6" s="1">
        <v>9.3240000000000007E-3</v>
      </c>
      <c r="F6" s="1">
        <v>1.7586999999999998E-2</v>
      </c>
      <c r="G6" s="1">
        <v>3.7324999999999997E-2</v>
      </c>
      <c r="H6" s="1">
        <v>7.5170000000000001E-2</v>
      </c>
      <c r="I6" s="1">
        <v>0.146453</v>
      </c>
      <c r="J6" s="1">
        <v>0.27463799999999999</v>
      </c>
    </row>
    <row r="7" spans="1:10" x14ac:dyDescent="0.25">
      <c r="A7">
        <v>8</v>
      </c>
      <c r="B7" s="1">
        <v>1.585E-3</v>
      </c>
      <c r="C7" s="1">
        <v>1.9719999999999998E-3</v>
      </c>
      <c r="D7" s="1">
        <v>3.63E-3</v>
      </c>
      <c r="E7" s="1">
        <v>6.3629999999999997E-3</v>
      </c>
      <c r="F7" s="1">
        <v>1.3136E-2</v>
      </c>
      <c r="G7" s="1">
        <v>2.1867999999999999E-2</v>
      </c>
      <c r="H7" s="1">
        <v>4.0106000000000003E-2</v>
      </c>
      <c r="I7" s="1">
        <v>8.3612000000000006E-2</v>
      </c>
      <c r="J7" s="1">
        <v>0.16228000000000001</v>
      </c>
    </row>
    <row r="8" spans="1:10" x14ac:dyDescent="0.25">
      <c r="A8">
        <v>16</v>
      </c>
      <c r="B8" s="1">
        <v>2.317E-3</v>
      </c>
      <c r="C8" s="1">
        <v>2.0379999999999999E-3</v>
      </c>
      <c r="D8" s="1">
        <v>3.6319999999999998E-3</v>
      </c>
      <c r="E8" s="1">
        <v>6.4310000000000001E-3</v>
      </c>
      <c r="F8" s="1">
        <v>1.2231000000000001E-2</v>
      </c>
      <c r="G8" s="1">
        <v>2.1520999999999998E-2</v>
      </c>
      <c r="H8" s="1">
        <v>4.1958000000000002E-2</v>
      </c>
      <c r="I8" s="1">
        <v>8.0378000000000005E-2</v>
      </c>
      <c r="J8" s="1">
        <v>0.15612000000000001</v>
      </c>
    </row>
    <row r="9" spans="1:10" x14ac:dyDescent="0.25">
      <c r="A9">
        <v>32</v>
      </c>
      <c r="B9" s="1">
        <v>6.6124000000000002E-2</v>
      </c>
      <c r="C9" s="1">
        <v>2.379E-3</v>
      </c>
      <c r="D9" s="1">
        <v>4.3750000000000004E-3</v>
      </c>
      <c r="E9" s="1">
        <v>7.3000000000000001E-3</v>
      </c>
      <c r="F9" s="1">
        <v>1.2212000000000001E-2</v>
      </c>
      <c r="G9" s="1">
        <v>2.1193E-2</v>
      </c>
      <c r="H9" s="1">
        <v>3.8316999999999997E-2</v>
      </c>
      <c r="I9" s="1">
        <v>7.3507000000000003E-2</v>
      </c>
      <c r="J9" s="1">
        <v>0.14941699999999999</v>
      </c>
    </row>
    <row r="10" spans="1:10" x14ac:dyDescent="0.25">
      <c r="A10" t="s">
        <v>3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>
        <v>1</v>
      </c>
      <c r="B11" s="1">
        <f>B$2/B4</f>
        <v>4.8116244670669106E-2</v>
      </c>
      <c r="C11" s="1">
        <f t="shared" ref="C11:J11" si="0">C$2/C4</f>
        <v>9.7560975609756087E-2</v>
      </c>
      <c r="D11" s="1">
        <f t="shared" si="0"/>
        <v>0.10253031101739589</v>
      </c>
      <c r="E11" s="1">
        <f t="shared" si="0"/>
        <v>0.16939890710382513</v>
      </c>
      <c r="F11" s="1">
        <f t="shared" si="0"/>
        <v>0.16647345235335034</v>
      </c>
      <c r="G11" s="1">
        <f t="shared" si="0"/>
        <v>0.17006098350171683</v>
      </c>
      <c r="H11" s="1">
        <f t="shared" si="0"/>
        <v>0.17653563529999286</v>
      </c>
      <c r="I11" s="1">
        <f t="shared" si="0"/>
        <v>0.16978811505050748</v>
      </c>
      <c r="J11" s="1">
        <f t="shared" si="0"/>
        <v>0.16739682013616081</v>
      </c>
    </row>
    <row r="12" spans="1:10" x14ac:dyDescent="0.25">
      <c r="A12">
        <v>2</v>
      </c>
      <c r="B12" s="1">
        <f t="shared" ref="B12:J16" si="1">B$2/B5</f>
        <v>0.13932980599647266</v>
      </c>
      <c r="C12" s="1">
        <f t="shared" si="1"/>
        <v>0.1998306519898391</v>
      </c>
      <c r="D12" s="1">
        <f t="shared" si="1"/>
        <v>0.17986359958386314</v>
      </c>
      <c r="E12" s="1">
        <f t="shared" si="1"/>
        <v>0.32285868198958523</v>
      </c>
      <c r="F12" s="1">
        <f t="shared" si="1"/>
        <v>0.32301601583588269</v>
      </c>
      <c r="G12" s="1">
        <f t="shared" si="1"/>
        <v>0.33277218282581489</v>
      </c>
      <c r="H12" s="1">
        <f t="shared" si="1"/>
        <v>0.34522554642691056</v>
      </c>
      <c r="I12" s="1">
        <f t="shared" si="1"/>
        <v>0.31685874047046958</v>
      </c>
      <c r="J12" s="1">
        <f t="shared" si="1"/>
        <v>0.31598496299751067</v>
      </c>
    </row>
    <row r="13" spans="1:10" x14ac:dyDescent="0.25">
      <c r="A13">
        <v>4</v>
      </c>
      <c r="B13" s="1">
        <f t="shared" si="1"/>
        <v>0.26805622879301982</v>
      </c>
      <c r="C13" s="1">
        <f t="shared" si="1"/>
        <v>0.27335907335907339</v>
      </c>
      <c r="D13" s="1">
        <f t="shared" si="1"/>
        <v>0.30467985118464852</v>
      </c>
      <c r="E13" s="1">
        <f t="shared" si="1"/>
        <v>0.5785070785070785</v>
      </c>
      <c r="F13" s="1">
        <f t="shared" si="1"/>
        <v>0.61238414738158875</v>
      </c>
      <c r="G13" s="1">
        <f t="shared" si="1"/>
        <v>0.59844608171466851</v>
      </c>
      <c r="H13" s="1">
        <f t="shared" si="1"/>
        <v>0.59253691632300121</v>
      </c>
      <c r="I13" s="1">
        <f t="shared" si="1"/>
        <v>0.58348412118563631</v>
      </c>
      <c r="J13" s="1">
        <f t="shared" si="1"/>
        <v>0.61425949795731105</v>
      </c>
    </row>
    <row r="14" spans="1:10" x14ac:dyDescent="0.25">
      <c r="A14">
        <v>8</v>
      </c>
      <c r="B14" s="1">
        <f t="shared" si="1"/>
        <v>0.34889589905362778</v>
      </c>
      <c r="C14" s="1">
        <f t="shared" si="1"/>
        <v>0.35902636916835701</v>
      </c>
      <c r="D14" s="1">
        <f t="shared" si="1"/>
        <v>0.42865013774104688</v>
      </c>
      <c r="E14" s="1">
        <f t="shared" si="1"/>
        <v>0.84771334276284782</v>
      </c>
      <c r="F14" s="1">
        <f t="shared" si="1"/>
        <v>0.81988428745432396</v>
      </c>
      <c r="G14" s="1">
        <f t="shared" si="1"/>
        <v>1.0214468629961588</v>
      </c>
      <c r="H14" s="1">
        <f t="shared" si="1"/>
        <v>1.1105819578117986</v>
      </c>
      <c r="I14" s="1">
        <f t="shared" si="1"/>
        <v>1.0220183705688177</v>
      </c>
      <c r="J14" s="1">
        <f t="shared" si="1"/>
        <v>1.0395550899679564</v>
      </c>
    </row>
    <row r="15" spans="1:10" x14ac:dyDescent="0.25">
      <c r="A15">
        <v>16</v>
      </c>
      <c r="B15" s="1">
        <f t="shared" si="1"/>
        <v>0.23867069486404832</v>
      </c>
      <c r="C15" s="1">
        <f t="shared" si="1"/>
        <v>0.34739941118743867</v>
      </c>
      <c r="D15" s="1">
        <f t="shared" si="1"/>
        <v>0.42841409691629961</v>
      </c>
      <c r="E15" s="1">
        <f t="shared" si="1"/>
        <v>0.8387498056289846</v>
      </c>
      <c r="F15" s="1">
        <f t="shared" si="1"/>
        <v>0.88054942359578114</v>
      </c>
      <c r="G15" s="1">
        <f t="shared" si="1"/>
        <v>1.0379164536963896</v>
      </c>
      <c r="H15" s="1">
        <f t="shared" si="1"/>
        <v>1.0615615615615615</v>
      </c>
      <c r="I15" s="1">
        <f t="shared" si="1"/>
        <v>1.0631391674338748</v>
      </c>
      <c r="J15" s="1">
        <f t="shared" si="1"/>
        <v>1.0805726364335126</v>
      </c>
    </row>
    <row r="16" spans="1:10" x14ac:dyDescent="0.25">
      <c r="A16">
        <v>32</v>
      </c>
      <c r="B16" s="1">
        <f t="shared" si="1"/>
        <v>8.3630754340330293E-3</v>
      </c>
      <c r="C16" s="1">
        <f t="shared" si="1"/>
        <v>0.29760403530895335</v>
      </c>
      <c r="D16" s="1">
        <f t="shared" si="1"/>
        <v>0.35565714285714284</v>
      </c>
      <c r="E16" s="1">
        <f t="shared" si="1"/>
        <v>0.73890410958904118</v>
      </c>
      <c r="F16" s="1">
        <f t="shared" si="1"/>
        <v>0.88191942351785124</v>
      </c>
      <c r="G16" s="1">
        <f t="shared" si="1"/>
        <v>1.053980087764828</v>
      </c>
      <c r="H16" s="1">
        <f t="shared" si="1"/>
        <v>1.1624344285826136</v>
      </c>
      <c r="I16" s="1">
        <f t="shared" si="1"/>
        <v>1.16251513461303</v>
      </c>
      <c r="J16" s="1">
        <f t="shared" si="1"/>
        <v>1.1290482341366779</v>
      </c>
    </row>
    <row r="17" spans="1:10" x14ac:dyDescent="0.25">
      <c r="A17" t="s">
        <v>4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>
        <v>1</v>
      </c>
      <c r="B18" s="1">
        <f>B11/$A18</f>
        <v>4.8116244670669106E-2</v>
      </c>
      <c r="C18" s="1">
        <f t="shared" ref="C18:J18" si="2">C11/$A18</f>
        <v>9.7560975609756087E-2</v>
      </c>
      <c r="D18" s="1">
        <f t="shared" si="2"/>
        <v>0.10253031101739589</v>
      </c>
      <c r="E18" s="1">
        <f t="shared" si="2"/>
        <v>0.16939890710382513</v>
      </c>
      <c r="F18" s="1">
        <f t="shared" si="2"/>
        <v>0.16647345235335034</v>
      </c>
      <c r="G18" s="1">
        <f t="shared" si="2"/>
        <v>0.17006098350171683</v>
      </c>
      <c r="H18" s="1">
        <f t="shared" si="2"/>
        <v>0.17653563529999286</v>
      </c>
      <c r="I18" s="1">
        <f t="shared" si="2"/>
        <v>0.16978811505050748</v>
      </c>
      <c r="J18" s="1">
        <f t="shared" si="2"/>
        <v>0.16739682013616081</v>
      </c>
    </row>
    <row r="19" spans="1:10" x14ac:dyDescent="0.25">
      <c r="A19">
        <v>2</v>
      </c>
      <c r="B19" s="1">
        <f t="shared" ref="B19:J23" si="3">B12/$A19</f>
        <v>6.9664902998236328E-2</v>
      </c>
      <c r="C19" s="1">
        <f t="shared" si="3"/>
        <v>9.9915325994919549E-2</v>
      </c>
      <c r="D19" s="1">
        <f t="shared" si="3"/>
        <v>8.9931799791931569E-2</v>
      </c>
      <c r="E19" s="1">
        <f t="shared" si="3"/>
        <v>0.16142934099479261</v>
      </c>
      <c r="F19" s="1">
        <f t="shared" si="3"/>
        <v>0.16150800791794134</v>
      </c>
      <c r="G19" s="1">
        <f t="shared" si="3"/>
        <v>0.16638609141290744</v>
      </c>
      <c r="H19" s="1">
        <f t="shared" si="3"/>
        <v>0.17261277321345528</v>
      </c>
      <c r="I19" s="1">
        <f t="shared" si="3"/>
        <v>0.15842937023523479</v>
      </c>
      <c r="J19" s="1">
        <f t="shared" si="3"/>
        <v>0.15799248149875533</v>
      </c>
    </row>
    <row r="20" spans="1:10" x14ac:dyDescent="0.25">
      <c r="A20">
        <v>4</v>
      </c>
      <c r="B20" s="1">
        <f t="shared" si="3"/>
        <v>6.7014057198254956E-2</v>
      </c>
      <c r="C20" s="1">
        <f t="shared" si="3"/>
        <v>6.8339768339768348E-2</v>
      </c>
      <c r="D20" s="1">
        <f t="shared" si="3"/>
        <v>7.616996279616213E-2</v>
      </c>
      <c r="E20" s="1">
        <f t="shared" si="3"/>
        <v>0.14462676962676962</v>
      </c>
      <c r="F20" s="1">
        <f t="shared" si="3"/>
        <v>0.15309603684539719</v>
      </c>
      <c r="G20" s="1">
        <f t="shared" si="3"/>
        <v>0.14961152042866713</v>
      </c>
      <c r="H20" s="1">
        <f t="shared" si="3"/>
        <v>0.1481342290807503</v>
      </c>
      <c r="I20" s="1">
        <f t="shared" si="3"/>
        <v>0.14587103029640908</v>
      </c>
      <c r="J20" s="1">
        <f t="shared" si="3"/>
        <v>0.15356487448932776</v>
      </c>
    </row>
    <row r="21" spans="1:10" x14ac:dyDescent="0.25">
      <c r="A21">
        <v>8</v>
      </c>
      <c r="B21" s="1">
        <f t="shared" si="3"/>
        <v>4.3611987381703472E-2</v>
      </c>
      <c r="C21" s="1">
        <f t="shared" si="3"/>
        <v>4.4878296146044626E-2</v>
      </c>
      <c r="D21" s="1">
        <f t="shared" si="3"/>
        <v>5.358126721763086E-2</v>
      </c>
      <c r="E21" s="1">
        <f t="shared" si="3"/>
        <v>0.10596416784535598</v>
      </c>
      <c r="F21" s="1">
        <f t="shared" si="3"/>
        <v>0.10248553593179049</v>
      </c>
      <c r="G21" s="1">
        <f t="shared" si="3"/>
        <v>0.12768085787451985</v>
      </c>
      <c r="H21" s="1">
        <f t="shared" si="3"/>
        <v>0.13882274472647482</v>
      </c>
      <c r="I21" s="1">
        <f t="shared" si="3"/>
        <v>0.12775229632110222</v>
      </c>
      <c r="J21" s="1">
        <f t="shared" si="3"/>
        <v>0.12994438624599455</v>
      </c>
    </row>
    <row r="22" spans="1:10" x14ac:dyDescent="0.25">
      <c r="A22">
        <v>16</v>
      </c>
      <c r="B22" s="1">
        <f t="shared" si="3"/>
        <v>1.491691842900302E-2</v>
      </c>
      <c r="C22" s="1">
        <f t="shared" si="3"/>
        <v>2.1712463199214917E-2</v>
      </c>
      <c r="D22" s="1">
        <f t="shared" si="3"/>
        <v>2.6775881057268726E-2</v>
      </c>
      <c r="E22" s="1">
        <f t="shared" si="3"/>
        <v>5.2421862851811538E-2</v>
      </c>
      <c r="F22" s="1">
        <f t="shared" si="3"/>
        <v>5.5034338974736322E-2</v>
      </c>
      <c r="G22" s="1">
        <f t="shared" si="3"/>
        <v>6.4869778356024352E-2</v>
      </c>
      <c r="H22" s="1">
        <f t="shared" si="3"/>
        <v>6.6347597597597591E-2</v>
      </c>
      <c r="I22" s="1">
        <f t="shared" si="3"/>
        <v>6.6446197964617176E-2</v>
      </c>
      <c r="J22" s="1">
        <f t="shared" si="3"/>
        <v>6.753578977709454E-2</v>
      </c>
    </row>
    <row r="23" spans="1:10" x14ac:dyDescent="0.25">
      <c r="A23">
        <v>32</v>
      </c>
      <c r="B23" s="1">
        <f t="shared" si="3"/>
        <v>2.6134610731353217E-4</v>
      </c>
      <c r="C23" s="1">
        <f t="shared" si="3"/>
        <v>9.3001261034047922E-3</v>
      </c>
      <c r="D23" s="1">
        <f t="shared" si="3"/>
        <v>1.1114285714285714E-2</v>
      </c>
      <c r="E23" s="1">
        <f t="shared" si="3"/>
        <v>2.3090753424657537E-2</v>
      </c>
      <c r="F23" s="1">
        <f t="shared" si="3"/>
        <v>2.7559981984932851E-2</v>
      </c>
      <c r="G23" s="1">
        <f t="shared" si="3"/>
        <v>3.2936877742650875E-2</v>
      </c>
      <c r="H23" s="1">
        <f t="shared" si="3"/>
        <v>3.6326075893206675E-2</v>
      </c>
      <c r="I23" s="1">
        <f t="shared" si="3"/>
        <v>3.6328597956657188E-2</v>
      </c>
      <c r="J23" s="1">
        <f t="shared" si="3"/>
        <v>3.5282757316771184E-2</v>
      </c>
    </row>
    <row r="24" spans="1:10" x14ac:dyDescent="0.25">
      <c r="A24" t="s">
        <v>5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>
        <v>1</v>
      </c>
      <c r="B25" s="1">
        <f>B4*$A25</f>
        <v>1.1493E-2</v>
      </c>
      <c r="C25" s="1">
        <f t="shared" ref="C25:J25" si="4">C4*$A25</f>
        <v>7.2570000000000004E-3</v>
      </c>
      <c r="D25" s="1">
        <f t="shared" si="4"/>
        <v>1.5176E-2</v>
      </c>
      <c r="E25" s="1">
        <f t="shared" si="4"/>
        <v>3.1842000000000002E-2</v>
      </c>
      <c r="F25" s="1">
        <f t="shared" si="4"/>
        <v>6.4695000000000003E-2</v>
      </c>
      <c r="G25" s="1">
        <f t="shared" si="4"/>
        <v>0.13134699999999999</v>
      </c>
      <c r="H25" s="1">
        <f t="shared" si="4"/>
        <v>0.25230599999999997</v>
      </c>
      <c r="I25" s="1">
        <f t="shared" si="4"/>
        <v>0.50329199999999996</v>
      </c>
      <c r="J25" s="1">
        <f t="shared" si="4"/>
        <v>1.007779</v>
      </c>
    </row>
    <row r="26" spans="1:10" x14ac:dyDescent="0.25">
      <c r="A26">
        <v>2</v>
      </c>
      <c r="B26" s="1">
        <f t="shared" ref="B26:J26" si="5">B5*$A26</f>
        <v>7.9380000000000006E-3</v>
      </c>
      <c r="C26" s="1">
        <f t="shared" si="5"/>
        <v>7.0860000000000003E-3</v>
      </c>
      <c r="D26" s="1">
        <f t="shared" si="5"/>
        <v>1.7302000000000001E-2</v>
      </c>
      <c r="E26" s="1">
        <f t="shared" si="5"/>
        <v>3.3413999999999999E-2</v>
      </c>
      <c r="F26" s="1">
        <f t="shared" si="5"/>
        <v>6.6683999999999993E-2</v>
      </c>
      <c r="G26" s="1">
        <f t="shared" si="5"/>
        <v>0.13424800000000001</v>
      </c>
      <c r="H26" s="1">
        <f t="shared" si="5"/>
        <v>0.25803999999999999</v>
      </c>
      <c r="I26" s="1">
        <f t="shared" si="5"/>
        <v>0.53937599999999997</v>
      </c>
      <c r="J26" s="1">
        <f t="shared" si="5"/>
        <v>1.067766</v>
      </c>
    </row>
    <row r="27" spans="1:10" x14ac:dyDescent="0.25">
      <c r="A27">
        <v>4</v>
      </c>
      <c r="B27" s="1">
        <f t="shared" ref="B27:J27" si="6">B6*$A27</f>
        <v>8.2520000000000007E-3</v>
      </c>
      <c r="C27" s="1">
        <f t="shared" si="6"/>
        <v>1.0359999999999999E-2</v>
      </c>
      <c r="D27" s="1">
        <f t="shared" si="6"/>
        <v>2.0428000000000002E-2</v>
      </c>
      <c r="E27" s="1">
        <f t="shared" si="6"/>
        <v>3.7296000000000003E-2</v>
      </c>
      <c r="F27" s="1">
        <f t="shared" si="6"/>
        <v>7.0347999999999994E-2</v>
      </c>
      <c r="G27" s="1">
        <f t="shared" si="6"/>
        <v>0.14929999999999999</v>
      </c>
      <c r="H27" s="1">
        <f t="shared" si="6"/>
        <v>0.30068</v>
      </c>
      <c r="I27" s="1">
        <f t="shared" si="6"/>
        <v>0.585812</v>
      </c>
      <c r="J27" s="1">
        <f t="shared" si="6"/>
        <v>1.098552</v>
      </c>
    </row>
    <row r="28" spans="1:10" x14ac:dyDescent="0.25">
      <c r="A28">
        <v>8</v>
      </c>
      <c r="B28" s="1">
        <f t="shared" ref="B28:J28" si="7">B7*$A28</f>
        <v>1.268E-2</v>
      </c>
      <c r="C28" s="1">
        <f t="shared" si="7"/>
        <v>1.5775999999999998E-2</v>
      </c>
      <c r="D28" s="1">
        <f t="shared" si="7"/>
        <v>2.904E-2</v>
      </c>
      <c r="E28" s="1">
        <f t="shared" si="7"/>
        <v>5.0903999999999998E-2</v>
      </c>
      <c r="F28" s="1">
        <f t="shared" si="7"/>
        <v>0.105088</v>
      </c>
      <c r="G28" s="1">
        <f t="shared" si="7"/>
        <v>0.17494399999999999</v>
      </c>
      <c r="H28" s="1">
        <f t="shared" si="7"/>
        <v>0.32084800000000002</v>
      </c>
      <c r="I28" s="1">
        <f t="shared" si="7"/>
        <v>0.66889600000000005</v>
      </c>
      <c r="J28" s="1">
        <f t="shared" si="7"/>
        <v>1.2982400000000001</v>
      </c>
    </row>
    <row r="29" spans="1:10" x14ac:dyDescent="0.25">
      <c r="A29">
        <v>16</v>
      </c>
      <c r="B29" s="1">
        <f t="shared" ref="B29:J29" si="8">B8*$A29</f>
        <v>3.7072000000000001E-2</v>
      </c>
      <c r="C29" s="1">
        <f t="shared" si="8"/>
        <v>3.2607999999999998E-2</v>
      </c>
      <c r="D29" s="1">
        <f t="shared" si="8"/>
        <v>5.8111999999999997E-2</v>
      </c>
      <c r="E29" s="1">
        <f t="shared" si="8"/>
        <v>0.102896</v>
      </c>
      <c r="F29" s="1">
        <f t="shared" si="8"/>
        <v>0.19569600000000001</v>
      </c>
      <c r="G29" s="1">
        <f t="shared" si="8"/>
        <v>0.34433599999999998</v>
      </c>
      <c r="H29" s="1">
        <f t="shared" si="8"/>
        <v>0.67132800000000004</v>
      </c>
      <c r="I29" s="1">
        <f t="shared" si="8"/>
        <v>1.2860480000000001</v>
      </c>
      <c r="J29" s="1">
        <f t="shared" si="8"/>
        <v>2.4979200000000001</v>
      </c>
    </row>
    <row r="30" spans="1:10" x14ac:dyDescent="0.25">
      <c r="A30">
        <v>32</v>
      </c>
      <c r="B30" s="1">
        <f t="shared" ref="B30:J30" si="9">B9*$A30</f>
        <v>2.1159680000000001</v>
      </c>
      <c r="C30" s="1">
        <f t="shared" si="9"/>
        <v>7.6128000000000001E-2</v>
      </c>
      <c r="D30" s="1">
        <f t="shared" si="9"/>
        <v>0.14000000000000001</v>
      </c>
      <c r="E30" s="1">
        <f t="shared" si="9"/>
        <v>0.2336</v>
      </c>
      <c r="F30" s="1">
        <f t="shared" si="9"/>
        <v>0.39078400000000002</v>
      </c>
      <c r="G30" s="1">
        <f t="shared" si="9"/>
        <v>0.678176</v>
      </c>
      <c r="H30" s="1">
        <f t="shared" si="9"/>
        <v>1.2261439999999999</v>
      </c>
      <c r="I30" s="1">
        <f t="shared" si="9"/>
        <v>2.3522240000000001</v>
      </c>
      <c r="J30" s="1">
        <f t="shared" si="9"/>
        <v>4.7813439999999998</v>
      </c>
    </row>
    <row r="31" spans="1:10" x14ac:dyDescent="0.25">
      <c r="A31" t="s">
        <v>6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>
        <v>1</v>
      </c>
      <c r="B32" s="1">
        <f>B25-B$2</f>
        <v>1.094E-2</v>
      </c>
      <c r="C32" s="1">
        <f t="shared" ref="C32:J32" si="10">C25-C$2</f>
        <v>6.5490000000000001E-3</v>
      </c>
      <c r="D32" s="1">
        <f t="shared" si="10"/>
        <v>1.362E-2</v>
      </c>
      <c r="E32" s="1">
        <f t="shared" si="10"/>
        <v>2.6448000000000003E-2</v>
      </c>
      <c r="F32" s="1">
        <f t="shared" si="10"/>
        <v>5.3925000000000001E-2</v>
      </c>
      <c r="G32" s="1">
        <f t="shared" si="10"/>
        <v>0.10901</v>
      </c>
      <c r="H32" s="1">
        <f t="shared" si="10"/>
        <v>0.20776499999999998</v>
      </c>
      <c r="I32" s="1">
        <f t="shared" si="10"/>
        <v>0.41783899999999996</v>
      </c>
      <c r="J32" s="1">
        <f t="shared" si="10"/>
        <v>0.83908000000000005</v>
      </c>
    </row>
    <row r="33" spans="1:10" x14ac:dyDescent="0.25">
      <c r="A33">
        <v>2</v>
      </c>
      <c r="B33" s="1">
        <f t="shared" ref="B33:J33" si="11">B26-B$2</f>
        <v>7.3850000000000009E-3</v>
      </c>
      <c r="C33" s="1">
        <f t="shared" si="11"/>
        <v>6.378E-3</v>
      </c>
      <c r="D33" s="1">
        <f t="shared" si="11"/>
        <v>1.5746000000000003E-2</v>
      </c>
      <c r="E33" s="1">
        <f t="shared" si="11"/>
        <v>2.802E-2</v>
      </c>
      <c r="F33" s="1">
        <f t="shared" si="11"/>
        <v>5.5913999999999991E-2</v>
      </c>
      <c r="G33" s="1">
        <f t="shared" si="11"/>
        <v>0.11191100000000001</v>
      </c>
      <c r="H33" s="1">
        <f t="shared" si="11"/>
        <v>0.21349899999999999</v>
      </c>
      <c r="I33" s="1">
        <f t="shared" si="11"/>
        <v>0.45392299999999997</v>
      </c>
      <c r="J33" s="1">
        <f t="shared" si="11"/>
        <v>0.89906700000000006</v>
      </c>
    </row>
    <row r="34" spans="1:10" x14ac:dyDescent="0.25">
      <c r="A34">
        <v>4</v>
      </c>
      <c r="B34" s="1">
        <f t="shared" ref="B34:J34" si="12">B27-B$2</f>
        <v>7.699000000000001E-3</v>
      </c>
      <c r="C34" s="1">
        <f t="shared" si="12"/>
        <v>9.6519999999999991E-3</v>
      </c>
      <c r="D34" s="1">
        <f t="shared" si="12"/>
        <v>1.8872E-2</v>
      </c>
      <c r="E34" s="1">
        <f t="shared" si="12"/>
        <v>3.1902E-2</v>
      </c>
      <c r="F34" s="1">
        <f t="shared" si="12"/>
        <v>5.9577999999999992E-2</v>
      </c>
      <c r="G34" s="1">
        <f t="shared" si="12"/>
        <v>0.12696299999999999</v>
      </c>
      <c r="H34" s="1">
        <f t="shared" si="12"/>
        <v>0.25613900000000001</v>
      </c>
      <c r="I34" s="1">
        <f t="shared" si="12"/>
        <v>0.500359</v>
      </c>
      <c r="J34" s="1">
        <f t="shared" si="12"/>
        <v>0.92985300000000004</v>
      </c>
    </row>
    <row r="35" spans="1:10" x14ac:dyDescent="0.25">
      <c r="A35">
        <v>8</v>
      </c>
      <c r="B35" s="1">
        <f t="shared" ref="B35:J35" si="13">B28-B$2</f>
        <v>1.2127000000000001E-2</v>
      </c>
      <c r="C35" s="1">
        <f t="shared" si="13"/>
        <v>1.5067999999999998E-2</v>
      </c>
      <c r="D35" s="1">
        <f t="shared" si="13"/>
        <v>2.7484000000000001E-2</v>
      </c>
      <c r="E35" s="1">
        <f t="shared" si="13"/>
        <v>4.5509999999999995E-2</v>
      </c>
      <c r="F35" s="1">
        <f t="shared" si="13"/>
        <v>9.4317999999999999E-2</v>
      </c>
      <c r="G35" s="1">
        <f t="shared" si="13"/>
        <v>0.15260699999999999</v>
      </c>
      <c r="H35" s="1">
        <f t="shared" si="13"/>
        <v>0.27630700000000002</v>
      </c>
      <c r="I35" s="1">
        <f t="shared" si="13"/>
        <v>0.58344300000000004</v>
      </c>
      <c r="J35" s="1">
        <f t="shared" si="13"/>
        <v>1.1295410000000001</v>
      </c>
    </row>
    <row r="36" spans="1:10" x14ac:dyDescent="0.25">
      <c r="A36">
        <v>16</v>
      </c>
      <c r="B36" s="1">
        <f t="shared" ref="B36:J36" si="14">B29-B$2</f>
        <v>3.6519000000000003E-2</v>
      </c>
      <c r="C36" s="1">
        <f t="shared" si="14"/>
        <v>3.1899999999999998E-2</v>
      </c>
      <c r="D36" s="1">
        <f t="shared" si="14"/>
        <v>5.6555999999999995E-2</v>
      </c>
      <c r="E36" s="1">
        <f t="shared" si="14"/>
        <v>9.7502000000000005E-2</v>
      </c>
      <c r="F36" s="1">
        <f t="shared" si="14"/>
        <v>0.18492600000000001</v>
      </c>
      <c r="G36" s="1">
        <f t="shared" si="14"/>
        <v>0.32199899999999998</v>
      </c>
      <c r="H36" s="1">
        <f t="shared" si="14"/>
        <v>0.62678699999999998</v>
      </c>
      <c r="I36" s="1">
        <f t="shared" si="14"/>
        <v>1.2005950000000001</v>
      </c>
      <c r="J36" s="1">
        <f t="shared" si="14"/>
        <v>2.329221</v>
      </c>
    </row>
    <row r="37" spans="1:10" x14ac:dyDescent="0.25">
      <c r="A37">
        <v>32</v>
      </c>
      <c r="B37" s="1">
        <f t="shared" ref="B37:J37" si="15">B30-B$2</f>
        <v>2.115415</v>
      </c>
      <c r="C37" s="1">
        <f t="shared" si="15"/>
        <v>7.5420000000000001E-2</v>
      </c>
      <c r="D37" s="1">
        <f t="shared" si="15"/>
        <v>0.13844400000000001</v>
      </c>
      <c r="E37" s="1">
        <f t="shared" si="15"/>
        <v>0.22820599999999999</v>
      </c>
      <c r="F37" s="1">
        <f t="shared" si="15"/>
        <v>0.38001400000000002</v>
      </c>
      <c r="G37" s="1">
        <f t="shared" si="15"/>
        <v>0.65583899999999995</v>
      </c>
      <c r="H37" s="1">
        <f t="shared" si="15"/>
        <v>1.181603</v>
      </c>
      <c r="I37" s="1">
        <f t="shared" si="15"/>
        <v>2.2667710000000003</v>
      </c>
      <c r="J37" s="1">
        <f t="shared" si="15"/>
        <v>4.6126449999999997</v>
      </c>
    </row>
    <row r="38" spans="1:10" x14ac:dyDescent="0.25">
      <c r="A38" t="s">
        <v>7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>
        <v>1</v>
      </c>
      <c r="B39" s="1" t="e">
        <f>(1/B11-1/$A39)/(1-1/$A39)</f>
        <v>#DIV/0!</v>
      </c>
      <c r="C39" s="1" t="e">
        <f t="shared" ref="C39:J39" si="16">(1/C11-1/$A39)/(1-1/$A39)</f>
        <v>#DIV/0!</v>
      </c>
      <c r="D39" s="1" t="e">
        <f t="shared" si="16"/>
        <v>#DIV/0!</v>
      </c>
      <c r="E39" s="1" t="e">
        <f t="shared" si="16"/>
        <v>#DIV/0!</v>
      </c>
      <c r="F39" s="1" t="e">
        <f t="shared" si="16"/>
        <v>#DIV/0!</v>
      </c>
      <c r="G39" s="1" t="e">
        <f t="shared" si="16"/>
        <v>#DIV/0!</v>
      </c>
      <c r="H39" s="1" t="e">
        <f t="shared" si="16"/>
        <v>#DIV/0!</v>
      </c>
      <c r="I39" s="1" t="e">
        <f t="shared" si="16"/>
        <v>#DIV/0!</v>
      </c>
      <c r="J39" s="1" t="e">
        <f t="shared" si="16"/>
        <v>#DIV/0!</v>
      </c>
    </row>
    <row r="40" spans="1:10" x14ac:dyDescent="0.25">
      <c r="A40">
        <v>2</v>
      </c>
      <c r="B40" s="1">
        <f t="shared" ref="B40:J40" si="17">(1/B12-1/$A40)/(1-1/$A40)</f>
        <v>13.354430379746836</v>
      </c>
      <c r="C40" s="1">
        <f t="shared" si="17"/>
        <v>9.0084745762711869</v>
      </c>
      <c r="D40" s="1">
        <f t="shared" si="17"/>
        <v>10.119537275064268</v>
      </c>
      <c r="E40" s="1">
        <f t="shared" si="17"/>
        <v>5.1946607341490543</v>
      </c>
      <c r="F40" s="1">
        <f t="shared" si="17"/>
        <v>5.1916434540389966</v>
      </c>
      <c r="G40" s="1">
        <f t="shared" si="17"/>
        <v>5.0101177418632767</v>
      </c>
      <c r="H40" s="1">
        <f t="shared" si="17"/>
        <v>4.793314025280079</v>
      </c>
      <c r="I40" s="1">
        <f t="shared" si="17"/>
        <v>5.3119609609961032</v>
      </c>
      <c r="J40" s="1">
        <f t="shared" si="17"/>
        <v>5.3294151121227751</v>
      </c>
    </row>
    <row r="41" spans="1:10" x14ac:dyDescent="0.25">
      <c r="A41">
        <v>4</v>
      </c>
      <c r="B41" s="1">
        <f t="shared" ref="B41:J41" si="18">(1/B13-1/$A41)/(1-1/$A41)</f>
        <v>4.6407474382157936</v>
      </c>
      <c r="C41" s="1">
        <f t="shared" si="18"/>
        <v>4.5442561205273062</v>
      </c>
      <c r="D41" s="1">
        <f t="shared" si="18"/>
        <v>4.0428449014567267</v>
      </c>
      <c r="E41" s="1">
        <f t="shared" si="18"/>
        <v>1.9714497589914721</v>
      </c>
      <c r="F41" s="1">
        <f t="shared" si="18"/>
        <v>1.8439492417208292</v>
      </c>
      <c r="G41" s="1">
        <f t="shared" si="18"/>
        <v>1.8946590858217307</v>
      </c>
      <c r="H41" s="1">
        <f t="shared" si="18"/>
        <v>1.9168780823660596</v>
      </c>
      <c r="I41" s="1">
        <f t="shared" si="18"/>
        <v>1.9517902628735486</v>
      </c>
      <c r="J41" s="1">
        <f t="shared" si="18"/>
        <v>1.8373019401419095</v>
      </c>
    </row>
    <row r="42" spans="1:10" x14ac:dyDescent="0.25">
      <c r="A42">
        <v>8</v>
      </c>
      <c r="B42" s="1">
        <f t="shared" ref="B42:J42" si="19">(1/B14-1/$A42)/(1-1/$A42)</f>
        <v>3.1327822268147765</v>
      </c>
      <c r="C42" s="1">
        <f t="shared" si="19"/>
        <v>3.0403551251008878</v>
      </c>
      <c r="D42" s="1">
        <f t="shared" si="19"/>
        <v>2.5233198677928752</v>
      </c>
      <c r="E42" s="1">
        <f t="shared" si="19"/>
        <v>1.2053074845065945</v>
      </c>
      <c r="F42" s="1">
        <f t="shared" si="19"/>
        <v>1.2510677808727948</v>
      </c>
      <c r="G42" s="1">
        <f t="shared" si="19"/>
        <v>0.97600393965169896</v>
      </c>
      <c r="H42" s="1">
        <f t="shared" si="19"/>
        <v>0.88620436387662094</v>
      </c>
      <c r="I42" s="1">
        <f t="shared" si="19"/>
        <v>0.97537827811779587</v>
      </c>
      <c r="J42" s="1">
        <f t="shared" si="19"/>
        <v>0.95651426505195669</v>
      </c>
    </row>
    <row r="43" spans="1:10" x14ac:dyDescent="0.25">
      <c r="A43">
        <v>16</v>
      </c>
      <c r="B43" s="1">
        <f t="shared" ref="B43:J43" si="20">(1/B15-1/$A43)/(1-1/$A43)</f>
        <v>4.4025316455696206</v>
      </c>
      <c r="C43" s="1">
        <f t="shared" si="20"/>
        <v>3.0037664783427496</v>
      </c>
      <c r="D43" s="1">
        <f t="shared" si="20"/>
        <v>2.423136246786632</v>
      </c>
      <c r="E43" s="1">
        <f t="shared" si="20"/>
        <v>1.2050673587937213</v>
      </c>
      <c r="F43" s="1">
        <f t="shared" si="20"/>
        <v>1.1446982358402973</v>
      </c>
      <c r="G43" s="1">
        <f t="shared" si="20"/>
        <v>0.96103326319559479</v>
      </c>
      <c r="H43" s="1">
        <f t="shared" si="20"/>
        <v>0.93814238566713826</v>
      </c>
      <c r="I43" s="1">
        <f t="shared" si="20"/>
        <v>0.93665133660218691</v>
      </c>
      <c r="J43" s="1">
        <f t="shared" si="20"/>
        <v>0.9204642588278531</v>
      </c>
    </row>
    <row r="44" spans="1:10" x14ac:dyDescent="0.25">
      <c r="A44">
        <v>32</v>
      </c>
      <c r="B44" s="1">
        <f t="shared" ref="B44:J44" si="21">(1/B16-1/$A44)/(1-1/$A44)</f>
        <v>123.39818001516653</v>
      </c>
      <c r="C44" s="1">
        <f t="shared" si="21"/>
        <v>3.4363039912520499</v>
      </c>
      <c r="D44" s="1">
        <f t="shared" si="21"/>
        <v>2.870138485778257</v>
      </c>
      <c r="E44" s="1">
        <f t="shared" si="21"/>
        <v>1.364754147380004</v>
      </c>
      <c r="F44" s="1">
        <f t="shared" si="21"/>
        <v>1.1382094827328002</v>
      </c>
      <c r="G44" s="1">
        <f t="shared" si="21"/>
        <v>0.94713241591053177</v>
      </c>
      <c r="H44" s="1">
        <f t="shared" si="21"/>
        <v>0.85575595084195699</v>
      </c>
      <c r="I44" s="1">
        <f t="shared" si="21"/>
        <v>0.85569430167800231</v>
      </c>
      <c r="J44" s="1">
        <f t="shared" si="21"/>
        <v>0.88201471259462116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Runtime over Problem size</vt:lpstr>
      <vt:lpstr>Speedup over Core count</vt:lpstr>
    </vt:vector>
  </TitlesOfParts>
  <Company>IBM Managment &amp; Business Support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2015-04-28T16:34:25Z</dcterms:created>
  <dcterms:modified xsi:type="dcterms:W3CDTF">2015-04-28T17:48:45Z</dcterms:modified>
</cp:coreProperties>
</file>