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490" windowHeight="6930"/>
  </bookViews>
  <sheets>
    <sheet name="Summary" sheetId="13" r:id="rId1"/>
    <sheet name="Admin" sheetId="4" r:id="rId2"/>
    <sheet name="Guest" sheetId="1" r:id="rId3"/>
    <sheet name="Custommer" sheetId="8" r:id="rId4"/>
    <sheet name="Chef" sheetId="9" r:id="rId5"/>
    <sheet name="Cashier" sheetId="10" r:id="rId6"/>
    <sheet name="Waiter" sheetId="11" r:id="rId7"/>
    <sheet name="Authen" sheetId="15"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13" l="1"/>
  <c r="D13" i="13"/>
  <c r="E5" i="15" l="1"/>
  <c r="H10" i="13" s="1"/>
  <c r="C5" i="15"/>
  <c r="F10" i="13" s="1"/>
  <c r="B5" i="15"/>
  <c r="E10" i="13" s="1"/>
  <c r="A5" i="15"/>
  <c r="D10" i="13" s="1"/>
  <c r="D5" i="15" l="1"/>
  <c r="G10" i="13" s="1"/>
  <c r="D9" i="13"/>
  <c r="E9" i="13"/>
  <c r="F9" i="13"/>
  <c r="D7" i="13"/>
  <c r="E7" i="13"/>
  <c r="F7" i="13"/>
  <c r="D5" i="13"/>
  <c r="E5" i="13"/>
  <c r="F5" i="13"/>
  <c r="E4" i="13"/>
  <c r="F4" i="13"/>
  <c r="D4" i="13"/>
  <c r="E5" i="10" l="1"/>
  <c r="H8" i="13" s="1"/>
  <c r="C5" i="10"/>
  <c r="F8" i="13" s="1"/>
  <c r="B5" i="10"/>
  <c r="E8" i="13" s="1"/>
  <c r="A5" i="10"/>
  <c r="D8" i="13" s="1"/>
  <c r="E5" i="11"/>
  <c r="H9" i="13" s="1"/>
  <c r="C5" i="11"/>
  <c r="B5" i="11"/>
  <c r="A5" i="11"/>
  <c r="D5" i="11" l="1"/>
  <c r="G9" i="13" s="1"/>
  <c r="D5" i="10"/>
  <c r="G8" i="13" s="1"/>
  <c r="E5" i="9"/>
  <c r="H7" i="13" s="1"/>
  <c r="C5" i="9"/>
  <c r="B5" i="9"/>
  <c r="A5" i="9"/>
  <c r="D5" i="9" l="1"/>
  <c r="G7" i="13" s="1"/>
  <c r="E5" i="1"/>
  <c r="H5" i="13" s="1"/>
  <c r="E5" i="8"/>
  <c r="H6" i="13" s="1"/>
  <c r="E5" i="4" l="1"/>
  <c r="H4" i="13" s="1"/>
  <c r="H11" i="13" s="1"/>
  <c r="B5" i="4"/>
  <c r="C5" i="4"/>
  <c r="A5" i="4"/>
  <c r="D5" i="4" l="1"/>
  <c r="G4" i="13" s="1"/>
  <c r="C5" i="8"/>
  <c r="F6" i="13" s="1"/>
  <c r="F11" i="13" s="1"/>
  <c r="B5" i="8"/>
  <c r="E6" i="13" s="1"/>
  <c r="E11" i="13" s="1"/>
  <c r="A5" i="8"/>
  <c r="D6" i="13" s="1"/>
  <c r="D11" i="13" s="1"/>
  <c r="C5" i="1"/>
  <c r="B5" i="1"/>
  <c r="A5" i="1"/>
  <c r="D5" i="8" l="1"/>
  <c r="G6" i="13" s="1"/>
  <c r="D5" i="1"/>
  <c r="G5" i="13" s="1"/>
  <c r="G11" i="13" s="1"/>
</calcChain>
</file>

<file path=xl/comments1.xml><?xml version="1.0" encoding="utf-8"?>
<comments xmlns="http://schemas.openxmlformats.org/spreadsheetml/2006/main">
  <authors>
    <author/>
  </authors>
  <commentList>
    <comment ref="G10"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G10"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G10"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G10"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G10"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G10" authorId="0" shape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G10"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<sst xmlns="http://schemas.openxmlformats.org/spreadsheetml/2006/main" count="838" uniqueCount="502">
  <si>
    <t>Module Code</t>
  </si>
  <si>
    <t>Test requirement</t>
  </si>
  <si>
    <t>&lt;Brief description about requirements which are tested in this sheet&gt;</t>
  </si>
  <si>
    <t>Tester</t>
  </si>
  <si>
    <t>Pass</t>
  </si>
  <si>
    <t>Fail</t>
  </si>
  <si>
    <t>Untested</t>
  </si>
  <si>
    <t>N/A</t>
  </si>
  <si>
    <t>Number of Test cases</t>
  </si>
  <si>
    <t>OJECT</t>
  </si>
  <si>
    <t>ID</t>
  </si>
  <si>
    <t>Test Case Description</t>
  </si>
  <si>
    <t>Test Case Procedure</t>
  </si>
  <si>
    <t>Expected Output</t>
  </si>
  <si>
    <t>Inter-test case Dependence</t>
  </si>
  <si>
    <t>Test date</t>
  </si>
  <si>
    <t>Note</t>
  </si>
  <si>
    <t>Guest</t>
  </si>
  <si>
    <t>Open Introduction page</t>
  </si>
  <si>
    <t>On website.
1. Click on "Giới Thiệu"</t>
  </si>
  <si>
    <t>1. Change to introduction page.
2. Introduction page have all expected information.</t>
  </si>
  <si>
    <t>Open Menu</t>
  </si>
  <si>
    <t>Open website</t>
  </si>
  <si>
    <t>1. Menu show immediately
2. Category show correctly.
3. Food and drink will be show correctly and splited into category</t>
  </si>
  <si>
    <t>Login</t>
  </si>
  <si>
    <t>On website.
1. Click on "Đăng ký/ Đăng nhập"
2. Browser redirect to FB login automatically
3. Login by Facebook account
4. Browser redirect to website automatically</t>
  </si>
  <si>
    <t>1. User login and become custommer.
2. On navigation bar, "Đăng ký/Đăng nhập" change to "Đặt bàn", username, user's avatar…</t>
  </si>
  <si>
    <t>Register</t>
  </si>
  <si>
    <t>On website.
1. Click on "Đăng ký/ Đăng nhập"
2. Browser redirect to FB login automatically
3. Input by new Facebook account.
4. Browser redirect to addition information page automatically.
5. Input information.
6.Click "Submit"</t>
  </si>
  <si>
    <t>1. In step 4, Addition information page be show correctly.
2. User login and become custommer.
3. On navigation bar, "Đăng ký/Đăng nhập" change to "Đặt bàn", username, user's avatar…</t>
  </si>
  <si>
    <t xml:space="preserve">Result </t>
  </si>
  <si>
    <t>Custommer</t>
  </si>
  <si>
    <t>Admin</t>
  </si>
  <si>
    <t>UserCase</t>
  </si>
  <si>
    <t>Add Category</t>
  </si>
  <si>
    <t>Add nomal category</t>
  </si>
  <si>
    <t>Open website.
1. Login by user admin
2. Click "Quản lý danh mục thực đơn"</t>
  </si>
  <si>
    <t>1. Message "Danh mục đã được tạo"
2. Redirect to ".manage/category/list"
3. Category be create in database.</t>
  </si>
  <si>
    <t>Add category without name</t>
  </si>
  <si>
    <t>1. Message "Trường này không được bỏ trống" bellow input name.</t>
  </si>
  <si>
    <t>Add category with sub category</t>
  </si>
  <si>
    <t>Open website.
1. Login by user admin
2. Click "Quản lý danh mục thực đơn"
3. Click "Tạo danh mục"
4. Input name and describe
5. Click "Lưu"</t>
  </si>
  <si>
    <t>Open website.
1. Login by user admin
2. Click "Quản lý danh mục thực đơn"
3. Click "Tạo danh mục"
4. Input describe
5. Click "Lưu"</t>
  </si>
  <si>
    <t>Open website.
1. Login by user admin
2. Click "Quản lý danh mục thực đơn"
3. Click "Tạo danh mục"
4. Input name, describe and subCategory
5. Click "Lưu"</t>
  </si>
  <si>
    <t>Edit Category</t>
  </si>
  <si>
    <t>Edit Category name</t>
  </si>
  <si>
    <t>Open website.
1. Login by user admin
2. Click "Quản lý danh mục thực đơn"
3. Click "Sửa"
4. Change name
5. Click "Lưu"</t>
  </si>
  <si>
    <t>1. Message "Danh mục đã được sửa"
2. Redirect to ".manage/category/list"
3. Category be edited in database.</t>
  </si>
  <si>
    <t>Edit sub category</t>
  </si>
  <si>
    <t>Open website.
1. Login by user admin
2. Click "Quản lý danh mục thực đơn"
3. Click "Sửa"
4. Change Subcategory
5. Click "Lưu"</t>
  </si>
  <si>
    <t>Delete Category</t>
  </si>
  <si>
    <t>Delete category</t>
  </si>
  <si>
    <t>Open website.
1. Login by user admin
2. Click "Quản lý danh mục thực đơn"
3. Click "Xóa"
4. Click "Xóa" on confirm board</t>
  </si>
  <si>
    <t>1. Message "Danh mục bị xóa"
2. Category be remove in database</t>
  </si>
  <si>
    <t>Delete category no confirm</t>
  </si>
  <si>
    <t>Open website.
1. Login by user admin
2. Click "Quản lý danh mục thực đơn"
3. Click "Xóa"
4. Click "Quay lại" on confirm board</t>
  </si>
  <si>
    <t>1. Redirect to page before
2. Category not be remove in database</t>
  </si>
  <si>
    <t>Delete category has subCategory</t>
  </si>
  <si>
    <t>Open website.
1. Login by user admin
2. Click "Quản lý danh mục thực đơn"
3. Click "Xóa" with category has sub
4. Click "Xóa" on confirm board</t>
  </si>
  <si>
    <t>1. Message "Danh mục bị xóa"
2. Category be remove in database
3. Sub Category be move to parent</t>
  </si>
  <si>
    <t>View Category</t>
  </si>
  <si>
    <t>Search Category</t>
  </si>
  <si>
    <t>Open website.
1. Login by user admin
2. Click "Quản lý danh mục thực đơn"
3. Input Category name in "Tìm kiếm"
4. Click "Tìm"</t>
  </si>
  <si>
    <t>1. Category be showed
2. Has paging when list too long
3. Has edit and remove button</t>
  </si>
  <si>
    <t>1. Category has search name be showed
2. Has paging when list too long
3. Has edit and remove button</t>
  </si>
  <si>
    <t>Add Food</t>
  </si>
  <si>
    <t>Add normal food</t>
  </si>
  <si>
    <t>Open website.
1. Login by user admin
2. Click "Quản lý món ăn"
3. Click "Tạo món ăn"
4. Input food name, status, price
5. Click "Lưu"</t>
  </si>
  <si>
    <t>1. Message "Món ăn đã được tạo"
2. Redirect to ".manage/food/list"
3. Food be create in database.</t>
  </si>
  <si>
    <t>Add food with image and category</t>
  </si>
  <si>
    <t>Open website.
1. Login by user admin
2. Click "Quản lý món ăn"
3. Click "Tạo món ăn"
4. Input food name, status, price, image, category
5. Click "Lưu"</t>
  </si>
  <si>
    <t>Add food without price</t>
  </si>
  <si>
    <t>Open website.
1. Login by user admin
2. Click "Quản lý món ăn"
3. Click "Tạo món ăn"
4. Input food name, status
5. Click "Lưu"</t>
  </si>
  <si>
    <t>1. Message "Giá không hợp lệ"
3. Food not be create in database.</t>
  </si>
  <si>
    <t>Edit Food</t>
  </si>
  <si>
    <t>Edit Food Name</t>
  </si>
  <si>
    <t>Edit food name to empty</t>
  </si>
  <si>
    <t>Edit food with category</t>
  </si>
  <si>
    <t>1. Message "Món ăn đã được sửa"
2. Redirect to ".manage/food/list"
3. Food be edited in database.</t>
  </si>
  <si>
    <t>Open website.
1. Login by user admin
2. Click "Quản lý món ăn"
3. Click "Sửa"
4. Input new food name
5. Click "Lưu"</t>
  </si>
  <si>
    <t>Open website.
1. Login by user admin
2. Click "Quản lý món ăn"
3. Click "Sửa"
4. Input food name empty
5. Click "Lưu"</t>
  </si>
  <si>
    <t>1. Message "Tên không hợp lệ"
3. Food not be edited in database.</t>
  </si>
  <si>
    <t>Open website.
1. Login by user admin
2. Click "Quản lý món ăn"
3. Click "Sửa"
4. Input category
5. Click "Lưu"</t>
  </si>
  <si>
    <t>Delete Food</t>
  </si>
  <si>
    <t>Delete Normal Food</t>
  </si>
  <si>
    <t>1. Message "Món ăn đã được xóa"
2. Food be deleted in database</t>
  </si>
  <si>
    <t>Not confirm when delete food</t>
  </si>
  <si>
    <t>1. Food not be deleted in database</t>
  </si>
  <si>
    <t>View Food</t>
  </si>
  <si>
    <t>Open website.
1. Login by user admin
2. Click "Quản lý món ăn"
3. Click "Danh sách món ăn"</t>
  </si>
  <si>
    <t>Open website.
1. Login by user admin
2. Click "Quản lý món ăn"
3. Click "Xóa"
4. Click "quay lại" on confirm dialog</t>
  </si>
  <si>
    <t>Open website.
1. Login by user admin
2. Click "Quản lý món ăn"
3. Click "Xóa"
4. Click "Xóa" on confirm dialog</t>
  </si>
  <si>
    <t>1. Foods show correctly.
2. Food be paging if has many items</t>
  </si>
  <si>
    <t>View Food by name</t>
  </si>
  <si>
    <t>1. Only food has name like search term be showed.
2. Food be paging if has many items</t>
  </si>
  <si>
    <t>View Food by status</t>
  </si>
  <si>
    <t>1. Only food has search status be showed.
2. Food be paging if has many items</t>
  </si>
  <si>
    <t>Add Table</t>
  </si>
  <si>
    <t>Add normal table</t>
  </si>
  <si>
    <t>1. Message "Bàn đã được tạo"
2. Redirect to ".manage/table/list"
3. Table be create in database.</t>
  </si>
  <si>
    <t>Add table without name</t>
  </si>
  <si>
    <t>Open website.
1. Login by user admin
2. Click "Quản lý bàn"
3. Click "Tạo bàn"
4. Input table name, number of sitting
5. Click "Lưu"</t>
  </si>
  <si>
    <t>Open website.
1. Login by user admin
2. Click "Quản lý bàn"
3. Click "Tạo bàn"
4. Only number of sitting
5. Click "Lưu"</t>
  </si>
  <si>
    <t>1. Message "Trường này không được bỏ trống" bellow input name.
2. Table not be create in database.</t>
  </si>
  <si>
    <t>Add table without sitting number</t>
  </si>
  <si>
    <t>Open website.
1. Login by user admin
2. Click "Quản lý bàn"
3. Click "Tạo bàn"
4. Only table name
5. Click "Lưu"</t>
  </si>
  <si>
    <t>1. Message "Trường này không được bỏ trống" bellow input number of sitting.
2. Table not be create in database.</t>
  </si>
  <si>
    <t>Edit Table</t>
  </si>
  <si>
    <t>Edit normal table</t>
  </si>
  <si>
    <t>Edit table remove name</t>
  </si>
  <si>
    <t>Edit table negative sitting</t>
  </si>
  <si>
    <t>Open website.
1. Login by user admin
2. Click "Quản lý bàn"
3. Click "Danh sách bàn"
4. Click "Sửa"
5. Input new table name
6. Click "Lưu"</t>
  </si>
  <si>
    <t>Open website.
1. Login by user admin
2. Click "Quản lý bàn"
3. Click "Danh sách bàn"
4. Click "Sửa"
5. Input new table name is empty
6. Click "Lưu"</t>
  </si>
  <si>
    <t>1. Message "Bàn đã được Sửa"
2. Redirect to ".manage/table/list"
3. Table be edited in database.</t>
  </si>
  <si>
    <t>1. Message "Trường này không được bỏ trống" bellow input name.
2. Table not be edited in database.</t>
  </si>
  <si>
    <t>1. Message "Số ghế từ 0 đến 40".
2. Table not be edited in database.</t>
  </si>
  <si>
    <t>Delete table</t>
  </si>
  <si>
    <t>Not confirm when delete table</t>
  </si>
  <si>
    <t>Open website.
1. Login by user admin
2. Click "Quản lý bàn"
3. Click "Danh sách bàn"
4. Click "Xóa"
5. Click "Xóa" on confirm dialog</t>
  </si>
  <si>
    <t>1. Message "Bàn đã được xóa"
2. Table be deleted in database</t>
  </si>
  <si>
    <t>Open website.
1. Login by user admin
2. Click "Quản lý bàn"
3. Click "Danh sách bàn"
4. Click "Xóa"
5. Click "Quay lại" on confirm dialog</t>
  </si>
  <si>
    <t>OBJECT</t>
  </si>
  <si>
    <t>Add staff</t>
  </si>
  <si>
    <t>Add normal staff</t>
  </si>
  <si>
    <t>Add staff with exist username</t>
  </si>
  <si>
    <t>Add staff password not correct</t>
  </si>
  <si>
    <t>Open website.
1. Login by user admin
2. Click "Nhân viên"
3. Click "Thêm mới"
4. Add correct info
5. Click "Lưu"</t>
  </si>
  <si>
    <t>Open website.
1. Login by user admin
2. Click "Nhân viên"
3. Click "Thêm mới"
4. Add username exist in database
5. Add correct info
6. Click "Lưu"</t>
  </si>
  <si>
    <t>1. Table not be deleted in database.
2. Confirm dialog hide</t>
  </si>
  <si>
    <t>1. Message "Tên đăng nhập đã tồn tại"
2. Staff not be create.</t>
  </si>
  <si>
    <t>Open website.
1. Login by user admin
2. Click "Nhân viên"
3. Click "Thêm mới"
4. Add password and repassword diffirence
5. Add correct info
6. Click "Lưu"</t>
  </si>
  <si>
    <t>1. Message "Mật khẩu và nhập lại không khớp"
2. Staff not be create.</t>
  </si>
  <si>
    <t>Edit staff</t>
  </si>
  <si>
    <t>Edit staff change valid name</t>
  </si>
  <si>
    <t>Edit staff remove phone</t>
  </si>
  <si>
    <t>Edit staff password</t>
  </si>
  <si>
    <t>Delete staff</t>
  </si>
  <si>
    <t>View staff</t>
  </si>
  <si>
    <t>Delete staff normal</t>
  </si>
  <si>
    <t>Delete staff itself</t>
  </si>
  <si>
    <t>Search staff by name</t>
  </si>
  <si>
    <t>Search staff by status</t>
  </si>
  <si>
    <t>1. Message "Nhân viên đã được tạo"
2. Redirect to ".manage/user/list"
3. Staff be create in database.</t>
  </si>
  <si>
    <t>1. Message "Nhân viên đã được sửa"
2. Redirect to ".manage/user/list"
3. Staff be edited in database.</t>
  </si>
  <si>
    <t>1. Message "Trường này không được bỏ trống" bellow phone input
2. Staff not be edited in database.</t>
  </si>
  <si>
    <t>Open website.
1. Login by user admin
2. Click "Nhân viên"
3. Click "Danh sách"
4. Click "Sửa"
5. Edit name
6. Click "Lưu"</t>
  </si>
  <si>
    <t>Open website.
1. Login by user admin
2. Click "Nhân viên"
3. Click "Danh sách"
4. Click "Sửa"
5. Remove phone number
6. Click "Lưu"</t>
  </si>
  <si>
    <t>Open website.
1. Login by user admin
2. Click "Nhân viên"
3. Click "Danh sách"
4. Click "Sửa"
5. Edit password.
6. Edit repassword same with password
6. Click "Lưu"</t>
  </si>
  <si>
    <t>Open website.
1. Login by user admin
2. Click "Nhân viên"
3. Click "Danh sách"
4. Click "Xóa"
5. Click "Xóa" on confirm dialog</t>
  </si>
  <si>
    <t>1. Message "Nhân viên đã được xóa"
2. Redirect to ".manage/user/list"
3. Staff be deleted in database.</t>
  </si>
  <si>
    <t>Open website.
1. Login by user admin
2. Click "Nhân viên"
3. Click "Danh sách"
4. Click "Xóa" in this self username
5. Click "Xóa" on confirm dialog</t>
  </si>
  <si>
    <t>1. Message "Bạn không thể xóa chính mình"
2. Staff not be deleted in database.</t>
  </si>
  <si>
    <t>Open website.
1. Login by user admin
2. Click "Nhân viên"
3. Click "Danh sách"</t>
  </si>
  <si>
    <t>1. Staff be showed correctly
2. Has paging if staff too many</t>
  </si>
  <si>
    <t>1. Only staff has name like search key be showed correctly
2. Has paging if staff too many</t>
  </si>
  <si>
    <t>1. Only staff has search status be showed correctly
2. Has paging if staff too many</t>
  </si>
  <si>
    <t>Chef</t>
  </si>
  <si>
    <t>Chef login</t>
  </si>
  <si>
    <t>Open website.
1. Click "Quản lý đăng nhập"
2. Input chef username and password
3. Press Enter or click login</t>
  </si>
  <si>
    <t>1. Website load to Chef page.
2. Chef page display currently processing food</t>
  </si>
  <si>
    <t>Chef cook a food</t>
  </si>
  <si>
    <t>Chef done cooking food</t>
  </si>
  <si>
    <t>Chef realtime with other</t>
  </si>
  <si>
    <t>Open website.
1. Login with chef account
2. Click cook in a food</t>
  </si>
  <si>
    <t>1. Food status change to cooking.
2. Food status on database be change.</t>
  </si>
  <si>
    <t>1. Food status change to Done.
2. Food status on database be change.</t>
  </si>
  <si>
    <t>Open website.
1. Login with chef account
2. Click done in a food</t>
  </si>
  <si>
    <t>1. When click done, this food will be display to waiter immediately.</t>
  </si>
  <si>
    <t>Waiter</t>
  </si>
  <si>
    <t>View available table</t>
  </si>
  <si>
    <t>Display availale table</t>
  </si>
  <si>
    <t xml:space="preserve">Open website.
1. Login by user waiter
2. Click "Danh sách bàn trống"
</t>
  </si>
  <si>
    <t>1. List of avalable tables is displayed
2. Each row has 6 tables
3. Each page has no more than 20 tables</t>
  </si>
  <si>
    <t>Choose date time to see vailable table</t>
  </si>
  <si>
    <t xml:space="preserve">Open website.
1. Login by user waiter
2. Click "Danh sách bàn trống"
3. Click in Datetime box belows "Hẹn giờ đặt bàn"
4. Choose Date and time
</t>
  </si>
  <si>
    <t xml:space="preserve">1. Datetime box displays date and time that user has chosen
2. List of avalable tables in chosen datet ime is displayed
3. Each row has 6 tables
4. Each page has no more than 20 tables
</t>
  </si>
  <si>
    <t>Choose date time which is previous day of current day</t>
  </si>
  <si>
    <t xml:space="preserve">1. Datetime box displays date and time that user has chosen
2. Do not show any table
</t>
  </si>
  <si>
    <t>Book Table</t>
  </si>
  <si>
    <t>Books tables normally</t>
  </si>
  <si>
    <t xml:space="preserve">Open website.
1. Login by user waiter
2. Click "Danh sách bàn trống"
3. Click in Checkbox belows each table
4. Clicks in "Đặt bàn" button
</t>
  </si>
  <si>
    <t>1. Redirect user to Order mangement screen
2. Display message: "Book table successfully"</t>
  </si>
  <si>
    <t>Books tables without choose table</t>
  </si>
  <si>
    <t xml:space="preserve">Open website.
1. Login by user waiter
2. Click "Danh sách bàn trống"
3. Clicks in "Đặt bàn" button
</t>
  </si>
  <si>
    <t>Display message: "Bạn cần chọn ít nhất 1 bàn"</t>
  </si>
  <si>
    <t>Manage Table Booking</t>
  </si>
  <si>
    <t>View List Booking</t>
  </si>
  <si>
    <t xml:space="preserve">Open website.
1. Login by user waiter
2. Click "Quản lý đặt bàn"
</t>
  </si>
  <si>
    <t>Display Manage Table Booking screen which includes:
1. Customer's phone number (text field)
2. Button "Kiểm tra"
3. List Booking and each booking  contains 6 columns: "No.", "Thời gian dặt bàn", "Ghi chú", "Trạng thái", "Đăt bàn bởi", "Hành động" and "Danh sách bàn"</t>
  </si>
  <si>
    <t>Find booking by customer's phone number</t>
  </si>
  <si>
    <t xml:space="preserve">Open website.
1. Login by user waiter
2. Click "Quản lý đặt bàn"
3. Enter customer's phone number in "Số điện thoại của khách" field
4.Click "Kiểm tra" button
</t>
  </si>
  <si>
    <t>Display current booking of customer has the phonenumber which matches with phonenumber has  entered</t>
  </si>
  <si>
    <t>Find booking without phone numer</t>
  </si>
  <si>
    <t xml:space="preserve">Open website.
1. Login by user waiter
2. Click "Quản lý đặt bàn"
3. Click "Kiểm tra" button
</t>
  </si>
  <si>
    <t>Display all booking</t>
  </si>
  <si>
    <t>Cancel booking</t>
  </si>
  <si>
    <t>Open website.
1. Login by user waiter
2. Click "Quản lý đặt bàn"
3. Click "Hủy bàn" button
4. Click "Đồng ý" button in confirm dialog</t>
  </si>
  <si>
    <t>1. Remove chosen booking from booking list and remove from database
2.Display message: "Hủy bàn thành công"</t>
  </si>
  <si>
    <t>Cancel booking and do not confirm</t>
  </si>
  <si>
    <t>Open website.
1. Login by user waiter
2. Click "Quản lý đặt bàn"
3. Click "Hủy bàn" button
4. Click "Không" button in confirm dialog</t>
  </si>
  <si>
    <t>Chosen booking table is not removed from booking list and database</t>
  </si>
  <si>
    <t>Manage Order</t>
  </si>
  <si>
    <t>View order</t>
  </si>
  <si>
    <t xml:space="preserve">Open website.
1. Login by user waiter
2. Click "Quản lý đặt bàn"
3. Click "Quản lý đặt món"
</t>
  </si>
  <si>
    <t>Display Manage order screen</t>
  </si>
  <si>
    <t>View menu</t>
  </si>
  <si>
    <t>Open website.
1. Login by user waiter
2. Click "Quản lý đặt bàn"
3. Click "Quản lý đặt món"
4. Click in each  category in menu</t>
  </si>
  <si>
    <t>Display foods which matches with each category</t>
  </si>
  <si>
    <t>Pick food from menu</t>
  </si>
  <si>
    <t>Open website.
1. Login by user waiter
2. Click "Quản lý đặt bàn"
3. Click "Quản lý đặt món"
4. Click in each  category in menu
5. Click "Chọn" in each food</t>
  </si>
  <si>
    <t xml:space="preserve">1. Chosen food has added to current order
2. Foods are group by their category in order </t>
  </si>
  <si>
    <t>Pick food from recommend list</t>
  </si>
  <si>
    <t>Open website.
1. Login by user waiter
2. Click "Quản lý đặt bàn"
3. Click "Quản lý đặt món"
4. Click "Chọn" in each food in recommend list</t>
  </si>
  <si>
    <t>Pick Food already existed in order</t>
  </si>
  <si>
    <t>Open website.
1. Login by user waiter
2. Click "Quản lý đặt bàn"
3. Click "Quản lý đặt món"
4. Click in each  category in menu
5. Click "Chọn" in each food
6. Click "Chọn" in food which has been chosen</t>
  </si>
  <si>
    <t>The quantity of chosen food increase by 1</t>
  </si>
  <si>
    <t>Change quantity of food in order</t>
  </si>
  <si>
    <t>Open website.
1. Login by user waiter
2. Click "Quản lý đặt bàn"
3. Click "Quản lý đặt món"
4. Click in each  category in menu
5. Click "Chọn" in each food
6. Change the quantity of food in order</t>
  </si>
  <si>
    <t>Price of food and total price of order has been changed</t>
  </si>
  <si>
    <t>Change quantity of food which has status "Chế biến" in order</t>
  </si>
  <si>
    <t>Open website.
1. Login by user waiter
2. Click "Quản lý đặt bàn"
3. Click "Quản lý đặt món"
4. Click in each  category in menu
5. Click "Chọn" in each food
6. Change the quantity of "Chế biến" food in order</t>
  </si>
  <si>
    <t>Can not change the quantity of "Chế biến" food</t>
  </si>
  <si>
    <t>Remove food from order</t>
  </si>
  <si>
    <t xml:space="preserve">Open website.
1. Login by user waiter
2. Click "Quản lý đặt bàn"
3. Click "Quản lý đặt món"
4. Click in each  category in menu
5. Click "Chọn" in each food
6. Click on recycle bin icon in "Hành động" column in order
7. Click "Đồng ý" in confirm dialog
</t>
  </si>
  <si>
    <t>The chosen food has been removed from order</t>
  </si>
  <si>
    <t>Remove food from order but not confirm</t>
  </si>
  <si>
    <t xml:space="preserve">Open website.
1. Login by user waiter
2. Click "Quản lý đặt bàn"
3. Click "Quản lý đặt món"
4. Click in each  category in menu
5. Click "Chọn" in each food
6. Click on recycle bin icon in "Hành động" column in order
7. Click "Không" in confirm dialog
</t>
  </si>
  <si>
    <t>Do not remove food from order</t>
  </si>
  <si>
    <t>Refresh order</t>
  </si>
  <si>
    <t xml:space="preserve">Open website.
1. Login by user waiter
2. Click "Quản lý đặt bàn"
3. Click "Quản lý đặt món"
4. Click in each  category in menu
5. Click "Chọn" in each food
6. Click "Làm mới" button
7. Click "Đồng ý" button in confirm dialog
</t>
  </si>
  <si>
    <t>Remove all food from order</t>
  </si>
  <si>
    <t>Refresh order but not confirm</t>
  </si>
  <si>
    <t xml:space="preserve">Open website.
1. Login by user waiter
2. Click "Quản lý đặt bàn"
3. Click "Quản lý đặt món"
4. Click in each  category in menu
5. Click "Chọn" in each food
6. Click "Làm mới" button
7. Click "Không" button in confirm dialog
</t>
  </si>
  <si>
    <t>Do not remove any food from order</t>
  </si>
  <si>
    <t>Submit order</t>
  </si>
  <si>
    <t>1. Send order to chef
2. Display message: "Đặt món thành công"</t>
  </si>
  <si>
    <t>Notified order</t>
  </si>
  <si>
    <t xml:space="preserve">Open website.
1. Login by user waiter
2. Click "Quản lý đặt bàn"
3. Click "Quản lý đặt món"
4. Click in each  category in menu
5. Click on Pop-up "Có món nấu xong"
</t>
  </si>
  <si>
    <t>Redirect to "Danh sách trạng thái món ăn" screen</t>
  </si>
  <si>
    <t>Served order</t>
  </si>
  <si>
    <t>View food are waiting to be served</t>
  </si>
  <si>
    <t xml:space="preserve">Open website.
1. Login by user waiter
2. Click "Các món ăn"
</t>
  </si>
  <si>
    <t>Display all food are waiting to be served</t>
  </si>
  <si>
    <t>Serve food</t>
  </si>
  <si>
    <t xml:space="preserve">Open website.
1. Login by user waiter
2. Click "Các món ăn"
3. Click "Phục vụ" button
4. Click "Đồng ý" button
</t>
  </si>
  <si>
    <t xml:space="preserve">1. Serve the chosen food
2. Remove the chosen food from list waiting food </t>
  </si>
  <si>
    <t>Serve food but not confirm</t>
  </si>
  <si>
    <t xml:space="preserve">Open website.
1. Login by user waiter
2. Click "Các món ăn"
3. Click "Phục vụ" button
4. Click "Không" button
</t>
  </si>
  <si>
    <t xml:space="preserve">Do not serve the chosen food
</t>
  </si>
  <si>
    <t>Cashier</t>
  </si>
  <si>
    <t>Cashier login</t>
  </si>
  <si>
    <t>Open website.
1. Click "Quản lý đăng nhập"
2. Input cashier username and password
3. Press Enter or click login</t>
  </si>
  <si>
    <t>1. Website load to Cashier page.
2. Cashier page display currently order</t>
  </si>
  <si>
    <t>1. Only order has customer phone number like search number be displayed</t>
  </si>
  <si>
    <t>Open website.
1. Login with cashier account
2. Input phone number in search form.
3. Click "Tim"</t>
  </si>
  <si>
    <t>Cashier Search customer by phone</t>
  </si>
  <si>
    <t>Cashier search customer by name</t>
  </si>
  <si>
    <t>Open website.
1. Login with cashier account
2. Input customer name in search form.
3. Click "Tim"</t>
  </si>
  <si>
    <t>1. Only order has customer name like search number be displayed</t>
  </si>
  <si>
    <t>View Order</t>
  </si>
  <si>
    <t>CheckOut</t>
  </si>
  <si>
    <t>Checkout Normal</t>
  </si>
  <si>
    <t>Checkout with uncompleted order</t>
  </si>
  <si>
    <t>Checkout closed order</t>
  </si>
  <si>
    <t>Open website.
1. Login with cashier account
2. Click Checkout in order.
3. Click "Thanh toán"</t>
  </si>
  <si>
    <t>Open website.
1. Login with cashier account
2. Click Checkout in order uncompleted.
3. Click "Thanh toán"</t>
  </si>
  <si>
    <t>Open website.
1. Login with cashier account
2. Click Checkout in order.
3. Save copy url in browser
4. Click "Thanh toán"
5. Paste Url copyed in browser and go to this url.</t>
  </si>
  <si>
    <t>1. Order detail be showed correctly
2. Total be caculated correctly
3. After checkout Order status change to close, table be free for booking</t>
  </si>
  <si>
    <t>1. Only served order detail be showed correctly
2. Total be caculated correctly
3. After checkout Order status change to close, table be free for booking</t>
  </si>
  <si>
    <t>1. After step 4, order be close.
2. After all, order be showed but checkout button not be showed.</t>
  </si>
  <si>
    <t>Number of testcase</t>
  </si>
  <si>
    <t>No</t>
  </si>
  <si>
    <t>Customer</t>
  </si>
  <si>
    <t>Total</t>
  </si>
  <si>
    <t xml:space="preserve">Open website.
1. Login by customer
2. Click "Đặt bàn"
</t>
  </si>
  <si>
    <t xml:space="preserve">Open website.
1. Login by customer
2. Click "Đặt bàn"
3. Click in Datetime box belows "Hẹn giờ đặt bàn"
4. Choose Date and time
</t>
  </si>
  <si>
    <t>Display available table</t>
  </si>
  <si>
    <t>Show available with table be ordered</t>
  </si>
  <si>
    <t>Table back to available after close order</t>
  </si>
  <si>
    <t xml:space="preserve">Open website.
0. Order a table
1. Login by customer
2. Click "Đặt bàn"
3. Click in Datetime box belows "Hẹn giờ đặt bàn"
4. Choose Date and time ordered in step 0
</t>
  </si>
  <si>
    <t xml:space="preserve">1. Datetime box displays date and time that user has chosen
2. List of avalable tables in chosen datet ime is displayed
3. Each row has 6 tables
4. Each page has no more than 20 tables
6. Table was ordered not be display
</t>
  </si>
  <si>
    <t>1. table ordered before comeback.</t>
  </si>
  <si>
    <t>TC.01.01</t>
  </si>
  <si>
    <t>TC.01.02</t>
  </si>
  <si>
    <t>TC.01.03</t>
  </si>
  <si>
    <t>TC.02.01</t>
  </si>
  <si>
    <t>TC.02.02</t>
  </si>
  <si>
    <t>TC.03.01</t>
  </si>
  <si>
    <t>TC.03.02</t>
  </si>
  <si>
    <t>TC.03.03</t>
  </si>
  <si>
    <t>TC.04.01</t>
  </si>
  <si>
    <t>TC.04.02</t>
  </si>
  <si>
    <t>TC.05.01</t>
  </si>
  <si>
    <t>TC.05.02</t>
  </si>
  <si>
    <t>TC.05.03</t>
  </si>
  <si>
    <t>TC.06.01</t>
  </si>
  <si>
    <t>TC.06.02</t>
  </si>
  <si>
    <t>TC.06.03</t>
  </si>
  <si>
    <t>TC.07.01</t>
  </si>
  <si>
    <t>TC.07.02</t>
  </si>
  <si>
    <t>TC.08.01</t>
  </si>
  <si>
    <t>TC.08.02</t>
  </si>
  <si>
    <t>0. Do TC.8.01
1. Enter food name in search form to search
2. Click "Tìm"</t>
  </si>
  <si>
    <t>TC.08.03</t>
  </si>
  <si>
    <t>0. Do TC.8.01
1. Enter status in search form to search
2. Click "Tìm"</t>
  </si>
  <si>
    <t>TC.09.01</t>
  </si>
  <si>
    <t>TC.09.02</t>
  </si>
  <si>
    <t>TC.09.03</t>
  </si>
  <si>
    <t>TC.10.01</t>
  </si>
  <si>
    <t>TC.10.02</t>
  </si>
  <si>
    <t>TC.10.03</t>
  </si>
  <si>
    <t>TC.11.01</t>
  </si>
  <si>
    <t>TC.11.02</t>
  </si>
  <si>
    <t>TC.12.01</t>
  </si>
  <si>
    <t>TC.12.02</t>
  </si>
  <si>
    <t>TC.12.03</t>
  </si>
  <si>
    <t>TC.13.01</t>
  </si>
  <si>
    <t>TC.13.02</t>
  </si>
  <si>
    <t>TC.13.03</t>
  </si>
  <si>
    <t>TC.14.01</t>
  </si>
  <si>
    <t>TC.14.02</t>
  </si>
  <si>
    <t>TC.15.01</t>
  </si>
  <si>
    <t>TC.15.02</t>
  </si>
  <si>
    <t>Do TC.15.01
1. Enter name in search form.
2. Click "Tìm"</t>
  </si>
  <si>
    <t>TC.15.03</t>
  </si>
  <si>
    <t>Do TC.15.01
1. Change status in search form.
2. Click "Tìm"</t>
  </si>
  <si>
    <t>TC.16.01</t>
  </si>
  <si>
    <t>TC.16.02</t>
  </si>
  <si>
    <t>TC.16.03</t>
  </si>
  <si>
    <t>TC.16.04</t>
  </si>
  <si>
    <t>TC.17.01</t>
  </si>
  <si>
    <t>TC.17.02</t>
  </si>
  <si>
    <t>TC.17.03</t>
  </si>
  <si>
    <t>TC.17.04</t>
  </si>
  <si>
    <t>Continue TC18.03
1. Login with user waiter and close order before
2. Back to costomer account
3. Click "Đặt bàn"
4. Choose date and time ordered before</t>
  </si>
  <si>
    <t>1. Redirect user to Order mangement screen
2. Display message: "Đặt bàn thành công"</t>
  </si>
  <si>
    <t xml:space="preserve">Open website.
1. Login by customer
2. Click "Đặt bàn"
3. Click in Checkbox belows each table
4. Clicks in "Đặt bàn" button
</t>
  </si>
  <si>
    <t xml:space="preserve">Open website.
1. Login by customer
2. Click "Đặt bàn"
2. Click "Danh sách bàn trống"
3. Clicks in "Đặt bàn" button
</t>
  </si>
  <si>
    <t>Books all tables</t>
  </si>
  <si>
    <t xml:space="preserve">Open website.
1. Login by customer
2. Click "Đặt bàn"
3. Click in Checkbox belows all table
4. Clicks in "Đặt bàn" button
</t>
  </si>
  <si>
    <t xml:space="preserve">Complete Table booking
</t>
  </si>
  <si>
    <t>View new Order</t>
  </si>
  <si>
    <t>1. Display Manage order screen
2. Any component in order screen be display correctly defined in spec</t>
  </si>
  <si>
    <t>TC.18.01</t>
  </si>
  <si>
    <t>TC.18.02</t>
  </si>
  <si>
    <t>TC.18.03</t>
  </si>
  <si>
    <t>TC.18.04</t>
  </si>
  <si>
    <t>TC.18.05</t>
  </si>
  <si>
    <t>TC.19.01</t>
  </si>
  <si>
    <t>TC.19.02</t>
  </si>
  <si>
    <t>TC.19.03</t>
  </si>
  <si>
    <t>TC.20.01</t>
  </si>
  <si>
    <t>TC.20.02</t>
  </si>
  <si>
    <t>TC.20.03</t>
  </si>
  <si>
    <t>TC.20.04</t>
  </si>
  <si>
    <t>TC.20.05</t>
  </si>
  <si>
    <t>TC.20.06</t>
  </si>
  <si>
    <t>TC.20.07</t>
  </si>
  <si>
    <t>TC.20.08</t>
  </si>
  <si>
    <t>TC.20.09</t>
  </si>
  <si>
    <t>TC.20.10</t>
  </si>
  <si>
    <t>TC.20.11</t>
  </si>
  <si>
    <t>TC.20.12</t>
  </si>
  <si>
    <t>Continue TC.20.01</t>
  </si>
  <si>
    <t>Continue TC.20.01
1. Click "Chọn" in image of food display in menu</t>
  </si>
  <si>
    <t>1. Chosen food has added to current order
2. Foods are group by their category in order 
3. Total cost added cost of this food</t>
  </si>
  <si>
    <t>Continue TC.20.01
1. Click "Chọn" in image of food display in menu
2. Click "Chọn" in each food in recommend list</t>
  </si>
  <si>
    <t>Continue TC.20.01
1. Click "Chọn" in each food
2. Click "Chọn" in food which has been chosen</t>
  </si>
  <si>
    <t>Continue TC.20.01
1. Click "Chọn" in image of food display in menu
2. Click up icon next food quatity in order.</t>
  </si>
  <si>
    <t>Change quantity of food in order to invalid value</t>
  </si>
  <si>
    <t>Continue TC.20.01
1. Click "Chọn" in image of food display in menu
2. Input -1 in food quantity in order</t>
  </si>
  <si>
    <t>1. Food quantity in box change to 0
2. Total cost calculate again</t>
  </si>
  <si>
    <t xml:space="preserve">Continue TC.20.01
1. Click "Chọn" in image of food display in menu
2. Click on recycle bin icon in "Hành động" column in order
3. Click "Đồng ý" in confirm dialog
</t>
  </si>
  <si>
    <t xml:space="preserve">Continue TC.20.01
1. Click "Chọn" in image of food display in menu
2. Click on recycle bin icon in "Hành động" column in order
3. Click "Không" in confirm dialog
</t>
  </si>
  <si>
    <t>Reset order</t>
  </si>
  <si>
    <t xml:space="preserve">Continue TC.20.01
1. Click "Chọn" in image of food display in menu
2. Click "Làm mới" button
3. Click "Đồng ý" button in confirm dialog
</t>
  </si>
  <si>
    <t xml:space="preserve">Continue TC.20.01
1. Click "Chọn" in image of food display in menu
2. Click "Làm mới" button
3. Click "Không" button in confirm dialog
</t>
  </si>
  <si>
    <t xml:space="preserve">Open website.
1. Login by user waiter
2. Click "Quản lý đặt bàn"
3. Click "Quản lý đặt món"
4. Click in each  category in menu
5. Click "Đặt món" button
6. Click "Submit" button
</t>
  </si>
  <si>
    <t xml:space="preserve">Continue TC.20.01
1. Click "Chọn" in image of food display in menu
2. Click "Đặt món" button
</t>
  </si>
  <si>
    <t>Checkout cancel order</t>
  </si>
  <si>
    <t>Open website.
1. Login with cashier account
2. Click Checkout in a cancel order.</t>
  </si>
  <si>
    <t>1. Order be showed but checkout button not be showed.</t>
  </si>
  <si>
    <t>TC.21.01</t>
  </si>
  <si>
    <t>TC.21.02</t>
  </si>
  <si>
    <t>TC.21.03</t>
  </si>
  <si>
    <t>TC.21.04</t>
  </si>
  <si>
    <t>TC.22.01</t>
  </si>
  <si>
    <t>TC.22.02</t>
  </si>
  <si>
    <t>TC.22.03</t>
  </si>
  <si>
    <t>TC.23.01</t>
  </si>
  <si>
    <t>TC.23.02</t>
  </si>
  <si>
    <t>TC.23.03</t>
  </si>
  <si>
    <t>TC.23.04</t>
  </si>
  <si>
    <t>TC.24.01</t>
  </si>
  <si>
    <t>TC.24.02</t>
  </si>
  <si>
    <t>TC.24.03</t>
  </si>
  <si>
    <t>TC.25.01</t>
  </si>
  <si>
    <t>TC.25.02</t>
  </si>
  <si>
    <t>TC.26.01</t>
  </si>
  <si>
    <t>TC.26.02</t>
  </si>
  <si>
    <t>TC.26.03</t>
  </si>
  <si>
    <t>TC.26.04</t>
  </si>
  <si>
    <t>TC.26.05</t>
  </si>
  <si>
    <t>TC.26.06</t>
  </si>
  <si>
    <t>TC.26.07</t>
  </si>
  <si>
    <t>TC.26.08</t>
  </si>
  <si>
    <t>TC.26.09</t>
  </si>
  <si>
    <t>TC.26.10</t>
  </si>
  <si>
    <t>TC.26.11</t>
  </si>
  <si>
    <t>TC.26.12</t>
  </si>
  <si>
    <t>TC.26.13</t>
  </si>
  <si>
    <t>TC.26.14</t>
  </si>
  <si>
    <t>TC.26.15</t>
  </si>
  <si>
    <t>TC.26.16</t>
  </si>
  <si>
    <t>TC.26.17</t>
  </si>
  <si>
    <t>TC.27</t>
  </si>
  <si>
    <t>TC.28.01</t>
  </si>
  <si>
    <t>TC.28.02</t>
  </si>
  <si>
    <t>TC.28.03</t>
  </si>
  <si>
    <t>1. Order save to database
2. Display message: "Đặt món thành công"</t>
  </si>
  <si>
    <t>TC.22.04</t>
  </si>
  <si>
    <t>RealTime Order</t>
  </si>
  <si>
    <t>Open website.
1. Login with cashier account
2. Checkout an order</t>
  </si>
  <si>
    <t>1. Order CheckOut successfully
2. Order detail realtime cancel in orther screen</t>
  </si>
  <si>
    <t>Authentication</t>
  </si>
  <si>
    <t>Common Authen</t>
  </si>
  <si>
    <t>List User</t>
  </si>
  <si>
    <t>Open website.
1. Go to url: ./manage/user/list</t>
  </si>
  <si>
    <t>Show error 403</t>
  </si>
  <si>
    <t>TC.28.04</t>
  </si>
  <si>
    <t>Create user</t>
  </si>
  <si>
    <t>Open website.
1. Go to url: ./manage/user/create</t>
  </si>
  <si>
    <t>List Table</t>
  </si>
  <si>
    <t>Open website.
1. Go to url: ./manage/table</t>
  </si>
  <si>
    <t>Open website.
1. Go to url: ./manage/table/create</t>
  </si>
  <si>
    <t>TC.28.05</t>
  </si>
  <si>
    <t>TC.28.06</t>
  </si>
  <si>
    <t>TC.28.07</t>
  </si>
  <si>
    <t>TC.28.08</t>
  </si>
  <si>
    <t>Open website.
1. Go to url: ./manage/category/list</t>
  </si>
  <si>
    <t>List Category</t>
  </si>
  <si>
    <t>Open website.
1. Go to url: ./manage/category/create</t>
  </si>
  <si>
    <t>Open website.
1. Go to url: ./manage/food/list</t>
  </si>
  <si>
    <t>List Food</t>
  </si>
  <si>
    <t>Open website.
1. Go to url: ./manage/food/create</t>
  </si>
  <si>
    <t>TC.28.09</t>
  </si>
  <si>
    <t>Admin dashboard</t>
  </si>
  <si>
    <t>Open website.
1. Go to url: ./manage/dashboard</t>
  </si>
  <si>
    <t>Chef authen</t>
  </si>
  <si>
    <t>TC.29.01</t>
  </si>
  <si>
    <t>TC.29.02</t>
  </si>
  <si>
    <t>TC.29.03</t>
  </si>
  <si>
    <t>Waiter access chef screen</t>
  </si>
  <si>
    <t>Guest access chef screen</t>
  </si>
  <si>
    <t>Cashier access chef screen</t>
  </si>
  <si>
    <t>Open website.
1. Go to url: ./chef</t>
  </si>
  <si>
    <t>Open website.
1. Login user cashier
2. Go to url: ./chef</t>
  </si>
  <si>
    <t>Open website.
1. Login user waiter
2. Go to url: ./chef</t>
  </si>
  <si>
    <t>Customer access order</t>
  </si>
  <si>
    <t>Open website.
1. Login customer account
2. Go to order
3. Go to order of other user</t>
  </si>
  <si>
    <t>TC.30</t>
  </si>
  <si>
    <t>Cashier Authen</t>
  </si>
  <si>
    <t>TC.31.01</t>
  </si>
  <si>
    <t>Guest access cashier screen</t>
  </si>
  <si>
    <t>Waiter access cashier screen</t>
  </si>
  <si>
    <t>Open website.
1. Go to url: ./cashier</t>
  </si>
  <si>
    <t>Open website.
1. Login user waiter
2. Go to url: ./cashier</t>
  </si>
  <si>
    <t>Waiter access checkout screen</t>
  </si>
  <si>
    <t>Open website.
1. Login user waiter
2. Go to url: ./cashier/checkout/:id</t>
  </si>
  <si>
    <t>Guest access checkout screen</t>
  </si>
  <si>
    <t>TC.31.02</t>
  </si>
  <si>
    <t>TC.31.03</t>
  </si>
  <si>
    <t>TC.31.04</t>
  </si>
  <si>
    <t>TC.31.05</t>
  </si>
  <si>
    <t>TC.31.06</t>
  </si>
  <si>
    <t>Chef access cashier screen</t>
  </si>
  <si>
    <t>Chef access checkout screen</t>
  </si>
  <si>
    <t>Open website.
1. Login user chef
2. Go to url: ./cashier</t>
  </si>
  <si>
    <t>Open website.
1. Login user chef
2. Go to url: ./cashier/checkout/:id</t>
  </si>
  <si>
    <t>Authen</t>
  </si>
  <si>
    <t>Admin Authen</t>
  </si>
  <si>
    <t>Waiter Authen</t>
  </si>
  <si>
    <t>TC.32.01</t>
  </si>
  <si>
    <t>Cashier access view-available-table screen</t>
  </si>
  <si>
    <t>Guest access view-available-table screen</t>
  </si>
  <si>
    <t>Open website.
1. Go to url: ./manage/view-available-table</t>
  </si>
  <si>
    <t>Open website.
1. Login user cashier
2. Go to url: ./manage/view-available-table</t>
  </si>
  <si>
    <t>Chef access view-available-table screen</t>
  </si>
  <si>
    <t>Open website.
1. Login user chef
2. Go to url: ./manage/view-available-table</t>
  </si>
  <si>
    <t>Guest edit order</t>
  </si>
  <si>
    <t>Cashier edit order</t>
  </si>
  <si>
    <t>Chef edit order</t>
  </si>
  <si>
    <t>Open website.
1. Go to url: ./manage/order/id</t>
  </si>
  <si>
    <t>Open website.
1. Login user cashier
2. Go to url: ./manage/order/id</t>
  </si>
  <si>
    <t>Open website.
1. Login user chef
2. Go to url: ./manage/order/id</t>
  </si>
  <si>
    <t>TC.32.02</t>
  </si>
  <si>
    <t>TC.32.03</t>
  </si>
  <si>
    <t>TC.32.04</t>
  </si>
  <si>
    <t>TC.32.05</t>
  </si>
  <si>
    <t>TC.32.06</t>
  </si>
  <si>
    <t>Test Coverage</t>
  </si>
  <si>
    <t>Test Success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</si>
</sst>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Arial"/>
      <family val="2"/>
      <charset val="163"/>
      <scheme val="minor"/>
    </font>
    <font>
      <b/>
      <sz val="11"/>
      <color theme="1"/>
      <name val="Arial"/>
      <family val="2"/>
      <charset val="163"/>
      <scheme val="minor"/>
    </font>
    <font>
      <sz val="11"/>
      <name val="ＭＳ Ｐゴシック"/>
      <charset val="128"/>
    </font>
    <font>
      <b/>
      <i/>
      <sz val="10"/>
      <name val="Tahoma"/>
      <family val="2"/>
      <charset val="163"/>
    </font>
    <font>
      <i/>
      <sz val="10"/>
      <color indexed="17"/>
      <name val="Tahoma"/>
      <family val="2"/>
      <charset val="163"/>
    </font>
    <font>
      <b/>
      <i/>
      <sz val="10"/>
      <color indexed="8"/>
      <name val="Tahoma"/>
      <family val="2"/>
      <charset val="163"/>
    </font>
    <font>
      <i/>
      <sz val="10"/>
      <color indexed="8"/>
      <name val="Tahoma"/>
      <family val="2"/>
      <charset val="163"/>
    </font>
    <font>
      <b/>
      <sz val="10"/>
      <color indexed="9"/>
      <name val="Tahoma"/>
      <family val="2"/>
    </font>
    <font>
      <b/>
      <sz val="8"/>
      <color indexed="8"/>
      <name val="Times New Roman"/>
      <family val="1"/>
    </font>
    <font>
      <sz val="11"/>
      <color theme="0"/>
      <name val="Arial"/>
      <family val="2"/>
      <charset val="163"/>
      <scheme val="minor"/>
    </font>
    <font>
      <sz val="11"/>
      <color theme="5" tint="-0.249977111117893"/>
      <name val="Arial"/>
      <family val="2"/>
      <charset val="163"/>
      <scheme val="minor"/>
    </font>
    <font>
      <sz val="11"/>
      <color theme="4" tint="-0.499984740745262"/>
      <name val="Arial"/>
      <family val="2"/>
      <charset val="163"/>
      <scheme val="minor"/>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theme="4" tint="-0.249977111117893"/>
        <bgColor indexed="64"/>
      </patternFill>
    </fill>
  </fills>
  <borders count="39">
    <border>
      <left/>
      <right/>
      <top/>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medium">
        <color indexed="64"/>
      </right>
      <top style="thin">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top style="thin">
        <color indexed="64"/>
      </top>
      <bottom/>
      <diagonal/>
    </border>
  </borders>
  <cellStyleXfs count="2">
    <xf numFmtId="0" fontId="0" fillId="0" borderId="0"/>
    <xf numFmtId="0" fontId="2" fillId="0" borderId="0"/>
  </cellStyleXfs>
  <cellXfs count="112">
    <xf numFmtId="0" fontId="0" fillId="0" borderId="0" xfId="0"/>
    <xf numFmtId="0" fontId="3" fillId="2" borderId="1" xfId="1" applyFont="1" applyFill="1" applyBorder="1" applyAlignment="1">
      <alignment horizontal="left" wrapText="1"/>
    </xf>
    <xf numFmtId="0" fontId="3" fillId="2" borderId="3" xfId="1" applyFont="1" applyFill="1" applyBorder="1" applyAlignment="1">
      <alignment horizontal="left" wrapText="1"/>
    </xf>
    <xf numFmtId="0" fontId="5" fillId="2" borderId="3"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7" fillId="3" borderId="11" xfId="1" applyFont="1" applyFill="1" applyBorder="1" applyAlignment="1">
      <alignment horizontal="center" vertical="center" wrapText="1"/>
    </xf>
    <xf numFmtId="0" fontId="7" fillId="3" borderId="12" xfId="1" applyFont="1" applyFill="1" applyBorder="1" applyAlignment="1">
      <alignment horizontal="center" vertical="center" wrapText="1"/>
    </xf>
    <xf numFmtId="0" fontId="0" fillId="0" borderId="14" xfId="0" applyBorder="1" applyAlignment="1">
      <alignment horizontal="center" vertical="center"/>
    </xf>
    <xf numFmtId="0" fontId="0" fillId="0" borderId="14" xfId="0" applyBorder="1" applyAlignment="1">
      <alignment horizontal="left" vertical="top" wrapText="1"/>
    </xf>
    <xf numFmtId="14" fontId="0" fillId="0" borderId="14" xfId="0" applyNumberFormat="1" applyBorder="1" applyAlignment="1">
      <alignment horizontal="center" vertical="center"/>
    </xf>
    <xf numFmtId="0" fontId="0" fillId="0" borderId="14" xfId="0" applyBorder="1" applyAlignment="1">
      <alignment vertical="top"/>
    </xf>
    <xf numFmtId="0" fontId="0" fillId="0" borderId="14" xfId="0" applyBorder="1" applyAlignment="1">
      <alignment wrapText="1"/>
    </xf>
    <xf numFmtId="0" fontId="0" fillId="0" borderId="14" xfId="0" applyBorder="1" applyAlignment="1">
      <alignment horizontal="center" vertical="center"/>
    </xf>
    <xf numFmtId="0" fontId="0" fillId="0" borderId="14" xfId="0" applyFill="1" applyBorder="1" applyAlignment="1">
      <alignment horizontal="center" vertical="center"/>
    </xf>
    <xf numFmtId="0" fontId="0" fillId="0" borderId="14" xfId="0" applyBorder="1"/>
    <xf numFmtId="0" fontId="0" fillId="0" borderId="14" xfId="0" applyBorder="1" applyAlignment="1">
      <alignment vertical="center"/>
    </xf>
    <xf numFmtId="0" fontId="0" fillId="0" borderId="14" xfId="0" applyBorder="1" applyAlignment="1">
      <alignment horizontal="center" vertical="center"/>
    </xf>
    <xf numFmtId="0" fontId="0" fillId="0" borderId="14" xfId="0" applyBorder="1" applyAlignment="1">
      <alignment horizontal="center" vertical="center"/>
    </xf>
    <xf numFmtId="0" fontId="0" fillId="0" borderId="14" xfId="0" applyBorder="1" applyAlignment="1">
      <alignment vertical="top" wrapText="1"/>
    </xf>
    <xf numFmtId="0" fontId="0" fillId="0" borderId="14" xfId="0" applyBorder="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wrapText="1"/>
    </xf>
    <xf numFmtId="0" fontId="7" fillId="3" borderId="5" xfId="1" applyFont="1" applyFill="1"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left" vertical="top" wrapText="1"/>
    </xf>
    <xf numFmtId="0" fontId="0" fillId="0" borderId="5" xfId="0" applyBorder="1" applyAlignment="1">
      <alignment horizontal="center" vertical="center"/>
    </xf>
    <xf numFmtId="0" fontId="0" fillId="0" borderId="5" xfId="0" applyFill="1" applyBorder="1" applyAlignment="1">
      <alignment horizontal="left" vertical="top" wrapText="1"/>
    </xf>
    <xf numFmtId="0" fontId="0" fillId="0" borderId="20" xfId="0" applyBorder="1" applyAlignment="1">
      <alignment horizontal="center" vertical="center"/>
    </xf>
    <xf numFmtId="0" fontId="0" fillId="0" borderId="20" xfId="0" applyBorder="1" applyAlignment="1">
      <alignment horizontal="center" vertical="center" wrapText="1"/>
    </xf>
    <xf numFmtId="0" fontId="0" fillId="0" borderId="20" xfId="0" applyBorder="1" applyAlignment="1">
      <alignment horizontal="left" vertical="top" wrapText="1"/>
    </xf>
    <xf numFmtId="0" fontId="0" fillId="0" borderId="19" xfId="0" applyBorder="1" applyAlignment="1">
      <alignment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19" xfId="0" applyBorder="1" applyAlignment="1">
      <alignment horizontal="left" vertical="top" wrapText="1"/>
    </xf>
    <xf numFmtId="0" fontId="0" fillId="0" borderId="5" xfId="0" applyBorder="1" applyAlignment="1">
      <alignment horizontal="center" vertical="center" wrapText="1"/>
    </xf>
    <xf numFmtId="0" fontId="0" fillId="0" borderId="0" xfId="0" applyAlignment="1"/>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3" xfId="0" applyFont="1" applyFill="1" applyBorder="1" applyAlignment="1">
      <alignment horizontal="center" vertical="center"/>
    </xf>
    <xf numFmtId="0" fontId="0" fillId="4" borderId="24" xfId="0" applyFill="1" applyBorder="1" applyAlignment="1">
      <alignment horizontal="center" vertical="center"/>
    </xf>
    <xf numFmtId="0" fontId="9" fillId="4" borderId="25" xfId="0" applyFont="1" applyFill="1" applyBorder="1"/>
    <xf numFmtId="0" fontId="9" fillId="4" borderId="26" xfId="0" applyFont="1" applyFill="1" applyBorder="1" applyAlignment="1">
      <alignment horizontal="center" vertical="center"/>
    </xf>
    <xf numFmtId="0" fontId="0" fillId="0" borderId="27" xfId="0" applyBorder="1" applyAlignment="1">
      <alignment horizontal="center" vertical="center"/>
    </xf>
    <xf numFmtId="0" fontId="0" fillId="0" borderId="28" xfId="0" applyBorder="1"/>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xf numFmtId="0" fontId="0" fillId="0" borderId="31" xfId="0" applyBorder="1" applyAlignment="1">
      <alignment horizontal="center" vertical="center"/>
    </xf>
    <xf numFmtId="0" fontId="0" fillId="0" borderId="32" xfId="0" applyBorder="1" applyAlignment="1">
      <alignment horizontal="center" vertical="center"/>
    </xf>
    <xf numFmtId="0" fontId="0" fillId="0" borderId="14" xfId="0" applyBorder="1" applyAlignment="1">
      <alignment horizontal="center" vertical="center"/>
    </xf>
    <xf numFmtId="0" fontId="1" fillId="0" borderId="5" xfId="0" applyFont="1" applyBorder="1" applyAlignment="1">
      <alignment horizontal="center" vertical="center"/>
    </xf>
    <xf numFmtId="0" fontId="0" fillId="0" borderId="14" xfId="0" applyBorder="1" applyAlignment="1">
      <alignment horizontal="center" vertical="center"/>
    </xf>
    <xf numFmtId="0" fontId="0" fillId="0" borderId="33" xfId="0" applyBorder="1" applyAlignment="1">
      <alignment horizontal="center" vertical="center" wrapText="1"/>
    </xf>
    <xf numFmtId="0" fontId="0" fillId="0" borderId="33" xfId="0" applyBorder="1" applyAlignment="1">
      <alignment horizontal="left" vertical="top" wrapText="1"/>
    </xf>
    <xf numFmtId="0" fontId="0" fillId="0" borderId="34" xfId="0" applyBorder="1" applyAlignment="1">
      <alignment vertical="center"/>
    </xf>
    <xf numFmtId="0" fontId="0" fillId="0" borderId="14" xfId="0" applyBorder="1" applyAlignment="1">
      <alignment horizontal="center" vertical="center"/>
    </xf>
    <xf numFmtId="0" fontId="0" fillId="0" borderId="34" xfId="0" applyBorder="1" applyAlignment="1">
      <alignment horizontal="center" vertical="center"/>
    </xf>
    <xf numFmtId="0" fontId="0" fillId="0" borderId="34" xfId="0" applyBorder="1"/>
    <xf numFmtId="0" fontId="0" fillId="0" borderId="34" xfId="0" applyBorder="1" applyAlignment="1">
      <alignment horizontal="left" vertical="top" wrapText="1"/>
    </xf>
    <xf numFmtId="0" fontId="7" fillId="3" borderId="35" xfId="1" applyFont="1" applyFill="1" applyBorder="1" applyAlignment="1">
      <alignment horizontal="center" vertical="center" wrapText="1"/>
    </xf>
    <xf numFmtId="0" fontId="7" fillId="3" borderId="36" xfId="1" applyFont="1" applyFill="1" applyBorder="1" applyAlignment="1">
      <alignment horizontal="center" vertical="center" wrapText="1"/>
    </xf>
    <xf numFmtId="0" fontId="0" fillId="0" borderId="37" xfId="0" applyBorder="1"/>
    <xf numFmtId="0" fontId="0" fillId="0" borderId="37" xfId="0" applyBorder="1" applyAlignment="1">
      <alignment horizontal="center" vertical="center"/>
    </xf>
    <xf numFmtId="0" fontId="0" fillId="0" borderId="37" xfId="0" applyBorder="1" applyAlignment="1">
      <alignment vertical="top" wrapText="1"/>
    </xf>
    <xf numFmtId="0" fontId="0" fillId="0" borderId="37" xfId="0" applyBorder="1" applyAlignment="1">
      <alignment horizontal="left" vertical="top" wrapText="1"/>
    </xf>
    <xf numFmtId="0" fontId="0" fillId="0" borderId="37" xfId="0" applyFill="1" applyBorder="1" applyAlignment="1">
      <alignment horizontal="center" vertical="center"/>
    </xf>
    <xf numFmtId="0" fontId="0" fillId="0" borderId="37" xfId="0" applyBorder="1" applyAlignment="1">
      <alignment horizontal="center" vertical="center" wrapText="1"/>
    </xf>
    <xf numFmtId="0" fontId="0" fillId="0" borderId="37" xfId="0" applyFill="1" applyBorder="1" applyAlignment="1">
      <alignment horizontal="center" vertical="center" wrapText="1"/>
    </xf>
    <xf numFmtId="0" fontId="1" fillId="0" borderId="37" xfId="0" applyFont="1" applyBorder="1" applyAlignment="1">
      <alignment horizontal="center" vertical="center" wrapText="1"/>
    </xf>
    <xf numFmtId="0" fontId="0" fillId="0" borderId="31" xfId="0" applyFill="1" applyBorder="1"/>
    <xf numFmtId="0" fontId="0" fillId="0" borderId="14" xfId="0" applyFill="1" applyBorder="1" applyAlignment="1">
      <alignment horizontal="center" vertical="center" wrapText="1"/>
    </xf>
    <xf numFmtId="0" fontId="0" fillId="0" borderId="38" xfId="0" applyBorder="1"/>
    <xf numFmtId="0" fontId="0" fillId="0" borderId="38" xfId="0" applyFill="1" applyBorder="1" applyAlignment="1">
      <alignment horizontal="center" vertical="center" wrapText="1"/>
    </xf>
    <xf numFmtId="0" fontId="0" fillId="0" borderId="14" xfId="0" applyBorder="1" applyAlignment="1">
      <alignment horizontal="center" vertical="center"/>
    </xf>
    <xf numFmtId="49" fontId="4" fillId="2" borderId="2" xfId="1" applyNumberFormat="1" applyFont="1" applyFill="1" applyBorder="1" applyAlignment="1">
      <alignment horizontal="left" wrapText="1"/>
    </xf>
    <xf numFmtId="0" fontId="4" fillId="2" borderId="2" xfId="1" applyFont="1" applyFill="1" applyBorder="1" applyAlignment="1">
      <alignment horizontal="left" wrapText="1"/>
    </xf>
    <xf numFmtId="0" fontId="4" fillId="2" borderId="4" xfId="1" applyFont="1" applyFill="1" applyBorder="1" applyAlignment="1">
      <alignment horizontal="left" wrapText="1"/>
    </xf>
    <xf numFmtId="0" fontId="5" fillId="2" borderId="2"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0" fillId="0" borderId="13" xfId="0" applyFont="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9" xfId="0" applyFont="1" applyBorder="1" applyAlignment="1">
      <alignment horizontal="center" vertical="center"/>
    </xf>
    <xf numFmtId="0" fontId="1" fillId="0" borderId="34" xfId="0" applyFont="1" applyBorder="1" applyAlignment="1">
      <alignment horizontal="center" vertical="center"/>
    </xf>
    <xf numFmtId="0" fontId="1" fillId="0" borderId="12"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2"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37" xfId="0" applyFont="1" applyBorder="1" applyAlignment="1">
      <alignment horizontal="center" vertical="center" wrapText="1"/>
    </xf>
    <xf numFmtId="0" fontId="10" fillId="0" borderId="0" xfId="0" applyFont="1"/>
    <xf numFmtId="10" fontId="10" fillId="0" borderId="0" xfId="0" applyNumberFormat="1" applyFont="1"/>
    <xf numFmtId="0" fontId="11" fillId="0" borderId="0" xfId="0" applyFont="1"/>
    <xf numFmtId="10" fontId="11" fillId="0" borderId="0" xfId="0" applyNumberFormat="1" applyFont="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tabSelected="1" workbookViewId="0"/>
  </sheetViews>
  <sheetFormatPr defaultRowHeight="14.25"/>
  <cols>
    <col min="2" max="2" width="17" customWidth="1"/>
    <col min="3" max="3" width="20.75" customWidth="1"/>
    <col min="4" max="4" width="10" bestFit="1" customWidth="1"/>
    <col min="8" max="8" width="18" customWidth="1"/>
  </cols>
  <sheetData>
    <row r="2" spans="2:9" ht="15" thickBot="1"/>
    <row r="3" spans="2:9">
      <c r="B3" s="41" t="s">
        <v>271</v>
      </c>
      <c r="C3" s="42" t="s">
        <v>0</v>
      </c>
      <c r="D3" s="42" t="s">
        <v>4</v>
      </c>
      <c r="E3" s="42" t="s">
        <v>5</v>
      </c>
      <c r="F3" s="42" t="s">
        <v>6</v>
      </c>
      <c r="G3" s="42" t="s">
        <v>7</v>
      </c>
      <c r="H3" s="43" t="s">
        <v>270</v>
      </c>
      <c r="I3" s="40"/>
    </row>
    <row r="4" spans="2:9">
      <c r="B4" s="47">
        <v>1</v>
      </c>
      <c r="C4" s="48" t="s">
        <v>32</v>
      </c>
      <c r="D4" s="49">
        <f>Admin!A5</f>
        <v>40</v>
      </c>
      <c r="E4" s="49">
        <f>Admin!B5</f>
        <v>0</v>
      </c>
      <c r="F4" s="49">
        <f>Admin!C5</f>
        <v>0</v>
      </c>
      <c r="G4" s="49">
        <f>Admin!D5</f>
        <v>0</v>
      </c>
      <c r="H4" s="50">
        <f>Admin!E5</f>
        <v>40</v>
      </c>
    </row>
    <row r="5" spans="2:9">
      <c r="B5" s="51">
        <v>2</v>
      </c>
      <c r="C5" s="52" t="s">
        <v>17</v>
      </c>
      <c r="D5" s="53">
        <f>Guest!A5</f>
        <v>4</v>
      </c>
      <c r="E5" s="53">
        <f>Guest!B5</f>
        <v>0</v>
      </c>
      <c r="F5" s="53">
        <f>Guest!C5</f>
        <v>0</v>
      </c>
      <c r="G5" s="53">
        <f>Guest!D5</f>
        <v>0</v>
      </c>
      <c r="H5" s="54">
        <f>Guest!E5</f>
        <v>4</v>
      </c>
    </row>
    <row r="6" spans="2:9">
      <c r="B6" s="51">
        <v>3</v>
      </c>
      <c r="C6" s="52" t="s">
        <v>272</v>
      </c>
      <c r="D6" s="53">
        <f>Custommer!A5</f>
        <v>24</v>
      </c>
      <c r="E6" s="53">
        <f>Custommer!B5</f>
        <v>0</v>
      </c>
      <c r="F6" s="53">
        <f>Custommer!C5</f>
        <v>0</v>
      </c>
      <c r="G6" s="53">
        <f>Custommer!D5</f>
        <v>0</v>
      </c>
      <c r="H6" s="54">
        <f>Custommer!E5</f>
        <v>24</v>
      </c>
    </row>
    <row r="7" spans="2:9">
      <c r="B7" s="51">
        <v>4</v>
      </c>
      <c r="C7" s="52" t="s">
        <v>156</v>
      </c>
      <c r="D7" s="53">
        <f>Chef!A5</f>
        <v>4</v>
      </c>
      <c r="E7" s="53">
        <f>Chef!B5</f>
        <v>0</v>
      </c>
      <c r="F7" s="53">
        <f>Chef!C5</f>
        <v>0</v>
      </c>
      <c r="G7" s="53">
        <f>Chef!D5</f>
        <v>0</v>
      </c>
      <c r="H7" s="54">
        <f>Chef!E5</f>
        <v>4</v>
      </c>
    </row>
    <row r="8" spans="2:9">
      <c r="B8" s="51">
        <v>5</v>
      </c>
      <c r="C8" s="52" t="s">
        <v>249</v>
      </c>
      <c r="D8" s="53">
        <f>Cashier!A5</f>
        <v>8</v>
      </c>
      <c r="E8" s="53">
        <f>Cashier!B5</f>
        <v>0</v>
      </c>
      <c r="F8" s="53">
        <f>Cashier!C5</f>
        <v>0</v>
      </c>
      <c r="G8" s="53">
        <f>Cashier!D5</f>
        <v>0</v>
      </c>
      <c r="H8" s="54">
        <f>Cashier!E5</f>
        <v>8</v>
      </c>
    </row>
    <row r="9" spans="2:9">
      <c r="B9" s="51">
        <v>6</v>
      </c>
      <c r="C9" s="52" t="s">
        <v>168</v>
      </c>
      <c r="D9" s="53">
        <f>Waiter!A5</f>
        <v>26</v>
      </c>
      <c r="E9" s="53">
        <f>Waiter!B5</f>
        <v>0</v>
      </c>
      <c r="F9" s="53">
        <f>Waiter!C5</f>
        <v>0</v>
      </c>
      <c r="G9" s="53">
        <f>Waiter!D5</f>
        <v>0</v>
      </c>
      <c r="H9" s="54">
        <f>Waiter!E5</f>
        <v>26</v>
      </c>
    </row>
    <row r="10" spans="2:9">
      <c r="B10" s="51">
        <v>7</v>
      </c>
      <c r="C10" s="75" t="s">
        <v>479</v>
      </c>
      <c r="D10" s="53">
        <f>Authen!A5</f>
        <v>25</v>
      </c>
      <c r="E10" s="53">
        <f>Authen!B5</f>
        <v>0</v>
      </c>
      <c r="F10" s="53">
        <f>Authen!C5</f>
        <v>0</v>
      </c>
      <c r="G10" s="53">
        <f>Authen!D5</f>
        <v>0</v>
      </c>
      <c r="H10" s="54">
        <f>Authen!E5</f>
        <v>25</v>
      </c>
    </row>
    <row r="11" spans="2:9" ht="15" thickBot="1">
      <c r="B11" s="44"/>
      <c r="C11" s="45" t="s">
        <v>273</v>
      </c>
      <c r="D11" s="46">
        <f>SUM(D4:D10)</f>
        <v>131</v>
      </c>
      <c r="E11" s="46">
        <f>SUM(E4:E10)</f>
        <v>0</v>
      </c>
      <c r="F11" s="46">
        <f>SUM(F4:F10)</f>
        <v>0</v>
      </c>
      <c r="G11" s="46">
        <f>SUM(G4:G10)</f>
        <v>0</v>
      </c>
      <c r="H11" s="46">
        <f>SUM(H4:H10)</f>
        <v>131</v>
      </c>
    </row>
    <row r="13" spans="2:9">
      <c r="C13" s="108" t="s">
        <v>500</v>
      </c>
      <c r="D13" s="109">
        <f>(D11+E11)/H11</f>
        <v>1</v>
      </c>
    </row>
    <row r="14" spans="2:9">
      <c r="C14" s="110" t="s">
        <v>501</v>
      </c>
      <c r="D14" s="111">
        <f>D11/H11</f>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zoomScale="106" zoomScaleNormal="106" workbookViewId="0"/>
  </sheetViews>
  <sheetFormatPr defaultRowHeight="14.25"/>
  <cols>
    <col min="1" max="1" width="14" customWidth="1"/>
    <col min="3" max="3" width="27.875" customWidth="1"/>
    <col min="4" max="4" width="30.375" customWidth="1"/>
    <col min="5" max="5" width="23.125" customWidth="1"/>
    <col min="6" max="6" width="11.625" customWidth="1"/>
    <col min="8" max="8" width="16" customWidth="1"/>
  </cols>
  <sheetData>
    <row r="1" spans="1:9">
      <c r="A1" s="1" t="s">
        <v>0</v>
      </c>
      <c r="B1" s="80" t="s">
        <v>32</v>
      </c>
      <c r="C1" s="81"/>
      <c r="D1" s="81"/>
      <c r="E1" s="81"/>
      <c r="F1" s="81"/>
    </row>
    <row r="2" spans="1:9" ht="25.5">
      <c r="A2" s="2" t="s">
        <v>1</v>
      </c>
      <c r="B2" s="81" t="s">
        <v>2</v>
      </c>
      <c r="C2" s="81"/>
      <c r="D2" s="81"/>
      <c r="E2" s="81"/>
      <c r="F2" s="81"/>
    </row>
    <row r="3" spans="1:9">
      <c r="A3" s="1" t="s">
        <v>3</v>
      </c>
      <c r="B3" s="82"/>
      <c r="C3" s="82"/>
      <c r="D3" s="82"/>
      <c r="E3" s="82"/>
      <c r="F3" s="82"/>
    </row>
    <row r="4" spans="1:9">
      <c r="A4" s="3" t="s">
        <v>4</v>
      </c>
      <c r="B4" s="4" t="s">
        <v>5</v>
      </c>
      <c r="C4" s="4" t="s">
        <v>6</v>
      </c>
      <c r="D4" s="5" t="s">
        <v>7</v>
      </c>
      <c r="E4" s="83" t="s">
        <v>8</v>
      </c>
      <c r="F4" s="83"/>
    </row>
    <row r="5" spans="1:9" ht="15" thickBot="1">
      <c r="A5" s="6">
        <f>COUNTIF(G11:G97,"Pass")</f>
        <v>40</v>
      </c>
      <c r="B5" s="7">
        <f>COUNTIF(G11:G97,"Fail")</f>
        <v>0</v>
      </c>
      <c r="C5" s="7">
        <f>COUNTIF(G11:G97,"Untested")</f>
        <v>0</v>
      </c>
      <c r="D5" s="8">
        <f>E5-(A5+B5+C5)</f>
        <v>0</v>
      </c>
      <c r="E5" s="84">
        <f>COUNTA(B11:B97)</f>
        <v>40</v>
      </c>
      <c r="F5" s="84"/>
    </row>
    <row r="10" spans="1:9" ht="38.25">
      <c r="A10" s="9" t="s">
        <v>33</v>
      </c>
      <c r="B10" s="9" t="s">
        <v>10</v>
      </c>
      <c r="C10" s="10" t="s">
        <v>11</v>
      </c>
      <c r="D10" s="10" t="s">
        <v>12</v>
      </c>
      <c r="E10" s="10" t="s">
        <v>13</v>
      </c>
      <c r="F10" s="10" t="s">
        <v>14</v>
      </c>
      <c r="G10" s="10" t="s">
        <v>30</v>
      </c>
      <c r="H10" s="10" t="s">
        <v>15</v>
      </c>
      <c r="I10" s="10" t="s">
        <v>16</v>
      </c>
    </row>
    <row r="11" spans="1:9" ht="99.75">
      <c r="A11" s="85" t="s">
        <v>34</v>
      </c>
      <c r="B11" s="11" t="s">
        <v>282</v>
      </c>
      <c r="C11" s="11" t="s">
        <v>35</v>
      </c>
      <c r="D11" s="12" t="s">
        <v>41</v>
      </c>
      <c r="E11" s="12" t="s">
        <v>37</v>
      </c>
      <c r="F11" s="11"/>
      <c r="G11" s="11" t="s">
        <v>4</v>
      </c>
      <c r="H11" s="13">
        <v>43339</v>
      </c>
      <c r="I11" s="11"/>
    </row>
    <row r="12" spans="1:9" ht="99.75">
      <c r="A12" s="86"/>
      <c r="B12" s="16" t="s">
        <v>283</v>
      </c>
      <c r="C12" s="11" t="s">
        <v>38</v>
      </c>
      <c r="D12" s="12" t="s">
        <v>42</v>
      </c>
      <c r="E12" s="12" t="s">
        <v>39</v>
      </c>
      <c r="F12" s="11"/>
      <c r="G12" s="23" t="s">
        <v>4</v>
      </c>
      <c r="H12" s="13">
        <v>43339</v>
      </c>
      <c r="I12" s="11"/>
    </row>
    <row r="13" spans="1:9" ht="114">
      <c r="A13" s="87"/>
      <c r="B13" s="16" t="s">
        <v>284</v>
      </c>
      <c r="C13" s="11" t="s">
        <v>40</v>
      </c>
      <c r="D13" s="12" t="s">
        <v>43</v>
      </c>
      <c r="E13" s="12" t="s">
        <v>26</v>
      </c>
      <c r="F13" s="11"/>
      <c r="G13" s="23" t="s">
        <v>4</v>
      </c>
      <c r="H13" s="13">
        <v>43339</v>
      </c>
      <c r="I13" s="11"/>
    </row>
    <row r="14" spans="1:9" ht="99.75">
      <c r="A14" s="79" t="s">
        <v>44</v>
      </c>
      <c r="B14" s="17" t="s">
        <v>285</v>
      </c>
      <c r="C14" s="11" t="s">
        <v>45</v>
      </c>
      <c r="D14" s="12" t="s">
        <v>46</v>
      </c>
      <c r="E14" s="12" t="s">
        <v>47</v>
      </c>
      <c r="F14" s="18"/>
      <c r="G14" s="23" t="s">
        <v>4</v>
      </c>
      <c r="H14" s="13">
        <v>43339</v>
      </c>
      <c r="I14" s="18"/>
    </row>
    <row r="15" spans="1:9" ht="99.75">
      <c r="A15" s="79"/>
      <c r="B15" s="17" t="s">
        <v>286</v>
      </c>
      <c r="C15" s="11" t="s">
        <v>48</v>
      </c>
      <c r="D15" s="12" t="s">
        <v>49</v>
      </c>
      <c r="E15" s="12" t="s">
        <v>47</v>
      </c>
      <c r="F15" s="18"/>
      <c r="G15" s="23" t="s">
        <v>4</v>
      </c>
      <c r="H15" s="13">
        <v>43339</v>
      </c>
      <c r="I15" s="18"/>
    </row>
    <row r="16" spans="1:9" ht="85.5">
      <c r="A16" s="88" t="s">
        <v>50</v>
      </c>
      <c r="B16" s="19" t="s">
        <v>287</v>
      </c>
      <c r="C16" s="11" t="s">
        <v>51</v>
      </c>
      <c r="D16" s="12" t="s">
        <v>52</v>
      </c>
      <c r="E16" s="12" t="s">
        <v>53</v>
      </c>
      <c r="F16" s="18"/>
      <c r="G16" s="23" t="s">
        <v>4</v>
      </c>
      <c r="H16" s="13">
        <v>43339</v>
      </c>
      <c r="I16" s="18"/>
    </row>
    <row r="17" spans="1:9" ht="85.5">
      <c r="A17" s="89"/>
      <c r="B17" s="19" t="s">
        <v>288</v>
      </c>
      <c r="C17" s="11" t="s">
        <v>54</v>
      </c>
      <c r="D17" s="12" t="s">
        <v>55</v>
      </c>
      <c r="E17" s="12" t="s">
        <v>56</v>
      </c>
      <c r="F17" s="18"/>
      <c r="G17" s="23" t="s">
        <v>4</v>
      </c>
      <c r="H17" s="13">
        <v>43339</v>
      </c>
      <c r="I17" s="18"/>
    </row>
    <row r="18" spans="1:9" ht="99.75">
      <c r="A18" s="90"/>
      <c r="B18" s="19" t="s">
        <v>289</v>
      </c>
      <c r="C18" s="11" t="s">
        <v>57</v>
      </c>
      <c r="D18" s="12" t="s">
        <v>58</v>
      </c>
      <c r="E18" s="12" t="s">
        <v>59</v>
      </c>
      <c r="F18" s="18"/>
      <c r="G18" s="23" t="s">
        <v>4</v>
      </c>
      <c r="H18" s="13">
        <v>43339</v>
      </c>
      <c r="I18" s="18"/>
    </row>
    <row r="19" spans="1:9" ht="71.25">
      <c r="A19" s="79" t="s">
        <v>60</v>
      </c>
      <c r="B19" s="11" t="s">
        <v>290</v>
      </c>
      <c r="C19" s="11" t="s">
        <v>60</v>
      </c>
      <c r="D19" s="12" t="s">
        <v>36</v>
      </c>
      <c r="E19" s="12" t="s">
        <v>63</v>
      </c>
      <c r="F19" s="18"/>
      <c r="G19" s="23" t="s">
        <v>4</v>
      </c>
      <c r="H19" s="13">
        <v>43339</v>
      </c>
      <c r="I19" s="18"/>
    </row>
    <row r="20" spans="1:9" ht="99.75">
      <c r="A20" s="79"/>
      <c r="B20" s="16" t="s">
        <v>291</v>
      </c>
      <c r="C20" s="11" t="s">
        <v>61</v>
      </c>
      <c r="D20" s="12" t="s">
        <v>62</v>
      </c>
      <c r="E20" s="12" t="s">
        <v>64</v>
      </c>
      <c r="F20" s="18"/>
      <c r="G20" s="23" t="s">
        <v>4</v>
      </c>
      <c r="H20" s="13">
        <v>43339</v>
      </c>
      <c r="I20" s="18"/>
    </row>
    <row r="21" spans="1:9" ht="85.5">
      <c r="A21" s="79" t="s">
        <v>65</v>
      </c>
      <c r="B21" s="11" t="s">
        <v>292</v>
      </c>
      <c r="C21" s="11" t="s">
        <v>66</v>
      </c>
      <c r="D21" s="12" t="s">
        <v>67</v>
      </c>
      <c r="E21" s="12" t="s">
        <v>68</v>
      </c>
      <c r="F21" s="18"/>
      <c r="G21" s="23" t="s">
        <v>4</v>
      </c>
      <c r="H21" s="13">
        <v>43339</v>
      </c>
      <c r="I21" s="18"/>
    </row>
    <row r="22" spans="1:9" ht="99.75">
      <c r="A22" s="79"/>
      <c r="B22" s="16" t="s">
        <v>293</v>
      </c>
      <c r="C22" s="11" t="s">
        <v>69</v>
      </c>
      <c r="D22" s="12" t="s">
        <v>70</v>
      </c>
      <c r="E22" s="12" t="s">
        <v>68</v>
      </c>
      <c r="F22" s="18"/>
      <c r="G22" s="23" t="s">
        <v>4</v>
      </c>
      <c r="H22" s="13">
        <v>43339</v>
      </c>
      <c r="I22" s="18"/>
    </row>
    <row r="23" spans="1:9" ht="85.5">
      <c r="A23" s="79"/>
      <c r="B23" s="16" t="s">
        <v>294</v>
      </c>
      <c r="C23" s="11" t="s">
        <v>71</v>
      </c>
      <c r="D23" s="12" t="s">
        <v>72</v>
      </c>
      <c r="E23" s="12" t="s">
        <v>73</v>
      </c>
      <c r="F23" s="18"/>
      <c r="G23" s="23" t="s">
        <v>4</v>
      </c>
      <c r="H23" s="13">
        <v>43339</v>
      </c>
      <c r="I23" s="18"/>
    </row>
    <row r="24" spans="1:9" ht="85.5">
      <c r="A24" s="79" t="s">
        <v>74</v>
      </c>
      <c r="B24" s="11" t="s">
        <v>295</v>
      </c>
      <c r="C24" s="11" t="s">
        <v>75</v>
      </c>
      <c r="D24" s="12" t="s">
        <v>79</v>
      </c>
      <c r="E24" s="12" t="s">
        <v>78</v>
      </c>
      <c r="F24" s="18"/>
      <c r="G24" s="23" t="s">
        <v>4</v>
      </c>
      <c r="H24" s="13">
        <v>43339</v>
      </c>
      <c r="I24" s="18"/>
    </row>
    <row r="25" spans="1:9" ht="85.5">
      <c r="A25" s="79"/>
      <c r="B25" s="16" t="s">
        <v>296</v>
      </c>
      <c r="C25" s="11" t="s">
        <v>76</v>
      </c>
      <c r="D25" s="12" t="s">
        <v>80</v>
      </c>
      <c r="E25" s="12" t="s">
        <v>81</v>
      </c>
      <c r="F25" s="18"/>
      <c r="G25" s="23" t="s">
        <v>4</v>
      </c>
      <c r="H25" s="13">
        <v>43339</v>
      </c>
      <c r="I25" s="18"/>
    </row>
    <row r="26" spans="1:9" ht="85.5">
      <c r="A26" s="79"/>
      <c r="B26" s="16" t="s">
        <v>297</v>
      </c>
      <c r="C26" s="11" t="s">
        <v>77</v>
      </c>
      <c r="D26" s="12" t="s">
        <v>82</v>
      </c>
      <c r="E26" s="12" t="s">
        <v>78</v>
      </c>
      <c r="F26" s="18"/>
      <c r="G26" s="23" t="s">
        <v>4</v>
      </c>
      <c r="H26" s="13">
        <v>43339</v>
      </c>
      <c r="I26" s="18"/>
    </row>
    <row r="27" spans="1:9" ht="71.25">
      <c r="A27" s="79" t="s">
        <v>83</v>
      </c>
      <c r="B27" s="11" t="s">
        <v>298</v>
      </c>
      <c r="C27" s="11" t="s">
        <v>84</v>
      </c>
      <c r="D27" s="12" t="s">
        <v>91</v>
      </c>
      <c r="E27" s="12" t="s">
        <v>85</v>
      </c>
      <c r="F27" s="18"/>
      <c r="G27" s="23" t="s">
        <v>4</v>
      </c>
      <c r="H27" s="13">
        <v>43339</v>
      </c>
      <c r="I27" s="18"/>
    </row>
    <row r="28" spans="1:9" ht="71.25">
      <c r="A28" s="79"/>
      <c r="B28" s="16" t="s">
        <v>299</v>
      </c>
      <c r="C28" s="11" t="s">
        <v>86</v>
      </c>
      <c r="D28" s="12" t="s">
        <v>90</v>
      </c>
      <c r="E28" s="12" t="s">
        <v>87</v>
      </c>
      <c r="F28" s="18"/>
      <c r="G28" s="23" t="s">
        <v>4</v>
      </c>
      <c r="H28" s="13">
        <v>43339</v>
      </c>
      <c r="I28" s="18"/>
    </row>
    <row r="29" spans="1:9" ht="57">
      <c r="A29" s="79" t="s">
        <v>88</v>
      </c>
      <c r="B29" s="16" t="s">
        <v>300</v>
      </c>
      <c r="C29" s="16" t="s">
        <v>88</v>
      </c>
      <c r="D29" s="12" t="s">
        <v>89</v>
      </c>
      <c r="E29" s="12" t="s">
        <v>92</v>
      </c>
      <c r="F29" s="18"/>
      <c r="G29" s="23" t="s">
        <v>4</v>
      </c>
      <c r="H29" s="13">
        <v>43339</v>
      </c>
      <c r="I29" s="18"/>
    </row>
    <row r="30" spans="1:9" ht="57">
      <c r="A30" s="79"/>
      <c r="B30" s="16" t="s">
        <v>301</v>
      </c>
      <c r="C30" s="16" t="s">
        <v>93</v>
      </c>
      <c r="D30" s="12" t="s">
        <v>302</v>
      </c>
      <c r="E30" s="12" t="s">
        <v>94</v>
      </c>
      <c r="F30" s="18"/>
      <c r="G30" s="23" t="s">
        <v>4</v>
      </c>
      <c r="H30" s="13">
        <v>43339</v>
      </c>
      <c r="I30" s="18"/>
    </row>
    <row r="31" spans="1:9" ht="57">
      <c r="A31" s="79"/>
      <c r="B31" s="16" t="s">
        <v>303</v>
      </c>
      <c r="C31" s="16" t="s">
        <v>95</v>
      </c>
      <c r="D31" s="12" t="s">
        <v>304</v>
      </c>
      <c r="E31" s="12" t="s">
        <v>96</v>
      </c>
      <c r="F31" s="18"/>
      <c r="G31" s="23" t="s">
        <v>4</v>
      </c>
      <c r="H31" s="13">
        <v>43339</v>
      </c>
      <c r="I31" s="18"/>
    </row>
    <row r="32" spans="1:9" ht="99.75">
      <c r="A32" s="79" t="s">
        <v>97</v>
      </c>
      <c r="B32" s="16" t="s">
        <v>305</v>
      </c>
      <c r="C32" s="16" t="s">
        <v>98</v>
      </c>
      <c r="D32" s="12" t="s">
        <v>101</v>
      </c>
      <c r="E32" s="12" t="s">
        <v>99</v>
      </c>
      <c r="F32" s="18"/>
      <c r="G32" s="23" t="s">
        <v>4</v>
      </c>
      <c r="H32" s="13">
        <v>43339</v>
      </c>
      <c r="I32" s="18"/>
    </row>
    <row r="33" spans="1:9" ht="85.5">
      <c r="A33" s="79"/>
      <c r="B33" s="16" t="s">
        <v>306</v>
      </c>
      <c r="C33" s="16" t="s">
        <v>100</v>
      </c>
      <c r="D33" s="12" t="s">
        <v>102</v>
      </c>
      <c r="E33" s="12" t="s">
        <v>103</v>
      </c>
      <c r="F33" s="18"/>
      <c r="G33" s="23" t="s">
        <v>4</v>
      </c>
      <c r="H33" s="13">
        <v>43339</v>
      </c>
      <c r="I33" s="18"/>
    </row>
    <row r="34" spans="1:9" ht="85.5">
      <c r="A34" s="79"/>
      <c r="B34" s="16" t="s">
        <v>307</v>
      </c>
      <c r="C34" s="16" t="s">
        <v>104</v>
      </c>
      <c r="D34" s="12" t="s">
        <v>105</v>
      </c>
      <c r="E34" s="12" t="s">
        <v>106</v>
      </c>
      <c r="F34" s="18"/>
      <c r="G34" s="23" t="s">
        <v>4</v>
      </c>
      <c r="H34" s="13">
        <v>43339</v>
      </c>
      <c r="I34" s="18"/>
    </row>
    <row r="35" spans="1:9" ht="99.75">
      <c r="A35" s="79" t="s">
        <v>107</v>
      </c>
      <c r="B35" s="16" t="s">
        <v>308</v>
      </c>
      <c r="C35" s="16" t="s">
        <v>108</v>
      </c>
      <c r="D35" s="12" t="s">
        <v>111</v>
      </c>
      <c r="E35" s="12" t="s">
        <v>113</v>
      </c>
      <c r="F35" s="18"/>
      <c r="G35" s="23" t="s">
        <v>4</v>
      </c>
      <c r="H35" s="13">
        <v>43339</v>
      </c>
      <c r="I35" s="18"/>
    </row>
    <row r="36" spans="1:9" ht="99.75">
      <c r="A36" s="79"/>
      <c r="B36" s="16" t="s">
        <v>309</v>
      </c>
      <c r="C36" s="16" t="s">
        <v>109</v>
      </c>
      <c r="D36" s="12" t="s">
        <v>112</v>
      </c>
      <c r="E36" s="12" t="s">
        <v>114</v>
      </c>
      <c r="F36" s="18"/>
      <c r="G36" s="23" t="s">
        <v>4</v>
      </c>
      <c r="H36" s="13">
        <v>43339</v>
      </c>
      <c r="I36" s="18"/>
    </row>
    <row r="37" spans="1:9" ht="99.75">
      <c r="A37" s="79"/>
      <c r="B37" s="16" t="s">
        <v>310</v>
      </c>
      <c r="C37" s="16" t="s">
        <v>110</v>
      </c>
      <c r="D37" s="12" t="s">
        <v>111</v>
      </c>
      <c r="E37" s="12" t="s">
        <v>115</v>
      </c>
      <c r="F37" s="18"/>
      <c r="G37" s="23" t="s">
        <v>4</v>
      </c>
      <c r="H37" s="13">
        <v>43339</v>
      </c>
      <c r="I37" s="18"/>
    </row>
    <row r="38" spans="1:9" ht="85.5">
      <c r="A38" s="79" t="s">
        <v>116</v>
      </c>
      <c r="B38" s="16" t="s">
        <v>311</v>
      </c>
      <c r="C38" s="16" t="s">
        <v>116</v>
      </c>
      <c r="D38" s="12" t="s">
        <v>118</v>
      </c>
      <c r="E38" s="12" t="s">
        <v>119</v>
      </c>
      <c r="F38" s="19"/>
      <c r="G38" s="23" t="s">
        <v>4</v>
      </c>
      <c r="H38" s="13">
        <v>43339</v>
      </c>
      <c r="I38" s="19"/>
    </row>
    <row r="39" spans="1:9" ht="85.5">
      <c r="A39" s="79"/>
      <c r="B39" s="16" t="s">
        <v>312</v>
      </c>
      <c r="C39" s="16" t="s">
        <v>117</v>
      </c>
      <c r="D39" s="12" t="s">
        <v>120</v>
      </c>
      <c r="E39" s="12" t="s">
        <v>128</v>
      </c>
      <c r="F39" s="19"/>
      <c r="G39" s="23" t="s">
        <v>4</v>
      </c>
      <c r="H39" s="13">
        <v>43339</v>
      </c>
      <c r="I39" s="19"/>
    </row>
    <row r="40" spans="1:9" ht="85.5">
      <c r="A40" s="79" t="s">
        <v>122</v>
      </c>
      <c r="B40" s="16" t="s">
        <v>313</v>
      </c>
      <c r="C40" s="16" t="s">
        <v>123</v>
      </c>
      <c r="D40" s="12" t="s">
        <v>126</v>
      </c>
      <c r="E40" s="12" t="s">
        <v>142</v>
      </c>
      <c r="F40" s="18"/>
      <c r="G40" s="23" t="s">
        <v>4</v>
      </c>
      <c r="H40" s="13">
        <v>43339</v>
      </c>
      <c r="I40" s="18"/>
    </row>
    <row r="41" spans="1:9" ht="99.75">
      <c r="A41" s="79"/>
      <c r="B41" s="16" t="s">
        <v>314</v>
      </c>
      <c r="C41" s="16" t="s">
        <v>124</v>
      </c>
      <c r="D41" s="12" t="s">
        <v>127</v>
      </c>
      <c r="E41" s="12" t="s">
        <v>129</v>
      </c>
      <c r="F41" s="18"/>
      <c r="G41" s="23" t="s">
        <v>4</v>
      </c>
      <c r="H41" s="13">
        <v>43339</v>
      </c>
      <c r="I41" s="18"/>
    </row>
    <row r="42" spans="1:9" ht="114">
      <c r="A42" s="79"/>
      <c r="B42" s="16" t="s">
        <v>315</v>
      </c>
      <c r="C42" s="16" t="s">
        <v>125</v>
      </c>
      <c r="D42" s="12" t="s">
        <v>130</v>
      </c>
      <c r="E42" s="12" t="s">
        <v>131</v>
      </c>
      <c r="F42" s="18"/>
      <c r="G42" s="23" t="s">
        <v>4</v>
      </c>
      <c r="H42" s="13">
        <v>43339</v>
      </c>
      <c r="I42" s="18"/>
    </row>
    <row r="43" spans="1:9" ht="99.75">
      <c r="A43" s="79" t="s">
        <v>132</v>
      </c>
      <c r="B43" s="16" t="s">
        <v>316</v>
      </c>
      <c r="C43" s="16" t="s">
        <v>133</v>
      </c>
      <c r="D43" s="12" t="s">
        <v>145</v>
      </c>
      <c r="E43" s="12" t="s">
        <v>143</v>
      </c>
      <c r="F43" s="18"/>
      <c r="G43" s="23" t="s">
        <v>4</v>
      </c>
      <c r="H43" s="13">
        <v>43339</v>
      </c>
      <c r="I43" s="18"/>
    </row>
    <row r="44" spans="1:9" ht="99.75">
      <c r="A44" s="79"/>
      <c r="B44" s="16" t="s">
        <v>317</v>
      </c>
      <c r="C44" s="16" t="s">
        <v>134</v>
      </c>
      <c r="D44" s="12" t="s">
        <v>146</v>
      </c>
      <c r="E44" s="22" t="s">
        <v>144</v>
      </c>
      <c r="F44" s="18"/>
      <c r="G44" s="23" t="s">
        <v>4</v>
      </c>
      <c r="H44" s="13">
        <v>43339</v>
      </c>
      <c r="I44" s="18"/>
    </row>
    <row r="45" spans="1:9" ht="128.25">
      <c r="A45" s="79"/>
      <c r="B45" s="16" t="s">
        <v>318</v>
      </c>
      <c r="C45" s="16" t="s">
        <v>135</v>
      </c>
      <c r="D45" s="12" t="s">
        <v>147</v>
      </c>
      <c r="E45" s="22" t="s">
        <v>143</v>
      </c>
      <c r="F45" s="18"/>
      <c r="G45" s="23" t="s">
        <v>4</v>
      </c>
      <c r="H45" s="13">
        <v>43339</v>
      </c>
      <c r="I45" s="18"/>
    </row>
    <row r="46" spans="1:9" ht="85.5">
      <c r="A46" s="79" t="s">
        <v>136</v>
      </c>
      <c r="B46" s="20" t="s">
        <v>319</v>
      </c>
      <c r="C46" s="20" t="s">
        <v>138</v>
      </c>
      <c r="D46" s="12" t="s">
        <v>148</v>
      </c>
      <c r="E46" s="22" t="s">
        <v>149</v>
      </c>
      <c r="F46" s="19"/>
      <c r="G46" s="23" t="s">
        <v>4</v>
      </c>
      <c r="H46" s="13">
        <v>43339</v>
      </c>
      <c r="I46" s="19"/>
    </row>
    <row r="47" spans="1:9" ht="85.5">
      <c r="A47" s="79"/>
      <c r="B47" s="20" t="s">
        <v>320</v>
      </c>
      <c r="C47" s="20" t="s">
        <v>139</v>
      </c>
      <c r="D47" s="12" t="s">
        <v>150</v>
      </c>
      <c r="E47" s="22" t="s">
        <v>151</v>
      </c>
      <c r="F47" s="19"/>
      <c r="G47" s="23" t="s">
        <v>4</v>
      </c>
      <c r="H47" s="13">
        <v>43339</v>
      </c>
      <c r="I47" s="19"/>
    </row>
    <row r="48" spans="1:9" ht="57">
      <c r="A48" s="79" t="s">
        <v>137</v>
      </c>
      <c r="B48" s="20" t="s">
        <v>321</v>
      </c>
      <c r="C48" s="20" t="s">
        <v>137</v>
      </c>
      <c r="D48" s="12" t="s">
        <v>152</v>
      </c>
      <c r="E48" s="22" t="s">
        <v>153</v>
      </c>
      <c r="F48" s="18"/>
      <c r="G48" s="23" t="s">
        <v>4</v>
      </c>
      <c r="H48" s="13">
        <v>43339</v>
      </c>
      <c r="I48" s="18"/>
    </row>
    <row r="49" spans="1:9" ht="71.25">
      <c r="A49" s="79"/>
      <c r="B49" s="20" t="s">
        <v>322</v>
      </c>
      <c r="C49" s="20" t="s">
        <v>140</v>
      </c>
      <c r="D49" s="12" t="s">
        <v>323</v>
      </c>
      <c r="E49" s="12" t="s">
        <v>154</v>
      </c>
      <c r="F49" s="18"/>
      <c r="G49" s="23" t="s">
        <v>4</v>
      </c>
      <c r="H49" s="13">
        <v>43339</v>
      </c>
      <c r="I49" s="18"/>
    </row>
    <row r="50" spans="1:9" ht="57">
      <c r="A50" s="79"/>
      <c r="B50" s="20" t="s">
        <v>324</v>
      </c>
      <c r="C50" s="20" t="s">
        <v>141</v>
      </c>
      <c r="D50" s="12" t="s">
        <v>325</v>
      </c>
      <c r="E50" s="12" t="s">
        <v>155</v>
      </c>
      <c r="F50" s="18"/>
      <c r="G50" s="23" t="s">
        <v>4</v>
      </c>
      <c r="H50" s="13">
        <v>43339</v>
      </c>
      <c r="I50" s="18"/>
    </row>
  </sheetData>
  <mergeCells count="20">
    <mergeCell ref="A29:A31"/>
    <mergeCell ref="A32:A34"/>
    <mergeCell ref="A27:A28"/>
    <mergeCell ref="B1:F1"/>
    <mergeCell ref="B2:F2"/>
    <mergeCell ref="B3:F3"/>
    <mergeCell ref="E4:F4"/>
    <mergeCell ref="E5:F5"/>
    <mergeCell ref="A11:A13"/>
    <mergeCell ref="A14:A15"/>
    <mergeCell ref="A16:A18"/>
    <mergeCell ref="A19:A20"/>
    <mergeCell ref="A21:A23"/>
    <mergeCell ref="A24:A26"/>
    <mergeCell ref="A35:A37"/>
    <mergeCell ref="A38:A39"/>
    <mergeCell ref="A40:A42"/>
    <mergeCell ref="A46:A47"/>
    <mergeCell ref="A48:A50"/>
    <mergeCell ref="A43:A45"/>
  </mergeCells>
  <dataValidations count="1">
    <dataValidation type="list" allowBlank="1" showErrorMessage="1" sqref="F1:F2">
      <formula1>$J$2:$J$5</formula1>
      <formula2>0</formula2>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topLeftCell="A11" zoomScale="85" zoomScaleNormal="85" workbookViewId="0">
      <selection activeCell="H11" sqref="H11"/>
    </sheetView>
  </sheetViews>
  <sheetFormatPr defaultRowHeight="14.25"/>
  <cols>
    <col min="3" max="3" width="24.25" customWidth="1"/>
    <col min="4" max="4" width="30.375" customWidth="1"/>
    <col min="5" max="5" width="23.125" customWidth="1"/>
    <col min="6" max="6" width="11.625" customWidth="1"/>
    <col min="8" max="8" width="16" customWidth="1"/>
  </cols>
  <sheetData>
    <row r="1" spans="1:9" ht="25.5">
      <c r="A1" s="1" t="s">
        <v>0</v>
      </c>
      <c r="B1" s="80" t="s">
        <v>17</v>
      </c>
      <c r="C1" s="81"/>
      <c r="D1" s="81"/>
      <c r="E1" s="81"/>
      <c r="F1" s="81"/>
    </row>
    <row r="2" spans="1:9" ht="38.25">
      <c r="A2" s="2" t="s">
        <v>1</v>
      </c>
      <c r="B2" s="81" t="s">
        <v>2</v>
      </c>
      <c r="C2" s="81"/>
      <c r="D2" s="81"/>
      <c r="E2" s="81"/>
      <c r="F2" s="81"/>
    </row>
    <row r="3" spans="1:9">
      <c r="A3" s="1" t="s">
        <v>3</v>
      </c>
      <c r="B3" s="82"/>
      <c r="C3" s="82"/>
      <c r="D3" s="82"/>
      <c r="E3" s="82"/>
      <c r="F3" s="82"/>
    </row>
    <row r="4" spans="1:9">
      <c r="A4" s="3" t="s">
        <v>4</v>
      </c>
      <c r="B4" s="4" t="s">
        <v>5</v>
      </c>
      <c r="C4" s="4" t="s">
        <v>6</v>
      </c>
      <c r="D4" s="5" t="s">
        <v>7</v>
      </c>
      <c r="E4" s="83" t="s">
        <v>8</v>
      </c>
      <c r="F4" s="83"/>
    </row>
    <row r="5" spans="1:9" ht="15" thickBot="1">
      <c r="A5" s="6">
        <f>COUNTIF(G11:G100,"Pass")</f>
        <v>4</v>
      </c>
      <c r="B5" s="7">
        <f>COUNTIF(G11:G100,"Fail")</f>
        <v>0</v>
      </c>
      <c r="C5" s="7">
        <f>COUNTIF(G11:G100,"Untested")</f>
        <v>0</v>
      </c>
      <c r="D5" s="8">
        <f>E5-(A5+B5+C5)</f>
        <v>0</v>
      </c>
      <c r="E5" s="84">
        <f>COUNTA(B11:B97)</f>
        <v>4</v>
      </c>
      <c r="F5" s="84"/>
    </row>
    <row r="10" spans="1:9" ht="38.25">
      <c r="A10" s="9" t="s">
        <v>121</v>
      </c>
      <c r="B10" s="9" t="s">
        <v>10</v>
      </c>
      <c r="C10" s="10" t="s">
        <v>11</v>
      </c>
      <c r="D10" s="10" t="s">
        <v>12</v>
      </c>
      <c r="E10" s="10" t="s">
        <v>13</v>
      </c>
      <c r="F10" s="10" t="s">
        <v>14</v>
      </c>
      <c r="G10" s="10" t="s">
        <v>30</v>
      </c>
      <c r="H10" s="10" t="s">
        <v>15</v>
      </c>
      <c r="I10" s="10" t="s">
        <v>16</v>
      </c>
    </row>
    <row r="11" spans="1:9" ht="85.5">
      <c r="A11" s="91" t="s">
        <v>17</v>
      </c>
      <c r="B11" s="11" t="s">
        <v>326</v>
      </c>
      <c r="C11" s="11" t="s">
        <v>21</v>
      </c>
      <c r="D11" s="14" t="s">
        <v>22</v>
      </c>
      <c r="E11" s="15" t="s">
        <v>23</v>
      </c>
      <c r="F11" s="11"/>
      <c r="G11" s="11" t="s">
        <v>4</v>
      </c>
      <c r="H11" s="13">
        <v>43339</v>
      </c>
      <c r="I11" s="11"/>
    </row>
    <row r="12" spans="1:9" ht="57">
      <c r="A12" s="92"/>
      <c r="B12" s="16" t="s">
        <v>327</v>
      </c>
      <c r="C12" s="11" t="s">
        <v>18</v>
      </c>
      <c r="D12" s="12" t="s">
        <v>19</v>
      </c>
      <c r="E12" s="12" t="s">
        <v>20</v>
      </c>
      <c r="F12" s="11"/>
      <c r="G12" s="23" t="s">
        <v>4</v>
      </c>
      <c r="H12" s="13">
        <v>43339</v>
      </c>
      <c r="I12" s="11"/>
    </row>
    <row r="13" spans="1:9" ht="128.25">
      <c r="A13" s="92"/>
      <c r="B13" s="16" t="s">
        <v>328</v>
      </c>
      <c r="C13" s="11" t="s">
        <v>27</v>
      </c>
      <c r="D13" s="12" t="s">
        <v>28</v>
      </c>
      <c r="E13" s="12" t="s">
        <v>29</v>
      </c>
      <c r="F13" s="11"/>
      <c r="G13" s="23" t="s">
        <v>4</v>
      </c>
      <c r="H13" s="13">
        <v>43339</v>
      </c>
      <c r="I13" s="11"/>
    </row>
    <row r="14" spans="1:9" ht="99.75">
      <c r="A14" s="93"/>
      <c r="B14" s="16" t="s">
        <v>329</v>
      </c>
      <c r="C14" s="11" t="s">
        <v>24</v>
      </c>
      <c r="D14" s="12" t="s">
        <v>25</v>
      </c>
      <c r="E14" s="12" t="s">
        <v>26</v>
      </c>
      <c r="F14" s="11"/>
      <c r="G14" s="23" t="s">
        <v>4</v>
      </c>
      <c r="H14" s="13">
        <v>43339</v>
      </c>
      <c r="I14" s="11"/>
    </row>
  </sheetData>
  <mergeCells count="6">
    <mergeCell ref="A11:A14"/>
    <mergeCell ref="B1:F1"/>
    <mergeCell ref="B2:F2"/>
    <mergeCell ref="B3:F3"/>
    <mergeCell ref="E4:F4"/>
    <mergeCell ref="E5:F5"/>
  </mergeCells>
  <dataValidations count="1">
    <dataValidation type="list" allowBlank="1" showErrorMessage="1" sqref="F1:F2">
      <formula1>$J$2:$J$5</formula1>
      <formula2>0</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4"/>
  <sheetViews>
    <sheetView zoomScale="85" zoomScaleNormal="85" workbookViewId="0"/>
  </sheetViews>
  <sheetFormatPr defaultRowHeight="14.25"/>
  <cols>
    <col min="1" max="1" width="12.375" customWidth="1"/>
    <col min="3" max="3" width="24.25" customWidth="1"/>
    <col min="4" max="4" width="30.375" customWidth="1"/>
    <col min="5" max="5" width="23.125" customWidth="1"/>
    <col min="6" max="6" width="11.625" customWidth="1"/>
    <col min="8" max="8" width="16" customWidth="1"/>
  </cols>
  <sheetData>
    <row r="1" spans="1:9">
      <c r="A1" s="1" t="s">
        <v>0</v>
      </c>
      <c r="B1" s="80" t="s">
        <v>31</v>
      </c>
      <c r="C1" s="81"/>
      <c r="D1" s="81"/>
      <c r="E1" s="81"/>
      <c r="F1" s="81"/>
    </row>
    <row r="2" spans="1:9" ht="25.5">
      <c r="A2" s="2" t="s">
        <v>1</v>
      </c>
      <c r="B2" s="81" t="s">
        <v>2</v>
      </c>
      <c r="C2" s="81"/>
      <c r="D2" s="81"/>
      <c r="E2" s="81"/>
      <c r="F2" s="81"/>
    </row>
    <row r="3" spans="1:9">
      <c r="A3" s="1" t="s">
        <v>3</v>
      </c>
      <c r="B3" s="82"/>
      <c r="C3" s="82"/>
      <c r="D3" s="82"/>
      <c r="E3" s="82"/>
      <c r="F3" s="82"/>
    </row>
    <row r="4" spans="1:9">
      <c r="A4" s="3" t="s">
        <v>4</v>
      </c>
      <c r="B4" s="4" t="s">
        <v>5</v>
      </c>
      <c r="C4" s="4" t="s">
        <v>6</v>
      </c>
      <c r="D4" s="5" t="s">
        <v>7</v>
      </c>
      <c r="E4" s="83" t="s">
        <v>8</v>
      </c>
      <c r="F4" s="83"/>
    </row>
    <row r="5" spans="1:9" ht="15" thickBot="1">
      <c r="A5" s="6">
        <f>COUNTIF(G11:G103,"Pass")</f>
        <v>24</v>
      </c>
      <c r="B5" s="7">
        <f>COUNTIF(G11:G103,"Fail")</f>
        <v>0</v>
      </c>
      <c r="C5" s="7">
        <f>COUNTIF(G11:G103,"Untested")</f>
        <v>0</v>
      </c>
      <c r="D5" s="8">
        <f>E5-(A5+B5+C5)</f>
        <v>0</v>
      </c>
      <c r="E5" s="84">
        <f>COUNTA(B11:B100)</f>
        <v>24</v>
      </c>
      <c r="F5" s="84"/>
    </row>
    <row r="10" spans="1:9" ht="38.25">
      <c r="A10" s="9" t="s">
        <v>9</v>
      </c>
      <c r="B10" s="9" t="s">
        <v>10</v>
      </c>
      <c r="C10" s="10" t="s">
        <v>11</v>
      </c>
      <c r="D10" s="10" t="s">
        <v>12</v>
      </c>
      <c r="E10" s="10" t="s">
        <v>13</v>
      </c>
      <c r="F10" s="10" t="s">
        <v>14</v>
      </c>
      <c r="G10" s="10" t="s">
        <v>30</v>
      </c>
      <c r="H10" s="10" t="s">
        <v>15</v>
      </c>
      <c r="I10" s="10" t="s">
        <v>16</v>
      </c>
    </row>
    <row r="11" spans="1:9" ht="85.5">
      <c r="A11" s="91" t="s">
        <v>31</v>
      </c>
      <c r="B11" s="11" t="s">
        <v>330</v>
      </c>
      <c r="C11" s="11" t="s">
        <v>21</v>
      </c>
      <c r="D11" s="14" t="s">
        <v>22</v>
      </c>
      <c r="E11" s="15" t="s">
        <v>23</v>
      </c>
      <c r="F11" s="11"/>
      <c r="G11" s="11" t="s">
        <v>4</v>
      </c>
      <c r="H11" s="13">
        <v>43339</v>
      </c>
      <c r="I11" s="11"/>
    </row>
    <row r="12" spans="1:9" ht="57">
      <c r="A12" s="92"/>
      <c r="B12" s="16" t="s">
        <v>331</v>
      </c>
      <c r="C12" s="11" t="s">
        <v>18</v>
      </c>
      <c r="D12" s="12" t="s">
        <v>19</v>
      </c>
      <c r="E12" s="12" t="s">
        <v>20</v>
      </c>
      <c r="F12" s="11"/>
      <c r="G12" s="57" t="s">
        <v>4</v>
      </c>
      <c r="H12" s="13">
        <v>43339</v>
      </c>
      <c r="I12" s="11"/>
    </row>
    <row r="13" spans="1:9" ht="128.25">
      <c r="A13" s="92"/>
      <c r="B13" s="16" t="s">
        <v>332</v>
      </c>
      <c r="C13" s="11" t="s">
        <v>27</v>
      </c>
      <c r="D13" s="12" t="s">
        <v>28</v>
      </c>
      <c r="E13" s="12" t="s">
        <v>29</v>
      </c>
      <c r="F13" s="11"/>
      <c r="G13" s="57" t="s">
        <v>4</v>
      </c>
      <c r="H13" s="13">
        <v>43339</v>
      </c>
      <c r="I13" s="11"/>
    </row>
    <row r="14" spans="1:9" ht="99.75">
      <c r="A14" s="93"/>
      <c r="B14" s="16" t="s">
        <v>333</v>
      </c>
      <c r="C14" s="11" t="s">
        <v>24</v>
      </c>
      <c r="D14" s="12" t="s">
        <v>25</v>
      </c>
      <c r="E14" s="12" t="s">
        <v>26</v>
      </c>
      <c r="F14" s="11"/>
      <c r="G14" s="57" t="s">
        <v>4</v>
      </c>
      <c r="H14" s="13">
        <v>43339</v>
      </c>
      <c r="I14" s="11"/>
    </row>
    <row r="15" spans="1:9" ht="71.25">
      <c r="A15" s="95" t="s">
        <v>169</v>
      </c>
      <c r="B15" s="39" t="s">
        <v>343</v>
      </c>
      <c r="C15" s="39" t="s">
        <v>276</v>
      </c>
      <c r="D15" s="28" t="s">
        <v>274</v>
      </c>
      <c r="E15" s="28" t="s">
        <v>172</v>
      </c>
      <c r="F15" s="39"/>
      <c r="G15" s="57" t="s">
        <v>4</v>
      </c>
      <c r="H15" s="13">
        <v>43339</v>
      </c>
      <c r="I15" s="18"/>
    </row>
    <row r="16" spans="1:9" ht="142.5">
      <c r="A16" s="95"/>
      <c r="B16" s="39" t="s">
        <v>344</v>
      </c>
      <c r="C16" s="39" t="s">
        <v>173</v>
      </c>
      <c r="D16" s="28" t="s">
        <v>275</v>
      </c>
      <c r="E16" s="28" t="s">
        <v>175</v>
      </c>
      <c r="F16" s="39"/>
      <c r="G16" s="57" t="s">
        <v>4</v>
      </c>
      <c r="H16" s="13">
        <v>43339</v>
      </c>
      <c r="I16" s="18"/>
    </row>
    <row r="17" spans="1:9" ht="171">
      <c r="A17" s="96"/>
      <c r="B17" s="39" t="s">
        <v>345</v>
      </c>
      <c r="C17" s="58" t="s">
        <v>277</v>
      </c>
      <c r="D17" s="28" t="s">
        <v>279</v>
      </c>
      <c r="E17" s="28" t="s">
        <v>280</v>
      </c>
      <c r="F17" s="58"/>
      <c r="G17" s="57" t="s">
        <v>4</v>
      </c>
      <c r="H17" s="13">
        <v>43339</v>
      </c>
      <c r="I17" s="18"/>
    </row>
    <row r="18" spans="1:9" ht="99.75">
      <c r="A18" s="96"/>
      <c r="B18" s="39" t="s">
        <v>346</v>
      </c>
      <c r="C18" s="58" t="s">
        <v>278</v>
      </c>
      <c r="D18" s="59" t="s">
        <v>334</v>
      </c>
      <c r="E18" s="59" t="s">
        <v>281</v>
      </c>
      <c r="F18" s="58"/>
      <c r="G18" s="57" t="s">
        <v>4</v>
      </c>
      <c r="H18" s="13">
        <v>43339</v>
      </c>
      <c r="I18" s="18"/>
    </row>
    <row r="19" spans="1:9" ht="99.75">
      <c r="A19" s="95"/>
      <c r="B19" s="39" t="s">
        <v>347</v>
      </c>
      <c r="C19" s="39" t="s">
        <v>176</v>
      </c>
      <c r="D19" s="28" t="s">
        <v>275</v>
      </c>
      <c r="E19" s="28" t="s">
        <v>177</v>
      </c>
      <c r="F19" s="39"/>
      <c r="G19" s="57" t="s">
        <v>4</v>
      </c>
      <c r="H19" s="13">
        <v>43339</v>
      </c>
      <c r="I19" s="18"/>
    </row>
    <row r="20" spans="1:9" ht="99.75">
      <c r="A20" s="95" t="s">
        <v>178</v>
      </c>
      <c r="B20" s="39" t="s">
        <v>348</v>
      </c>
      <c r="C20" s="39" t="s">
        <v>179</v>
      </c>
      <c r="D20" s="28" t="s">
        <v>336</v>
      </c>
      <c r="E20" s="28" t="s">
        <v>335</v>
      </c>
      <c r="F20" s="39"/>
      <c r="G20" s="57" t="s">
        <v>4</v>
      </c>
      <c r="H20" s="13">
        <v>43339</v>
      </c>
      <c r="I20" s="18"/>
    </row>
    <row r="21" spans="1:9" ht="99.75">
      <c r="A21" s="96"/>
      <c r="B21" s="39" t="s">
        <v>349</v>
      </c>
      <c r="C21" s="39" t="s">
        <v>338</v>
      </c>
      <c r="D21" s="28" t="s">
        <v>339</v>
      </c>
      <c r="E21" s="28" t="s">
        <v>335</v>
      </c>
      <c r="F21" s="39"/>
      <c r="G21" s="57" t="s">
        <v>4</v>
      </c>
      <c r="H21" s="13">
        <v>43339</v>
      </c>
      <c r="I21" s="18"/>
    </row>
    <row r="22" spans="1:9" ht="85.5">
      <c r="A22" s="95"/>
      <c r="B22" s="39" t="s">
        <v>350</v>
      </c>
      <c r="C22" s="39" t="s">
        <v>182</v>
      </c>
      <c r="D22" s="28" t="s">
        <v>337</v>
      </c>
      <c r="E22" s="28" t="s">
        <v>184</v>
      </c>
      <c r="F22" s="39"/>
      <c r="G22" s="57" t="s">
        <v>4</v>
      </c>
      <c r="H22" s="13">
        <v>43339</v>
      </c>
      <c r="I22" s="18"/>
    </row>
    <row r="23" spans="1:9" ht="71.25">
      <c r="A23" s="94" t="s">
        <v>201</v>
      </c>
      <c r="B23" s="29" t="s">
        <v>351</v>
      </c>
      <c r="C23" s="29" t="s">
        <v>341</v>
      </c>
      <c r="D23" s="28" t="s">
        <v>340</v>
      </c>
      <c r="E23" s="30" t="s">
        <v>342</v>
      </c>
      <c r="F23" s="29"/>
      <c r="G23" s="57" t="s">
        <v>4</v>
      </c>
      <c r="H23" s="13">
        <v>43339</v>
      </c>
      <c r="I23" s="18"/>
    </row>
    <row r="24" spans="1:9" ht="42.75">
      <c r="A24" s="94"/>
      <c r="B24" s="29" t="s">
        <v>352</v>
      </c>
      <c r="C24" s="29" t="s">
        <v>205</v>
      </c>
      <c r="D24" s="28" t="s">
        <v>363</v>
      </c>
      <c r="E24" s="30" t="s">
        <v>207</v>
      </c>
      <c r="F24" s="29"/>
      <c r="G24" s="57" t="s">
        <v>4</v>
      </c>
      <c r="H24" s="13">
        <v>43339</v>
      </c>
      <c r="I24" s="18"/>
    </row>
    <row r="25" spans="1:9" ht="85.5">
      <c r="A25" s="94"/>
      <c r="B25" s="29" t="s">
        <v>353</v>
      </c>
      <c r="C25" s="29" t="s">
        <v>208</v>
      </c>
      <c r="D25" s="28" t="s">
        <v>364</v>
      </c>
      <c r="E25" s="30" t="s">
        <v>365</v>
      </c>
      <c r="F25" s="29"/>
      <c r="G25" s="57" t="s">
        <v>4</v>
      </c>
      <c r="H25" s="13">
        <v>43339</v>
      </c>
      <c r="I25" s="18"/>
    </row>
    <row r="26" spans="1:9" ht="71.25">
      <c r="A26" s="94"/>
      <c r="B26" s="29" t="s">
        <v>354</v>
      </c>
      <c r="C26" s="39" t="s">
        <v>211</v>
      </c>
      <c r="D26" s="28" t="s">
        <v>366</v>
      </c>
      <c r="E26" s="30" t="s">
        <v>210</v>
      </c>
      <c r="F26" s="29"/>
      <c r="G26" s="57" t="s">
        <v>4</v>
      </c>
      <c r="H26" s="13">
        <v>43339</v>
      </c>
      <c r="I26" s="18"/>
    </row>
    <row r="27" spans="1:9" ht="57">
      <c r="A27" s="94"/>
      <c r="B27" s="29" t="s">
        <v>355</v>
      </c>
      <c r="C27" s="39" t="s">
        <v>213</v>
      </c>
      <c r="D27" s="28" t="s">
        <v>367</v>
      </c>
      <c r="E27" s="30" t="s">
        <v>215</v>
      </c>
      <c r="F27" s="29"/>
      <c r="G27" s="57" t="s">
        <v>4</v>
      </c>
      <c r="H27" s="13">
        <v>43339</v>
      </c>
      <c r="I27" s="18"/>
    </row>
    <row r="28" spans="1:9" ht="71.25">
      <c r="A28" s="94"/>
      <c r="B28" s="29" t="s">
        <v>356</v>
      </c>
      <c r="C28" s="39" t="s">
        <v>216</v>
      </c>
      <c r="D28" s="28" t="s">
        <v>368</v>
      </c>
      <c r="E28" s="30" t="s">
        <v>218</v>
      </c>
      <c r="F28" s="29"/>
      <c r="G28" s="57" t="s">
        <v>4</v>
      </c>
      <c r="H28" s="13">
        <v>43339</v>
      </c>
      <c r="I28" s="18"/>
    </row>
    <row r="29" spans="1:9" ht="57">
      <c r="A29" s="94"/>
      <c r="B29" s="29" t="s">
        <v>357</v>
      </c>
      <c r="C29" s="39" t="s">
        <v>369</v>
      </c>
      <c r="D29" s="28" t="s">
        <v>370</v>
      </c>
      <c r="E29" s="30" t="s">
        <v>371</v>
      </c>
      <c r="F29" s="29"/>
      <c r="G29" s="57" t="s">
        <v>4</v>
      </c>
      <c r="H29" s="13">
        <v>43339</v>
      </c>
      <c r="I29" s="18"/>
    </row>
    <row r="30" spans="1:9" ht="99.75">
      <c r="A30" s="94"/>
      <c r="B30" s="29" t="s">
        <v>358</v>
      </c>
      <c r="C30" s="39" t="s">
        <v>222</v>
      </c>
      <c r="D30" s="28" t="s">
        <v>372</v>
      </c>
      <c r="E30" s="30" t="s">
        <v>224</v>
      </c>
      <c r="F30" s="29"/>
      <c r="G30" s="57" t="s">
        <v>4</v>
      </c>
      <c r="H30" s="13">
        <v>43339</v>
      </c>
      <c r="I30" s="18"/>
    </row>
    <row r="31" spans="1:9" ht="99.75">
      <c r="A31" s="94"/>
      <c r="B31" s="29" t="s">
        <v>359</v>
      </c>
      <c r="C31" s="39" t="s">
        <v>225</v>
      </c>
      <c r="D31" s="28" t="s">
        <v>373</v>
      </c>
      <c r="E31" s="30" t="s">
        <v>227</v>
      </c>
      <c r="F31" s="29"/>
      <c r="G31" s="57" t="s">
        <v>4</v>
      </c>
      <c r="H31" s="13">
        <v>43339</v>
      </c>
      <c r="I31" s="18"/>
    </row>
    <row r="32" spans="1:9" ht="99.75">
      <c r="A32" s="94"/>
      <c r="B32" s="29" t="s">
        <v>360</v>
      </c>
      <c r="C32" s="29" t="s">
        <v>374</v>
      </c>
      <c r="D32" s="28" t="s">
        <v>375</v>
      </c>
      <c r="E32" s="30" t="s">
        <v>230</v>
      </c>
      <c r="F32" s="29"/>
      <c r="G32" s="57" t="s">
        <v>4</v>
      </c>
      <c r="H32" s="13">
        <v>43339</v>
      </c>
      <c r="I32" s="18"/>
    </row>
    <row r="33" spans="1:9" ht="99.75">
      <c r="A33" s="94"/>
      <c r="B33" s="29" t="s">
        <v>361</v>
      </c>
      <c r="C33" s="39" t="s">
        <v>231</v>
      </c>
      <c r="D33" s="28" t="s">
        <v>376</v>
      </c>
      <c r="E33" s="30" t="s">
        <v>233</v>
      </c>
      <c r="F33" s="29"/>
      <c r="G33" s="57" t="s">
        <v>4</v>
      </c>
      <c r="H33" s="13">
        <v>43339</v>
      </c>
      <c r="I33" s="18"/>
    </row>
    <row r="34" spans="1:9" ht="71.25">
      <c r="A34" s="94"/>
      <c r="B34" s="29" t="s">
        <v>362</v>
      </c>
      <c r="C34" s="29" t="s">
        <v>234</v>
      </c>
      <c r="D34" s="28" t="s">
        <v>378</v>
      </c>
      <c r="E34" s="30" t="s">
        <v>419</v>
      </c>
      <c r="F34" s="29"/>
      <c r="G34" s="57" t="s">
        <v>4</v>
      </c>
      <c r="H34" s="13">
        <v>43339</v>
      </c>
      <c r="I34" s="18"/>
    </row>
  </sheetData>
  <mergeCells count="9">
    <mergeCell ref="A23:A34"/>
    <mergeCell ref="A15:A19"/>
    <mergeCell ref="A20:A22"/>
    <mergeCell ref="A11:A14"/>
    <mergeCell ref="B1:F1"/>
    <mergeCell ref="B2:F2"/>
    <mergeCell ref="B3:F3"/>
    <mergeCell ref="E4:F4"/>
    <mergeCell ref="E5:F5"/>
  </mergeCells>
  <dataValidations count="1">
    <dataValidation type="list" allowBlank="1" showErrorMessage="1" sqref="F1:F2">
      <formula1>$J$2:$J$5</formula1>
      <formula2>0</formula2>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workbookViewId="0"/>
  </sheetViews>
  <sheetFormatPr defaultRowHeight="14.25"/>
  <cols>
    <col min="3" max="3" width="24.25" customWidth="1"/>
    <col min="4" max="4" width="30.375" customWidth="1"/>
    <col min="5" max="5" width="23.125" customWidth="1"/>
    <col min="6" max="6" width="11.625" customWidth="1"/>
    <col min="8" max="8" width="16" customWidth="1"/>
  </cols>
  <sheetData>
    <row r="1" spans="1:9" ht="25.5">
      <c r="A1" s="1" t="s">
        <v>0</v>
      </c>
      <c r="B1" s="80" t="s">
        <v>156</v>
      </c>
      <c r="C1" s="81"/>
      <c r="D1" s="81"/>
      <c r="E1" s="81"/>
      <c r="F1" s="81"/>
    </row>
    <row r="2" spans="1:9" ht="38.25">
      <c r="A2" s="2" t="s">
        <v>1</v>
      </c>
      <c r="B2" s="81" t="s">
        <v>2</v>
      </c>
      <c r="C2" s="81"/>
      <c r="D2" s="81"/>
      <c r="E2" s="81"/>
      <c r="F2" s="81"/>
    </row>
    <row r="3" spans="1:9">
      <c r="A3" s="1" t="s">
        <v>3</v>
      </c>
      <c r="B3" s="82"/>
      <c r="C3" s="82"/>
      <c r="D3" s="82"/>
      <c r="E3" s="82"/>
      <c r="F3" s="82"/>
    </row>
    <row r="4" spans="1:9">
      <c r="A4" s="3" t="s">
        <v>4</v>
      </c>
      <c r="B4" s="4" t="s">
        <v>5</v>
      </c>
      <c r="C4" s="4" t="s">
        <v>6</v>
      </c>
      <c r="D4" s="5" t="s">
        <v>7</v>
      </c>
      <c r="E4" s="83" t="s">
        <v>8</v>
      </c>
      <c r="F4" s="83"/>
    </row>
    <row r="5" spans="1:9" ht="15" thickBot="1">
      <c r="A5" s="6">
        <f>COUNTIF(G11:G100,"Pass")</f>
        <v>4</v>
      </c>
      <c r="B5" s="7">
        <f>COUNTIF(G11:G100,"Fail")</f>
        <v>0</v>
      </c>
      <c r="C5" s="7">
        <f>COUNTIF(G11:G100,"Untested")</f>
        <v>0</v>
      </c>
      <c r="D5" s="8">
        <f>E5-(A5+B5+C5)</f>
        <v>0</v>
      </c>
      <c r="E5" s="84">
        <f>COUNTA(B11:B97)</f>
        <v>4</v>
      </c>
      <c r="F5" s="84"/>
    </row>
    <row r="10" spans="1:9" ht="38.25">
      <c r="A10" s="9" t="s">
        <v>121</v>
      </c>
      <c r="B10" s="9" t="s">
        <v>10</v>
      </c>
      <c r="C10" s="10" t="s">
        <v>11</v>
      </c>
      <c r="D10" s="10" t="s">
        <v>12</v>
      </c>
      <c r="E10" s="10" t="s">
        <v>13</v>
      </c>
      <c r="F10" s="10" t="s">
        <v>14</v>
      </c>
      <c r="G10" s="10" t="s">
        <v>30</v>
      </c>
      <c r="H10" s="10" t="s">
        <v>15</v>
      </c>
      <c r="I10" s="10" t="s">
        <v>16</v>
      </c>
    </row>
    <row r="11" spans="1:9" ht="71.25">
      <c r="A11" s="91" t="s">
        <v>156</v>
      </c>
      <c r="B11" s="20" t="s">
        <v>382</v>
      </c>
      <c r="C11" s="20" t="s">
        <v>157</v>
      </c>
      <c r="D11" s="22" t="s">
        <v>158</v>
      </c>
      <c r="E11" s="12" t="s">
        <v>159</v>
      </c>
      <c r="F11" s="20"/>
      <c r="G11" s="20" t="s">
        <v>4</v>
      </c>
      <c r="H11" s="13">
        <v>43339</v>
      </c>
      <c r="I11" s="20"/>
    </row>
    <row r="12" spans="1:9" ht="57">
      <c r="A12" s="92"/>
      <c r="B12" s="57" t="s">
        <v>383</v>
      </c>
      <c r="C12" s="20" t="s">
        <v>160</v>
      </c>
      <c r="D12" s="12" t="s">
        <v>163</v>
      </c>
      <c r="E12" s="12" t="s">
        <v>164</v>
      </c>
      <c r="F12" s="20"/>
      <c r="G12" s="23" t="s">
        <v>4</v>
      </c>
      <c r="H12" s="13">
        <v>43339</v>
      </c>
      <c r="I12" s="20"/>
    </row>
    <row r="13" spans="1:9" ht="57">
      <c r="A13" s="92"/>
      <c r="B13" s="57" t="s">
        <v>384</v>
      </c>
      <c r="C13" s="20" t="s">
        <v>161</v>
      </c>
      <c r="D13" s="12" t="s">
        <v>166</v>
      </c>
      <c r="E13" s="12" t="s">
        <v>165</v>
      </c>
      <c r="F13" s="20"/>
      <c r="G13" s="23" t="s">
        <v>4</v>
      </c>
      <c r="H13" s="13">
        <v>43339</v>
      </c>
      <c r="I13" s="20"/>
    </row>
    <row r="14" spans="1:9" ht="42.75">
      <c r="A14" s="93"/>
      <c r="B14" s="57" t="s">
        <v>385</v>
      </c>
      <c r="C14" s="20" t="s">
        <v>162</v>
      </c>
      <c r="D14" s="12" t="s">
        <v>166</v>
      </c>
      <c r="E14" s="12" t="s">
        <v>167</v>
      </c>
      <c r="F14" s="20"/>
      <c r="G14" s="23" t="s">
        <v>4</v>
      </c>
      <c r="H14" s="13">
        <v>43339</v>
      </c>
      <c r="I14" s="20"/>
    </row>
  </sheetData>
  <mergeCells count="6">
    <mergeCell ref="A11:A14"/>
    <mergeCell ref="B1:F1"/>
    <mergeCell ref="B2:F2"/>
    <mergeCell ref="B3:F3"/>
    <mergeCell ref="E4:F4"/>
    <mergeCell ref="E5:F5"/>
  </mergeCells>
  <dataValidations count="1">
    <dataValidation type="list" allowBlank="1" showErrorMessage="1" sqref="F1:F2">
      <formula1>$J$2:$J$5</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
  <sheetViews>
    <sheetView workbookViewId="0"/>
  </sheetViews>
  <sheetFormatPr defaultRowHeight="14.25"/>
  <cols>
    <col min="1" max="1" width="9.625" customWidth="1"/>
    <col min="3" max="3" width="24.25" customWidth="1"/>
    <col min="4" max="4" width="30.375" customWidth="1"/>
    <col min="5" max="5" width="23.125" customWidth="1"/>
    <col min="6" max="6" width="11.625" customWidth="1"/>
    <col min="8" max="8" width="16" customWidth="1"/>
  </cols>
  <sheetData>
    <row r="1" spans="1:9" ht="25.5">
      <c r="A1" s="1" t="s">
        <v>0</v>
      </c>
      <c r="B1" s="80" t="s">
        <v>249</v>
      </c>
      <c r="C1" s="81"/>
      <c r="D1" s="81"/>
      <c r="E1" s="81"/>
      <c r="F1" s="81"/>
    </row>
    <row r="2" spans="1:9" ht="38.25">
      <c r="A2" s="2" t="s">
        <v>1</v>
      </c>
      <c r="B2" s="81" t="s">
        <v>2</v>
      </c>
      <c r="C2" s="81"/>
      <c r="D2" s="81"/>
      <c r="E2" s="81"/>
      <c r="F2" s="81"/>
    </row>
    <row r="3" spans="1:9">
      <c r="A3" s="1" t="s">
        <v>3</v>
      </c>
      <c r="B3" s="82"/>
      <c r="C3" s="82"/>
      <c r="D3" s="82"/>
      <c r="E3" s="82"/>
      <c r="F3" s="82"/>
    </row>
    <row r="4" spans="1:9">
      <c r="A4" s="3" t="s">
        <v>4</v>
      </c>
      <c r="B4" s="4" t="s">
        <v>5</v>
      </c>
      <c r="C4" s="4" t="s">
        <v>6</v>
      </c>
      <c r="D4" s="5" t="s">
        <v>7</v>
      </c>
      <c r="E4" s="83" t="s">
        <v>8</v>
      </c>
      <c r="F4" s="83"/>
    </row>
    <row r="5" spans="1:9" ht="15" thickBot="1">
      <c r="A5" s="6">
        <f>COUNTIF(G11:G101,"Pass")</f>
        <v>8</v>
      </c>
      <c r="B5" s="7">
        <f>COUNTIF(G11:G101,"Fail")</f>
        <v>0</v>
      </c>
      <c r="C5" s="7">
        <f>COUNTIF(G11:G101,"Untested")</f>
        <v>0</v>
      </c>
      <c r="D5" s="8">
        <f>E5-(A5+B5+C5)</f>
        <v>0</v>
      </c>
      <c r="E5" s="84">
        <f>COUNTA(B11:B98)</f>
        <v>8</v>
      </c>
      <c r="F5" s="84"/>
    </row>
    <row r="10" spans="1:9" ht="38.25">
      <c r="A10" s="9" t="s">
        <v>121</v>
      </c>
      <c r="B10" s="9" t="s">
        <v>10</v>
      </c>
      <c r="C10" s="10" t="s">
        <v>11</v>
      </c>
      <c r="D10" s="10" t="s">
        <v>12</v>
      </c>
      <c r="E10" s="10" t="s">
        <v>13</v>
      </c>
      <c r="F10" s="10" t="s">
        <v>14</v>
      </c>
      <c r="G10" s="10" t="s">
        <v>30</v>
      </c>
      <c r="H10" s="10" t="s">
        <v>15</v>
      </c>
      <c r="I10" s="10" t="s">
        <v>16</v>
      </c>
    </row>
    <row r="11" spans="1:9" ht="71.25">
      <c r="A11" s="97" t="s">
        <v>259</v>
      </c>
      <c r="B11" s="21" t="s">
        <v>386</v>
      </c>
      <c r="C11" s="21" t="s">
        <v>250</v>
      </c>
      <c r="D11" s="22" t="s">
        <v>251</v>
      </c>
      <c r="E11" s="12" t="s">
        <v>252</v>
      </c>
      <c r="F11" s="21"/>
      <c r="G11" s="21" t="s">
        <v>4</v>
      </c>
      <c r="H11" s="13">
        <v>43339</v>
      </c>
      <c r="I11" s="21"/>
    </row>
    <row r="12" spans="1:9" ht="71.25">
      <c r="A12" s="98"/>
      <c r="B12" s="57" t="s">
        <v>387</v>
      </c>
      <c r="C12" s="25" t="s">
        <v>255</v>
      </c>
      <c r="D12" s="12" t="s">
        <v>254</v>
      </c>
      <c r="E12" s="12" t="s">
        <v>253</v>
      </c>
      <c r="F12" s="21"/>
      <c r="G12" s="23" t="s">
        <v>4</v>
      </c>
      <c r="H12" s="13">
        <v>43339</v>
      </c>
      <c r="I12" s="21"/>
    </row>
    <row r="13" spans="1:9" ht="71.25">
      <c r="A13" s="98"/>
      <c r="B13" s="31" t="s">
        <v>388</v>
      </c>
      <c r="C13" s="32" t="s">
        <v>256</v>
      </c>
      <c r="D13" s="33" t="s">
        <v>257</v>
      </c>
      <c r="E13" s="33" t="s">
        <v>258</v>
      </c>
      <c r="F13" s="31"/>
      <c r="G13" s="31" t="s">
        <v>4</v>
      </c>
      <c r="H13" s="13">
        <v>43339</v>
      </c>
      <c r="I13" s="31"/>
    </row>
    <row r="14" spans="1:9" ht="57">
      <c r="A14" s="98"/>
      <c r="B14" s="62" t="s">
        <v>420</v>
      </c>
      <c r="C14" s="62" t="s">
        <v>421</v>
      </c>
      <c r="D14" s="33" t="s">
        <v>422</v>
      </c>
      <c r="E14" s="64" t="s">
        <v>423</v>
      </c>
      <c r="F14" s="63"/>
      <c r="G14" s="62" t="s">
        <v>4</v>
      </c>
      <c r="H14" s="13">
        <v>43339</v>
      </c>
      <c r="I14" s="31"/>
    </row>
    <row r="15" spans="1:9" ht="99.75">
      <c r="A15" s="99" t="s">
        <v>260</v>
      </c>
      <c r="B15" s="34" t="s">
        <v>389</v>
      </c>
      <c r="C15" s="35" t="s">
        <v>261</v>
      </c>
      <c r="D15" s="38" t="s">
        <v>264</v>
      </c>
      <c r="E15" s="37" t="s">
        <v>267</v>
      </c>
      <c r="F15" s="34"/>
      <c r="G15" s="23" t="s">
        <v>4</v>
      </c>
      <c r="H15" s="13">
        <v>43339</v>
      </c>
      <c r="I15" s="34"/>
    </row>
    <row r="16" spans="1:9" ht="99.75">
      <c r="A16" s="99"/>
      <c r="B16" s="34" t="s">
        <v>390</v>
      </c>
      <c r="C16" s="36" t="s">
        <v>262</v>
      </c>
      <c r="D16" s="38" t="s">
        <v>265</v>
      </c>
      <c r="E16" s="37" t="s">
        <v>268</v>
      </c>
      <c r="F16" s="34"/>
      <c r="G16" s="23" t="s">
        <v>4</v>
      </c>
      <c r="H16" s="13">
        <v>43339</v>
      </c>
      <c r="I16" s="34"/>
    </row>
    <row r="17" spans="1:9" ht="42.75">
      <c r="A17" s="100"/>
      <c r="B17" s="34" t="s">
        <v>391</v>
      </c>
      <c r="C17" s="35" t="s">
        <v>379</v>
      </c>
      <c r="D17" s="38" t="s">
        <v>380</v>
      </c>
      <c r="E17" s="38" t="s">
        <v>381</v>
      </c>
      <c r="F17" s="34"/>
      <c r="G17" s="55" t="s">
        <v>4</v>
      </c>
      <c r="H17" s="13">
        <v>43339</v>
      </c>
      <c r="I17" s="60"/>
    </row>
    <row r="18" spans="1:9" ht="102.75" customHeight="1">
      <c r="A18" s="99"/>
      <c r="B18" s="34" t="s">
        <v>392</v>
      </c>
      <c r="C18" s="35" t="s">
        <v>263</v>
      </c>
      <c r="D18" s="38" t="s">
        <v>266</v>
      </c>
      <c r="E18" s="38" t="s">
        <v>269</v>
      </c>
      <c r="F18" s="34"/>
      <c r="G18" s="23" t="s">
        <v>4</v>
      </c>
      <c r="H18" s="13">
        <v>43339</v>
      </c>
      <c r="I18" s="34"/>
    </row>
  </sheetData>
  <mergeCells count="7">
    <mergeCell ref="A11:A14"/>
    <mergeCell ref="A15:A18"/>
    <mergeCell ref="B1:F1"/>
    <mergeCell ref="B2:F2"/>
    <mergeCell ref="B3:F3"/>
    <mergeCell ref="E4:F4"/>
    <mergeCell ref="E5:F5"/>
  </mergeCells>
  <dataValidations count="1">
    <dataValidation type="list" allowBlank="1" showErrorMessage="1" sqref="F1:F2">
      <formula1>$J$2:$J$5</formula1>
      <formula2>0</formula2>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zoomScale="85" zoomScaleNormal="85" workbookViewId="0"/>
  </sheetViews>
  <sheetFormatPr defaultRowHeight="14.25"/>
  <cols>
    <col min="1" max="1" width="12" customWidth="1"/>
    <col min="3" max="3" width="24.25" customWidth="1"/>
    <col min="4" max="4" width="30.75" customWidth="1"/>
    <col min="5" max="5" width="25.125" customWidth="1"/>
    <col min="6" max="6" width="11.75" customWidth="1"/>
    <col min="7" max="7" width="11" customWidth="1"/>
    <col min="8" max="8" width="11.75" customWidth="1"/>
  </cols>
  <sheetData>
    <row r="1" spans="1:8">
      <c r="A1" s="1" t="s">
        <v>0</v>
      </c>
      <c r="B1" s="80" t="s">
        <v>168</v>
      </c>
      <c r="C1" s="81"/>
      <c r="D1" s="81"/>
      <c r="E1" s="81"/>
      <c r="F1" s="81"/>
      <c r="G1" s="24"/>
      <c r="H1" s="24"/>
    </row>
    <row r="2" spans="1:8" ht="25.5">
      <c r="A2" s="2" t="s">
        <v>1</v>
      </c>
      <c r="B2" s="81" t="s">
        <v>2</v>
      </c>
      <c r="C2" s="81"/>
      <c r="D2" s="81"/>
      <c r="E2" s="81"/>
      <c r="F2" s="81"/>
      <c r="G2" s="24"/>
      <c r="H2" s="24"/>
    </row>
    <row r="3" spans="1:8">
      <c r="A3" s="1" t="s">
        <v>3</v>
      </c>
      <c r="B3" s="82"/>
      <c r="C3" s="82"/>
      <c r="D3" s="82"/>
      <c r="E3" s="82"/>
      <c r="F3" s="82"/>
      <c r="G3" s="24"/>
      <c r="H3" s="24"/>
    </row>
    <row r="4" spans="1:8">
      <c r="A4" s="3" t="s">
        <v>4</v>
      </c>
      <c r="B4" s="4" t="s">
        <v>5</v>
      </c>
      <c r="C4" s="4" t="s">
        <v>6</v>
      </c>
      <c r="D4" s="5" t="s">
        <v>7</v>
      </c>
      <c r="E4" s="83" t="s">
        <v>8</v>
      </c>
      <c r="F4" s="83"/>
      <c r="G4" s="24"/>
      <c r="H4" s="24"/>
    </row>
    <row r="5" spans="1:8" ht="15" thickBot="1">
      <c r="A5" s="6">
        <f>COUNTIF(G11:G97,"Pass")</f>
        <v>26</v>
      </c>
      <c r="B5" s="7">
        <f>COUNTIF(G11:G97,"Fail")</f>
        <v>0</v>
      </c>
      <c r="C5" s="7">
        <f>COUNTIF(G11:G97,"Untested")</f>
        <v>0</v>
      </c>
      <c r="D5" s="8">
        <f>E5-(A5+B5+C5)</f>
        <v>0</v>
      </c>
      <c r="E5" s="84">
        <f>COUNTA(B11:B97)</f>
        <v>26</v>
      </c>
      <c r="F5" s="84"/>
      <c r="G5" s="24"/>
      <c r="H5" s="24"/>
    </row>
    <row r="6" spans="1:8">
      <c r="B6" s="24"/>
      <c r="C6" s="24"/>
      <c r="F6" s="24"/>
      <c r="G6" s="24"/>
      <c r="H6" s="24"/>
    </row>
    <row r="7" spans="1:8">
      <c r="B7" s="24"/>
      <c r="C7" s="24"/>
      <c r="F7" s="24"/>
      <c r="G7" s="24"/>
      <c r="H7" s="24"/>
    </row>
    <row r="8" spans="1:8">
      <c r="B8" s="24"/>
      <c r="C8" s="24"/>
      <c r="F8" s="24"/>
      <c r="G8" s="24"/>
      <c r="H8" s="24"/>
    </row>
    <row r="9" spans="1:8">
      <c r="B9" s="24"/>
      <c r="C9" s="24"/>
      <c r="F9" s="24"/>
      <c r="G9" s="24"/>
      <c r="H9" s="24"/>
    </row>
    <row r="10" spans="1:8" ht="38.25">
      <c r="A10" s="26" t="s">
        <v>121</v>
      </c>
      <c r="B10" s="26" t="s">
        <v>10</v>
      </c>
      <c r="C10" s="26" t="s">
        <v>11</v>
      </c>
      <c r="D10" s="26" t="s">
        <v>12</v>
      </c>
      <c r="E10" s="26" t="s">
        <v>13</v>
      </c>
      <c r="F10" s="26" t="s">
        <v>14</v>
      </c>
      <c r="G10" s="26" t="s">
        <v>30</v>
      </c>
      <c r="H10" s="26" t="s">
        <v>15</v>
      </c>
    </row>
    <row r="11" spans="1:8" ht="71.25">
      <c r="A11" s="95" t="s">
        <v>169</v>
      </c>
      <c r="B11" s="27" t="s">
        <v>393</v>
      </c>
      <c r="C11" s="27" t="s">
        <v>170</v>
      </c>
      <c r="D11" s="28" t="s">
        <v>171</v>
      </c>
      <c r="E11" s="28" t="s">
        <v>172</v>
      </c>
      <c r="F11" s="27"/>
      <c r="G11" s="27" t="s">
        <v>4</v>
      </c>
      <c r="H11" s="13">
        <v>43339</v>
      </c>
    </row>
    <row r="12" spans="1:8" ht="142.5">
      <c r="A12" s="95"/>
      <c r="B12" s="39" t="s">
        <v>394</v>
      </c>
      <c r="C12" s="27" t="s">
        <v>173</v>
      </c>
      <c r="D12" s="28" t="s">
        <v>174</v>
      </c>
      <c r="E12" s="28" t="s">
        <v>175</v>
      </c>
      <c r="F12" s="27"/>
      <c r="G12" s="27" t="s">
        <v>4</v>
      </c>
      <c r="H12" s="13">
        <v>43339</v>
      </c>
    </row>
    <row r="13" spans="1:8" ht="99.75">
      <c r="A13" s="95"/>
      <c r="B13" s="39" t="s">
        <v>395</v>
      </c>
      <c r="C13" s="27" t="s">
        <v>176</v>
      </c>
      <c r="D13" s="28" t="s">
        <v>174</v>
      </c>
      <c r="E13" s="28" t="s">
        <v>177</v>
      </c>
      <c r="F13" s="27"/>
      <c r="G13" s="27" t="s">
        <v>4</v>
      </c>
      <c r="H13" s="13">
        <v>43339</v>
      </c>
    </row>
    <row r="14" spans="1:8" ht="99.75">
      <c r="A14" s="95" t="s">
        <v>178</v>
      </c>
      <c r="B14" s="27" t="s">
        <v>396</v>
      </c>
      <c r="C14" s="27" t="s">
        <v>179</v>
      </c>
      <c r="D14" s="28" t="s">
        <v>180</v>
      </c>
      <c r="E14" s="28" t="s">
        <v>181</v>
      </c>
      <c r="F14" s="27"/>
      <c r="G14" s="27" t="s">
        <v>4</v>
      </c>
      <c r="H14" s="13">
        <v>43339</v>
      </c>
    </row>
    <row r="15" spans="1:8" ht="71.25">
      <c r="A15" s="95"/>
      <c r="B15" s="39" t="s">
        <v>397</v>
      </c>
      <c r="C15" s="27" t="s">
        <v>182</v>
      </c>
      <c r="D15" s="28" t="s">
        <v>183</v>
      </c>
      <c r="E15" s="28" t="s">
        <v>184</v>
      </c>
      <c r="F15" s="27"/>
      <c r="G15" s="27" t="s">
        <v>4</v>
      </c>
      <c r="H15" s="13">
        <v>43339</v>
      </c>
    </row>
    <row r="16" spans="1:8" ht="171">
      <c r="A16" s="101" t="s">
        <v>185</v>
      </c>
      <c r="B16" s="29" t="s">
        <v>398</v>
      </c>
      <c r="C16" s="29" t="s">
        <v>186</v>
      </c>
      <c r="D16" s="28" t="s">
        <v>187</v>
      </c>
      <c r="E16" s="30" t="s">
        <v>188</v>
      </c>
      <c r="F16" s="29"/>
      <c r="G16" s="27" t="s">
        <v>4</v>
      </c>
      <c r="H16" s="13">
        <v>43339</v>
      </c>
    </row>
    <row r="17" spans="1:8" ht="99.75">
      <c r="A17" s="102"/>
      <c r="B17" s="29" t="s">
        <v>399</v>
      </c>
      <c r="C17" s="27" t="s">
        <v>189</v>
      </c>
      <c r="D17" s="28" t="s">
        <v>190</v>
      </c>
      <c r="E17" s="30" t="s">
        <v>191</v>
      </c>
      <c r="F17" s="29"/>
      <c r="G17" s="27" t="s">
        <v>4</v>
      </c>
      <c r="H17" s="13">
        <v>43339</v>
      </c>
    </row>
    <row r="18" spans="1:8" ht="71.25">
      <c r="A18" s="102"/>
      <c r="B18" s="29" t="s">
        <v>400</v>
      </c>
      <c r="C18" s="27" t="s">
        <v>192</v>
      </c>
      <c r="D18" s="28" t="s">
        <v>193</v>
      </c>
      <c r="E18" s="30" t="s">
        <v>194</v>
      </c>
      <c r="F18" s="29"/>
      <c r="G18" s="27" t="s">
        <v>4</v>
      </c>
      <c r="H18" s="13">
        <v>43339</v>
      </c>
    </row>
    <row r="19" spans="1:8" ht="85.5">
      <c r="A19" s="102"/>
      <c r="B19" s="29" t="s">
        <v>401</v>
      </c>
      <c r="C19" s="29" t="s">
        <v>195</v>
      </c>
      <c r="D19" s="28" t="s">
        <v>196</v>
      </c>
      <c r="E19" s="30" t="s">
        <v>197</v>
      </c>
      <c r="F19" s="29"/>
      <c r="G19" s="27" t="s">
        <v>4</v>
      </c>
      <c r="H19" s="13">
        <v>43339</v>
      </c>
    </row>
    <row r="20" spans="1:8" ht="85.5">
      <c r="A20" s="103"/>
      <c r="B20" s="29" t="s">
        <v>402</v>
      </c>
      <c r="C20" s="27" t="s">
        <v>198</v>
      </c>
      <c r="D20" s="28" t="s">
        <v>199</v>
      </c>
      <c r="E20" s="30" t="s">
        <v>200</v>
      </c>
      <c r="F20" s="29"/>
      <c r="G20" s="27" t="s">
        <v>4</v>
      </c>
      <c r="H20" s="13">
        <v>43339</v>
      </c>
    </row>
    <row r="21" spans="1:8" ht="71.25">
      <c r="A21" s="94" t="s">
        <v>201</v>
      </c>
      <c r="B21" s="29" t="s">
        <v>403</v>
      </c>
      <c r="C21" s="29" t="s">
        <v>202</v>
      </c>
      <c r="D21" s="28" t="s">
        <v>203</v>
      </c>
      <c r="E21" s="30" t="s">
        <v>204</v>
      </c>
      <c r="F21" s="29"/>
      <c r="G21" s="27" t="s">
        <v>4</v>
      </c>
      <c r="H21" s="13">
        <v>43339</v>
      </c>
    </row>
    <row r="22" spans="1:8" ht="71.25">
      <c r="A22" s="94"/>
      <c r="B22" s="29" t="s">
        <v>404</v>
      </c>
      <c r="C22" s="29" t="s">
        <v>205</v>
      </c>
      <c r="D22" s="28" t="s">
        <v>206</v>
      </c>
      <c r="E22" s="30" t="s">
        <v>207</v>
      </c>
      <c r="F22" s="29"/>
      <c r="G22" s="27" t="s">
        <v>4</v>
      </c>
      <c r="H22" s="13">
        <v>43339</v>
      </c>
    </row>
    <row r="23" spans="1:8" ht="85.5">
      <c r="A23" s="94"/>
      <c r="B23" s="29" t="s">
        <v>405</v>
      </c>
      <c r="C23" s="29" t="s">
        <v>208</v>
      </c>
      <c r="D23" s="28" t="s">
        <v>209</v>
      </c>
      <c r="E23" s="30" t="s">
        <v>210</v>
      </c>
      <c r="F23" s="29"/>
      <c r="G23" s="27" t="s">
        <v>4</v>
      </c>
      <c r="H23" s="13">
        <v>43339</v>
      </c>
    </row>
    <row r="24" spans="1:8" ht="85.5">
      <c r="A24" s="94"/>
      <c r="B24" s="29" t="s">
        <v>406</v>
      </c>
      <c r="C24" s="27" t="s">
        <v>211</v>
      </c>
      <c r="D24" s="28" t="s">
        <v>212</v>
      </c>
      <c r="E24" s="30" t="s">
        <v>210</v>
      </c>
      <c r="F24" s="29"/>
      <c r="G24" s="27" t="s">
        <v>4</v>
      </c>
      <c r="H24" s="13">
        <v>43339</v>
      </c>
    </row>
    <row r="25" spans="1:8" ht="114">
      <c r="A25" s="94"/>
      <c r="B25" s="29" t="s">
        <v>407</v>
      </c>
      <c r="C25" s="27" t="s">
        <v>213</v>
      </c>
      <c r="D25" s="28" t="s">
        <v>214</v>
      </c>
      <c r="E25" s="30" t="s">
        <v>215</v>
      </c>
      <c r="F25" s="29"/>
      <c r="G25" s="27" t="s">
        <v>4</v>
      </c>
      <c r="H25" s="13">
        <v>43339</v>
      </c>
    </row>
    <row r="26" spans="1:8" ht="114">
      <c r="A26" s="94"/>
      <c r="B26" s="29" t="s">
        <v>408</v>
      </c>
      <c r="C26" s="27" t="s">
        <v>216</v>
      </c>
      <c r="D26" s="28" t="s">
        <v>217</v>
      </c>
      <c r="E26" s="30" t="s">
        <v>218</v>
      </c>
      <c r="F26" s="29"/>
      <c r="G26" s="27" t="s">
        <v>4</v>
      </c>
      <c r="H26" s="13">
        <v>43339</v>
      </c>
    </row>
    <row r="27" spans="1:8" ht="114">
      <c r="A27" s="94"/>
      <c r="B27" s="29" t="s">
        <v>409</v>
      </c>
      <c r="C27" s="27" t="s">
        <v>219</v>
      </c>
      <c r="D27" s="28" t="s">
        <v>220</v>
      </c>
      <c r="E27" s="30" t="s">
        <v>221</v>
      </c>
      <c r="F27" s="29"/>
      <c r="G27" s="27" t="s">
        <v>4</v>
      </c>
      <c r="H27" s="13">
        <v>43339</v>
      </c>
    </row>
    <row r="28" spans="1:8" ht="142.5">
      <c r="A28" s="94"/>
      <c r="B28" s="29" t="s">
        <v>410</v>
      </c>
      <c r="C28" s="27" t="s">
        <v>222</v>
      </c>
      <c r="D28" s="28" t="s">
        <v>223</v>
      </c>
      <c r="E28" s="30" t="s">
        <v>224</v>
      </c>
      <c r="F28" s="29"/>
      <c r="G28" s="27" t="s">
        <v>4</v>
      </c>
      <c r="H28" s="13">
        <v>43339</v>
      </c>
    </row>
    <row r="29" spans="1:8" ht="142.5">
      <c r="A29" s="94"/>
      <c r="B29" s="29" t="s">
        <v>411</v>
      </c>
      <c r="C29" s="27" t="s">
        <v>225</v>
      </c>
      <c r="D29" s="28" t="s">
        <v>226</v>
      </c>
      <c r="E29" s="30" t="s">
        <v>227</v>
      </c>
      <c r="F29" s="29"/>
      <c r="G29" s="27" t="s">
        <v>4</v>
      </c>
      <c r="H29" s="13">
        <v>43339</v>
      </c>
    </row>
    <row r="30" spans="1:8" ht="142.5">
      <c r="A30" s="94"/>
      <c r="B30" s="29" t="s">
        <v>412</v>
      </c>
      <c r="C30" s="29" t="s">
        <v>228</v>
      </c>
      <c r="D30" s="28" t="s">
        <v>229</v>
      </c>
      <c r="E30" s="30" t="s">
        <v>230</v>
      </c>
      <c r="F30" s="29"/>
      <c r="G30" s="27" t="s">
        <v>4</v>
      </c>
      <c r="H30" s="13">
        <v>43339</v>
      </c>
    </row>
    <row r="31" spans="1:8" ht="142.5">
      <c r="A31" s="94"/>
      <c r="B31" s="29" t="s">
        <v>413</v>
      </c>
      <c r="C31" s="27" t="s">
        <v>231</v>
      </c>
      <c r="D31" s="28" t="s">
        <v>232</v>
      </c>
      <c r="E31" s="30" t="s">
        <v>233</v>
      </c>
      <c r="F31" s="29"/>
      <c r="G31" s="27" t="s">
        <v>4</v>
      </c>
      <c r="H31" s="13">
        <v>43339</v>
      </c>
    </row>
    <row r="32" spans="1:8" ht="114">
      <c r="A32" s="94"/>
      <c r="B32" s="29" t="s">
        <v>414</v>
      </c>
      <c r="C32" s="29" t="s">
        <v>234</v>
      </c>
      <c r="D32" s="28" t="s">
        <v>377</v>
      </c>
      <c r="E32" s="30" t="s">
        <v>235</v>
      </c>
      <c r="F32" s="29"/>
      <c r="G32" s="27" t="s">
        <v>4</v>
      </c>
      <c r="H32" s="13">
        <v>43339</v>
      </c>
    </row>
    <row r="33" spans="1:8" ht="114">
      <c r="A33" s="56" t="s">
        <v>236</v>
      </c>
      <c r="B33" s="29" t="s">
        <v>415</v>
      </c>
      <c r="C33" s="29" t="s">
        <v>236</v>
      </c>
      <c r="D33" s="28" t="s">
        <v>237</v>
      </c>
      <c r="E33" s="30" t="s">
        <v>238</v>
      </c>
      <c r="F33" s="29"/>
      <c r="G33" s="27" t="s">
        <v>4</v>
      </c>
      <c r="H33" s="13">
        <v>43339</v>
      </c>
    </row>
    <row r="34" spans="1:8" ht="57">
      <c r="A34" s="104" t="s">
        <v>239</v>
      </c>
      <c r="B34" s="29" t="s">
        <v>416</v>
      </c>
      <c r="C34" s="27" t="s">
        <v>240</v>
      </c>
      <c r="D34" s="28" t="s">
        <v>241</v>
      </c>
      <c r="E34" s="30" t="s">
        <v>242</v>
      </c>
      <c r="F34" s="29"/>
      <c r="G34" s="27" t="s">
        <v>4</v>
      </c>
      <c r="H34" s="13">
        <v>43339</v>
      </c>
    </row>
    <row r="35" spans="1:8" ht="85.5">
      <c r="A35" s="105"/>
      <c r="B35" s="29" t="s">
        <v>417</v>
      </c>
      <c r="C35" s="29" t="s">
        <v>243</v>
      </c>
      <c r="D35" s="28" t="s">
        <v>244</v>
      </c>
      <c r="E35" s="30" t="s">
        <v>245</v>
      </c>
      <c r="F35" s="29"/>
      <c r="G35" s="27" t="s">
        <v>4</v>
      </c>
      <c r="H35" s="13">
        <v>43339</v>
      </c>
    </row>
    <row r="36" spans="1:8" ht="85.5">
      <c r="A36" s="106"/>
      <c r="B36" s="29" t="s">
        <v>418</v>
      </c>
      <c r="C36" s="27" t="s">
        <v>246</v>
      </c>
      <c r="D36" s="28" t="s">
        <v>247</v>
      </c>
      <c r="E36" s="30" t="s">
        <v>248</v>
      </c>
      <c r="F36" s="29"/>
      <c r="G36" s="27" t="s">
        <v>4</v>
      </c>
      <c r="H36" s="13">
        <v>43339</v>
      </c>
    </row>
  </sheetData>
  <mergeCells count="10">
    <mergeCell ref="A14:A15"/>
    <mergeCell ref="A16:A20"/>
    <mergeCell ref="A21:A32"/>
    <mergeCell ref="A34:A36"/>
    <mergeCell ref="B1:F1"/>
    <mergeCell ref="B2:F2"/>
    <mergeCell ref="B3:F3"/>
    <mergeCell ref="E4:F4"/>
    <mergeCell ref="E5:F5"/>
    <mergeCell ref="A11:A13"/>
  </mergeCells>
  <dataValidations count="1">
    <dataValidation type="list" allowBlank="1" showErrorMessage="1" sqref="F1:F2">
      <formula1>$J$2:$J$5</formula1>
      <formula2>0</formula2>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
  <sheetViews>
    <sheetView zoomScaleNormal="100" workbookViewId="0"/>
  </sheetViews>
  <sheetFormatPr defaultRowHeight="14.25"/>
  <cols>
    <col min="1" max="1" width="9" customWidth="1"/>
    <col min="3" max="3" width="22.5" customWidth="1"/>
    <col min="4" max="4" width="30.375" customWidth="1"/>
    <col min="5" max="5" width="23.125" customWidth="1"/>
    <col min="6" max="6" width="11.625" customWidth="1"/>
    <col min="8" max="8" width="16" customWidth="1"/>
  </cols>
  <sheetData>
    <row r="1" spans="1:9" ht="25.5">
      <c r="A1" s="1" t="s">
        <v>0</v>
      </c>
      <c r="B1" s="80" t="s">
        <v>424</v>
      </c>
      <c r="C1" s="81"/>
      <c r="D1" s="81"/>
      <c r="E1" s="81"/>
      <c r="F1" s="81"/>
    </row>
    <row r="2" spans="1:9" ht="38.25">
      <c r="A2" s="2" t="s">
        <v>1</v>
      </c>
      <c r="B2" s="81" t="s">
        <v>2</v>
      </c>
      <c r="C2" s="81"/>
      <c r="D2" s="81"/>
      <c r="E2" s="81"/>
      <c r="F2" s="81"/>
    </row>
    <row r="3" spans="1:9">
      <c r="A3" s="1" t="s">
        <v>3</v>
      </c>
      <c r="B3" s="82"/>
      <c r="C3" s="82"/>
      <c r="D3" s="82"/>
      <c r="E3" s="82"/>
      <c r="F3" s="82"/>
    </row>
    <row r="4" spans="1:9">
      <c r="A4" s="3" t="s">
        <v>4</v>
      </c>
      <c r="B4" s="4" t="s">
        <v>5</v>
      </c>
      <c r="C4" s="4" t="s">
        <v>6</v>
      </c>
      <c r="D4" s="5" t="s">
        <v>7</v>
      </c>
      <c r="E4" s="83" t="s">
        <v>8</v>
      </c>
      <c r="F4" s="83"/>
    </row>
    <row r="5" spans="1:9" ht="15" thickBot="1">
      <c r="A5" s="6">
        <f>COUNTIF(G11:G102,"Pass")</f>
        <v>25</v>
      </c>
      <c r="B5" s="7">
        <f>COUNTIF(G11:G102,"Fail")</f>
        <v>0</v>
      </c>
      <c r="C5" s="7">
        <f>COUNTIF(G11:G102,"Untested")</f>
        <v>0</v>
      </c>
      <c r="D5" s="8">
        <f>E5-(A5+B5+C5)</f>
        <v>0</v>
      </c>
      <c r="E5" s="84">
        <f>COUNTA(B11:B99)</f>
        <v>25</v>
      </c>
      <c r="F5" s="84"/>
    </row>
    <row r="10" spans="1:9" ht="38.25">
      <c r="A10" s="65" t="s">
        <v>121</v>
      </c>
      <c r="B10" s="65" t="s">
        <v>10</v>
      </c>
      <c r="C10" s="66" t="s">
        <v>11</v>
      </c>
      <c r="D10" s="66" t="s">
        <v>12</v>
      </c>
      <c r="E10" s="66" t="s">
        <v>13</v>
      </c>
      <c r="F10" s="66" t="s">
        <v>14</v>
      </c>
      <c r="G10" s="66" t="s">
        <v>30</v>
      </c>
      <c r="H10" s="66" t="s">
        <v>15</v>
      </c>
      <c r="I10" s="66" t="s">
        <v>16</v>
      </c>
    </row>
    <row r="11" spans="1:9" ht="28.5" customHeight="1">
      <c r="A11" s="107" t="s">
        <v>480</v>
      </c>
      <c r="B11" s="68" t="s">
        <v>416</v>
      </c>
      <c r="C11" s="72" t="s">
        <v>426</v>
      </c>
      <c r="D11" s="69" t="s">
        <v>427</v>
      </c>
      <c r="E11" s="70" t="s">
        <v>428</v>
      </c>
      <c r="F11" s="68"/>
      <c r="G11" s="68" t="s">
        <v>4</v>
      </c>
      <c r="H11" s="13">
        <v>43339</v>
      </c>
      <c r="I11" s="68"/>
    </row>
    <row r="12" spans="1:9" ht="28.5">
      <c r="A12" s="107"/>
      <c r="B12" s="68" t="s">
        <v>417</v>
      </c>
      <c r="C12" s="72" t="s">
        <v>430</v>
      </c>
      <c r="D12" s="69" t="s">
        <v>431</v>
      </c>
      <c r="E12" s="70" t="s">
        <v>428</v>
      </c>
      <c r="F12" s="68"/>
      <c r="G12" s="68" t="s">
        <v>4</v>
      </c>
      <c r="H12" s="13">
        <v>43339</v>
      </c>
      <c r="I12" s="68"/>
    </row>
    <row r="13" spans="1:9" ht="28.5">
      <c r="A13" s="107"/>
      <c r="B13" s="68" t="s">
        <v>418</v>
      </c>
      <c r="C13" s="72" t="s">
        <v>432</v>
      </c>
      <c r="D13" s="69" t="s">
        <v>433</v>
      </c>
      <c r="E13" s="70" t="s">
        <v>428</v>
      </c>
      <c r="F13" s="68"/>
      <c r="G13" s="68" t="s">
        <v>4</v>
      </c>
      <c r="H13" s="13">
        <v>43339</v>
      </c>
      <c r="I13" s="68"/>
    </row>
    <row r="14" spans="1:9" ht="28.5">
      <c r="A14" s="107"/>
      <c r="B14" s="68" t="s">
        <v>429</v>
      </c>
      <c r="C14" s="72" t="s">
        <v>97</v>
      </c>
      <c r="D14" s="69" t="s">
        <v>434</v>
      </c>
      <c r="E14" s="70" t="s">
        <v>428</v>
      </c>
      <c r="F14" s="68"/>
      <c r="G14" s="68" t="s">
        <v>4</v>
      </c>
      <c r="H14" s="13">
        <v>43339</v>
      </c>
      <c r="I14" s="68"/>
    </row>
    <row r="15" spans="1:9" ht="28.5">
      <c r="A15" s="107"/>
      <c r="B15" s="68" t="s">
        <v>435</v>
      </c>
      <c r="C15" s="72" t="s">
        <v>440</v>
      </c>
      <c r="D15" s="69" t="s">
        <v>439</v>
      </c>
      <c r="E15" s="70" t="s">
        <v>428</v>
      </c>
      <c r="F15" s="68"/>
      <c r="G15" s="68" t="s">
        <v>4</v>
      </c>
      <c r="H15" s="13">
        <v>43339</v>
      </c>
      <c r="I15" s="68"/>
    </row>
    <row r="16" spans="1:9" ht="42.75">
      <c r="A16" s="107"/>
      <c r="B16" s="68" t="s">
        <v>436</v>
      </c>
      <c r="C16" s="72" t="s">
        <v>34</v>
      </c>
      <c r="D16" s="69" t="s">
        <v>441</v>
      </c>
      <c r="E16" s="70" t="s">
        <v>428</v>
      </c>
      <c r="F16" s="68"/>
      <c r="G16" s="68" t="s">
        <v>4</v>
      </c>
      <c r="H16" s="13">
        <v>43339</v>
      </c>
      <c r="I16" s="68"/>
    </row>
    <row r="17" spans="1:9" ht="28.5">
      <c r="A17" s="107"/>
      <c r="B17" s="68" t="s">
        <v>437</v>
      </c>
      <c r="C17" s="72" t="s">
        <v>443</v>
      </c>
      <c r="D17" s="69" t="s">
        <v>442</v>
      </c>
      <c r="E17" s="70" t="s">
        <v>428</v>
      </c>
      <c r="F17" s="68"/>
      <c r="G17" s="68" t="s">
        <v>4</v>
      </c>
      <c r="H17" s="13">
        <v>43339</v>
      </c>
      <c r="I17" s="68"/>
    </row>
    <row r="18" spans="1:9" ht="28.5">
      <c r="A18" s="107"/>
      <c r="B18" s="68" t="s">
        <v>438</v>
      </c>
      <c r="C18" s="72" t="s">
        <v>65</v>
      </c>
      <c r="D18" s="69" t="s">
        <v>444</v>
      </c>
      <c r="E18" s="70" t="s">
        <v>428</v>
      </c>
      <c r="F18" s="68"/>
      <c r="G18" s="68" t="s">
        <v>4</v>
      </c>
      <c r="H18" s="13">
        <v>43339</v>
      </c>
      <c r="I18" s="68"/>
    </row>
    <row r="19" spans="1:9" ht="28.5">
      <c r="A19" s="107"/>
      <c r="B19" s="68" t="s">
        <v>445</v>
      </c>
      <c r="C19" s="73" t="s">
        <v>446</v>
      </c>
      <c r="D19" s="69" t="s">
        <v>447</v>
      </c>
      <c r="E19" s="70" t="s">
        <v>428</v>
      </c>
      <c r="F19" s="67"/>
      <c r="G19" s="68" t="s">
        <v>4</v>
      </c>
      <c r="H19" s="13">
        <v>43339</v>
      </c>
      <c r="I19" s="67"/>
    </row>
    <row r="20" spans="1:9" ht="28.5">
      <c r="A20" s="107" t="s">
        <v>448</v>
      </c>
      <c r="B20" s="68" t="s">
        <v>449</v>
      </c>
      <c r="C20" s="72" t="s">
        <v>453</v>
      </c>
      <c r="D20" s="69" t="s">
        <v>455</v>
      </c>
      <c r="E20" s="70" t="s">
        <v>428</v>
      </c>
      <c r="F20" s="67"/>
      <c r="G20" s="68" t="s">
        <v>4</v>
      </c>
      <c r="H20" s="13">
        <v>43339</v>
      </c>
      <c r="I20" s="67"/>
    </row>
    <row r="21" spans="1:9" ht="42.75">
      <c r="A21" s="107"/>
      <c r="B21" s="68" t="s">
        <v>450</v>
      </c>
      <c r="C21" s="72" t="s">
        <v>454</v>
      </c>
      <c r="D21" s="69" t="s">
        <v>456</v>
      </c>
      <c r="E21" s="70" t="s">
        <v>428</v>
      </c>
      <c r="F21" s="67"/>
      <c r="G21" s="68" t="s">
        <v>4</v>
      </c>
      <c r="H21" s="13">
        <v>43339</v>
      </c>
      <c r="I21" s="67"/>
    </row>
    <row r="22" spans="1:9" ht="42.75">
      <c r="A22" s="107"/>
      <c r="B22" s="68" t="s">
        <v>451</v>
      </c>
      <c r="C22" s="72" t="s">
        <v>452</v>
      </c>
      <c r="D22" s="69" t="s">
        <v>457</v>
      </c>
      <c r="E22" s="70" t="s">
        <v>428</v>
      </c>
      <c r="F22" s="67"/>
      <c r="G22" s="68" t="s">
        <v>4</v>
      </c>
      <c r="H22" s="13">
        <v>43339</v>
      </c>
      <c r="I22" s="67"/>
    </row>
    <row r="23" spans="1:9" ht="57">
      <c r="A23" s="74" t="s">
        <v>425</v>
      </c>
      <c r="B23" s="71" t="s">
        <v>460</v>
      </c>
      <c r="C23" s="73" t="s">
        <v>458</v>
      </c>
      <c r="D23" s="69" t="s">
        <v>459</v>
      </c>
      <c r="E23" s="70" t="s">
        <v>428</v>
      </c>
      <c r="F23" s="67"/>
      <c r="G23" s="68" t="s">
        <v>4</v>
      </c>
      <c r="H23" s="13">
        <v>43339</v>
      </c>
      <c r="I23" s="67"/>
    </row>
    <row r="24" spans="1:9" ht="30" customHeight="1">
      <c r="A24" s="107" t="s">
        <v>461</v>
      </c>
      <c r="B24" s="71" t="s">
        <v>462</v>
      </c>
      <c r="C24" s="73" t="s">
        <v>463</v>
      </c>
      <c r="D24" s="69" t="s">
        <v>465</v>
      </c>
      <c r="E24" s="70" t="s">
        <v>428</v>
      </c>
      <c r="F24" s="67"/>
      <c r="G24" s="68" t="s">
        <v>4</v>
      </c>
      <c r="H24" s="13">
        <v>43339</v>
      </c>
      <c r="I24" s="67"/>
    </row>
    <row r="25" spans="1:9" ht="42.75">
      <c r="A25" s="107"/>
      <c r="B25" s="71" t="s">
        <v>470</v>
      </c>
      <c r="C25" s="73" t="s">
        <v>469</v>
      </c>
      <c r="D25" s="69" t="s">
        <v>468</v>
      </c>
      <c r="E25" s="70" t="s">
        <v>428</v>
      </c>
      <c r="F25" s="67"/>
      <c r="G25" s="68" t="s">
        <v>4</v>
      </c>
      <c r="H25" s="13">
        <v>43339</v>
      </c>
      <c r="I25" s="67"/>
    </row>
    <row r="26" spans="1:9" ht="42.75">
      <c r="A26" s="107"/>
      <c r="B26" s="71" t="s">
        <v>471</v>
      </c>
      <c r="C26" s="73" t="s">
        <v>464</v>
      </c>
      <c r="D26" s="69" t="s">
        <v>466</v>
      </c>
      <c r="E26" s="70" t="s">
        <v>428</v>
      </c>
      <c r="F26" s="67"/>
      <c r="G26" s="68" t="s">
        <v>4</v>
      </c>
      <c r="H26" s="13">
        <v>43339</v>
      </c>
      <c r="I26" s="67"/>
    </row>
    <row r="27" spans="1:9" ht="42.75">
      <c r="A27" s="107"/>
      <c r="B27" s="71" t="s">
        <v>472</v>
      </c>
      <c r="C27" s="73" t="s">
        <v>467</v>
      </c>
      <c r="D27" s="69" t="s">
        <v>468</v>
      </c>
      <c r="E27" s="70" t="s">
        <v>428</v>
      </c>
      <c r="F27" s="67"/>
      <c r="G27" s="68" t="s">
        <v>4</v>
      </c>
      <c r="H27" s="13">
        <v>43339</v>
      </c>
      <c r="I27" s="67"/>
    </row>
    <row r="28" spans="1:9" ht="42.75">
      <c r="A28" s="107"/>
      <c r="B28" s="71" t="s">
        <v>473</v>
      </c>
      <c r="C28" s="73" t="s">
        <v>475</v>
      </c>
      <c r="D28" s="69" t="s">
        <v>477</v>
      </c>
      <c r="E28" s="70" t="s">
        <v>428</v>
      </c>
      <c r="F28" s="67"/>
      <c r="G28" s="68" t="s">
        <v>4</v>
      </c>
      <c r="H28" s="13">
        <v>43339</v>
      </c>
      <c r="I28" s="67"/>
    </row>
    <row r="29" spans="1:9" ht="42.75">
      <c r="A29" s="107"/>
      <c r="B29" s="71" t="s">
        <v>474</v>
      </c>
      <c r="C29" s="73" t="s">
        <v>476</v>
      </c>
      <c r="D29" s="69" t="s">
        <v>478</v>
      </c>
      <c r="E29" s="70" t="s">
        <v>428</v>
      </c>
      <c r="F29" s="67"/>
      <c r="G29" s="68" t="s">
        <v>4</v>
      </c>
      <c r="H29" s="13">
        <v>43339</v>
      </c>
      <c r="I29" s="67"/>
    </row>
    <row r="30" spans="1:9" ht="42.75">
      <c r="A30" s="107" t="s">
        <v>481</v>
      </c>
      <c r="B30" s="17" t="s">
        <v>482</v>
      </c>
      <c r="C30" s="76" t="s">
        <v>484</v>
      </c>
      <c r="D30" s="15" t="s">
        <v>485</v>
      </c>
      <c r="E30" s="12" t="s">
        <v>428</v>
      </c>
      <c r="F30" s="18"/>
      <c r="G30" s="61" t="s">
        <v>4</v>
      </c>
      <c r="H30" s="13">
        <v>43339</v>
      </c>
      <c r="I30" s="18"/>
    </row>
    <row r="31" spans="1:9" ht="57">
      <c r="A31" s="107"/>
      <c r="B31" s="17" t="s">
        <v>495</v>
      </c>
      <c r="C31" s="76" t="s">
        <v>483</v>
      </c>
      <c r="D31" s="15" t="s">
        <v>486</v>
      </c>
      <c r="E31" s="12" t="s">
        <v>428</v>
      </c>
      <c r="F31" s="18"/>
      <c r="G31" s="61" t="s">
        <v>4</v>
      </c>
      <c r="H31" s="13">
        <v>43339</v>
      </c>
      <c r="I31" s="18"/>
    </row>
    <row r="32" spans="1:9" ht="57">
      <c r="A32" s="107"/>
      <c r="B32" s="17" t="s">
        <v>496</v>
      </c>
      <c r="C32" s="76" t="s">
        <v>487</v>
      </c>
      <c r="D32" s="15" t="s">
        <v>488</v>
      </c>
      <c r="E32" s="12" t="s">
        <v>428</v>
      </c>
      <c r="F32" s="18"/>
      <c r="G32" s="61" t="s">
        <v>4</v>
      </c>
      <c r="H32" s="13">
        <v>43339</v>
      </c>
      <c r="I32" s="18"/>
    </row>
    <row r="33" spans="1:9" ht="28.5">
      <c r="A33" s="107"/>
      <c r="B33" s="17" t="s">
        <v>497</v>
      </c>
      <c r="C33" s="76" t="s">
        <v>489</v>
      </c>
      <c r="D33" s="15" t="s">
        <v>492</v>
      </c>
      <c r="E33" s="12" t="s">
        <v>428</v>
      </c>
      <c r="F33" s="18"/>
      <c r="G33" s="61" t="s">
        <v>4</v>
      </c>
      <c r="H33" s="13">
        <v>43339</v>
      </c>
      <c r="I33" s="18"/>
    </row>
    <row r="34" spans="1:9" ht="42.75">
      <c r="A34" s="107"/>
      <c r="B34" s="17" t="s">
        <v>498</v>
      </c>
      <c r="C34" s="76" t="s">
        <v>490</v>
      </c>
      <c r="D34" s="15" t="s">
        <v>493</v>
      </c>
      <c r="E34" s="12" t="s">
        <v>428</v>
      </c>
      <c r="F34" s="18"/>
      <c r="G34" s="61" t="s">
        <v>4</v>
      </c>
      <c r="H34" s="13">
        <v>43339</v>
      </c>
      <c r="I34" s="18"/>
    </row>
    <row r="35" spans="1:9" ht="42.75">
      <c r="A35" s="107"/>
      <c r="B35" s="17" t="s">
        <v>499</v>
      </c>
      <c r="C35" s="76" t="s">
        <v>491</v>
      </c>
      <c r="D35" s="15" t="s">
        <v>494</v>
      </c>
      <c r="E35" s="12" t="s">
        <v>428</v>
      </c>
      <c r="F35" s="18"/>
      <c r="G35" s="61" t="s">
        <v>4</v>
      </c>
      <c r="H35" s="13">
        <v>43339</v>
      </c>
      <c r="I35" s="18"/>
    </row>
    <row r="36" spans="1:9">
      <c r="B36" s="77"/>
      <c r="C36" s="78"/>
      <c r="D36" s="77"/>
    </row>
  </sheetData>
  <mergeCells count="9">
    <mergeCell ref="A20:A22"/>
    <mergeCell ref="A24:A29"/>
    <mergeCell ref="A30:A35"/>
    <mergeCell ref="B1:F1"/>
    <mergeCell ref="B2:F2"/>
    <mergeCell ref="B3:F3"/>
    <mergeCell ref="E4:F4"/>
    <mergeCell ref="E5:F5"/>
    <mergeCell ref="A11:A19"/>
  </mergeCells>
  <dataValidations count="1">
    <dataValidation type="list" allowBlank="1" showErrorMessage="1" sqref="F1:F2">
      <formula1>$J$2:$J$5</formula1>
      <formula2>0</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Admin</vt:lpstr>
      <vt:lpstr>Guest</vt:lpstr>
      <vt:lpstr>Custommer</vt:lpstr>
      <vt:lpstr>Chef</vt:lpstr>
      <vt:lpstr>Cashier</vt:lpstr>
      <vt:lpstr>Waiter</vt:lpstr>
      <vt:lpstr>Authen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LongLuong</dc:creator>
  <cp:lastModifiedBy>A</cp:lastModifiedBy>
  <dcterms:created xsi:type="dcterms:W3CDTF">2017-08-21T03:30:50Z</dcterms:created>
  <dcterms:modified xsi:type="dcterms:W3CDTF">2018-08-27T04:33:25Z</dcterms:modified>
</cp:coreProperties>
</file>