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0" i="1" l="1"/>
  <c r="R15" i="1"/>
  <c r="O15" i="1"/>
  <c r="P15" i="1"/>
  <c r="N15" i="1"/>
  <c r="J15" i="1"/>
  <c r="P11" i="1"/>
  <c r="P10" i="1"/>
  <c r="S2" i="1"/>
  <c r="N2" i="1"/>
  <c r="K3" i="1"/>
  <c r="K2" i="1"/>
  <c r="O2" i="1"/>
  <c r="P2" i="1"/>
  <c r="N3" i="1"/>
  <c r="O3" i="1"/>
  <c r="P3" i="1"/>
  <c r="N4" i="1"/>
  <c r="O4" i="1"/>
  <c r="P4" i="1"/>
  <c r="O11" i="1"/>
  <c r="M12" i="1"/>
  <c r="O12" i="1"/>
  <c r="N10" i="1"/>
  <c r="N12" i="1"/>
  <c r="L3" i="1"/>
  <c r="N11" i="1" s="1"/>
  <c r="M11" i="1"/>
  <c r="M2" i="1"/>
  <c r="O10" i="1" s="1"/>
  <c r="L2" i="1"/>
  <c r="M10" i="1"/>
  <c r="S4" i="1" l="1"/>
  <c r="T4" i="1" s="1"/>
  <c r="S3" i="1"/>
  <c r="T3" i="1" s="1"/>
  <c r="T2" i="1"/>
  <c r="S12" i="1" l="1"/>
  <c r="V4" i="1"/>
  <c r="S11" i="1"/>
  <c r="V3" i="1"/>
  <c r="T11" i="1" s="1"/>
  <c r="S10" i="1"/>
  <c r="V2" i="1"/>
  <c r="T10" i="1" l="1"/>
  <c r="T12" i="1"/>
  <c r="Q10" i="1"/>
  <c r="K15" i="1" s="1"/>
  <c r="R10" i="1"/>
  <c r="L15" i="1" s="1"/>
  <c r="R11" i="1"/>
  <c r="L16" i="1" s="1"/>
  <c r="Q11" i="1"/>
  <c r="K16" i="1" s="1"/>
  <c r="J16" i="1"/>
  <c r="R12" i="1"/>
  <c r="L17" i="1" s="1"/>
  <c r="Q12" i="1"/>
  <c r="K17" i="1" s="1"/>
  <c r="P12" i="1"/>
  <c r="J17" i="1" s="1"/>
  <c r="O17" i="1" l="1"/>
  <c r="O16" i="1"/>
  <c r="O18" i="1"/>
  <c r="S15" i="1"/>
  <c r="P18" i="1"/>
  <c r="P17" i="1"/>
  <c r="P16" i="1"/>
  <c r="T15" i="1"/>
  <c r="Q18" i="1"/>
  <c r="Q17" i="1"/>
  <c r="Q16" i="1"/>
  <c r="Q15" i="1"/>
  <c r="N16" i="1"/>
  <c r="N17" i="1"/>
</calcChain>
</file>

<file path=xl/sharedStrings.xml><?xml version="1.0" encoding="utf-8"?>
<sst xmlns="http://schemas.openxmlformats.org/spreadsheetml/2006/main" count="50" uniqueCount="49">
  <si>
    <t>x</t>
  </si>
  <si>
    <t>wh</t>
  </si>
  <si>
    <t>bh</t>
  </si>
  <si>
    <t>hidden layer inputs</t>
  </si>
  <si>
    <t>hidden layer activations</t>
  </si>
  <si>
    <t>wout</t>
  </si>
  <si>
    <t>bout</t>
  </si>
  <si>
    <t>y</t>
  </si>
  <si>
    <t>E</t>
  </si>
  <si>
    <t>hidden_layer_input= matrix_dot_product(X,wh) + bh</t>
  </si>
  <si>
    <r>
      <t>Step 3: </t>
    </r>
    <r>
      <rPr>
        <sz val="12"/>
        <color rgb="FF080E14"/>
        <rFont val="Arial"/>
        <family val="2"/>
      </rPr>
      <t>Perform non-linear transformation on hidden linear input</t>
    </r>
  </si>
  <si>
    <t>hiddenlayer_activations = sigmoid(hidden_layer_input)</t>
  </si>
  <si>
    <t>sigmoid = 1/(1 + exp(-x))</t>
  </si>
  <si>
    <t>output_layer_input = matrix_dot_product (hiddenlayer_activations * wout ) + bout</t>
  </si>
  <si>
    <t>output = sigmoid(output_layer_input)</t>
  </si>
  <si>
    <t>Step 4: Perform  linear and nin linear transformation of hidden layer activation at output layer</t>
  </si>
  <si>
    <t>output</t>
  </si>
  <si>
    <r>
      <t>Step 5: </t>
    </r>
    <r>
      <rPr>
        <sz val="12"/>
        <color rgb="FF080E14"/>
        <rFont val="Arial"/>
        <family val="2"/>
      </rPr>
      <t>Calculate gradient of Error(E) at output layer</t>
    </r>
  </si>
  <si>
    <t>E = y-output</t>
  </si>
  <si>
    <t>gradient:: x * (1 – x)</t>
  </si>
  <si>
    <r>
      <t>Step 6: </t>
    </r>
    <r>
      <rPr>
        <sz val="12"/>
        <color rgb="FF080E14"/>
        <rFont val="Arial"/>
        <family val="2"/>
      </rPr>
      <t>Compute slope at output and hidden layer</t>
    </r>
  </si>
  <si>
    <t>Slope_output_layer= derivatives_sigmoid(output)</t>
  </si>
  <si>
    <t>Slope_hidden_layer = derivatives_sigmoid(hiddenlayer_activations)</t>
  </si>
  <si>
    <r>
      <t>Step 7: </t>
    </r>
    <r>
      <rPr>
        <sz val="12"/>
        <color rgb="FF080E14"/>
        <rFont val="Arial"/>
        <family val="2"/>
      </rPr>
      <t>Compute delta at output layer</t>
    </r>
  </si>
  <si>
    <t>d_output = E * slope_output_layer*lr</t>
  </si>
  <si>
    <r>
      <t>Step 8: </t>
    </r>
    <r>
      <rPr>
        <sz val="12"/>
        <color rgb="FF080E14"/>
        <rFont val="Arial"/>
        <family val="2"/>
      </rPr>
      <t>Calculate Error at hidden layer</t>
    </r>
  </si>
  <si>
    <t>Error_at_hidden_layer = matrix_dot_product(d_output, wout.Transpose)</t>
  </si>
  <si>
    <r>
      <t>Step 9: </t>
    </r>
    <r>
      <rPr>
        <sz val="12"/>
        <color rgb="FF080E14"/>
        <rFont val="Arial"/>
        <family val="2"/>
      </rPr>
      <t>Compute delta at hidden layer</t>
    </r>
  </si>
  <si>
    <t>d_hiddenlayer = Error_at_hidden_layer * slope_hidden_layer</t>
  </si>
  <si>
    <r>
      <t>Step 10: </t>
    </r>
    <r>
      <rPr>
        <sz val="12"/>
        <color rgb="FF080E14"/>
        <rFont val="Arial"/>
        <family val="2"/>
      </rPr>
      <t>Update weight at both output and hidden layer</t>
    </r>
  </si>
  <si>
    <t>wout = wout + matrix_dot_product(hiddenlayer_activations.Transpose, d_output)*learning_rate</t>
  </si>
  <si>
    <t>wh =  wh+ matrix_dot_product(X.Transpose,d_hiddenlayer)*learning_rate</t>
  </si>
  <si>
    <r>
      <t>Step 11: </t>
    </r>
    <r>
      <rPr>
        <sz val="12"/>
        <color rgb="FF080E14"/>
        <rFont val="Arial"/>
        <family val="2"/>
      </rPr>
      <t>Update biases at both output and hidden layer</t>
    </r>
  </si>
  <si>
    <t>bh = bh + sum(d_hiddenlayer, axis=0) * learning_rate</t>
  </si>
  <si>
    <t>bout = bout + sum(d_output, axis=0)*learning_rate</t>
  </si>
  <si>
    <t>slope hidden layer</t>
  </si>
  <si>
    <t>slope output</t>
  </si>
  <si>
    <t>delta output</t>
  </si>
  <si>
    <t>lr</t>
  </si>
  <si>
    <t>error hidden layer</t>
  </si>
  <si>
    <t xml:space="preserve"> </t>
  </si>
  <si>
    <t>wout Tanspose</t>
  </si>
  <si>
    <t>wout updated</t>
  </si>
  <si>
    <t>wh updated</t>
  </si>
  <si>
    <t>x transpose</t>
  </si>
  <si>
    <t>bh updated</t>
  </si>
  <si>
    <t>bout updated</t>
  </si>
  <si>
    <t>output layer input</t>
  </si>
  <si>
    <t>delta hidden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</si>
</sst>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366FF"/>
      <name val="Arial"/>
      <family val="2"/>
    </font>
    <font>
      <b/>
      <sz val="12"/>
      <color rgb="FF333333"/>
      <name val="Arial"/>
      <family val="2"/>
    </font>
    <font>
      <sz val="12"/>
      <color rgb="FF080E14"/>
      <name val="Arial"/>
      <family val="2"/>
    </font>
    <font>
      <i/>
      <sz val="12"/>
      <color rgb="FF3366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ill="1" applyAlignment="1"/>
    <xf numFmtId="0" fontId="0" fillId="2" borderId="0" xfId="0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>
      <selection activeCell="S18" sqref="S18"/>
    </sheetView>
  </sheetViews>
  <sheetFormatPr defaultRowHeight="15" x14ac:dyDescent="0.25"/>
  <cols>
    <col min="1" max="1" width="7.5703125" customWidth="1"/>
    <col min="2" max="2" width="7.140625" customWidth="1"/>
    <col min="3" max="3" width="7" customWidth="1"/>
    <col min="4" max="4" width="6.5703125" customWidth="1"/>
  </cols>
  <sheetData>
    <row r="1" spans="1:22" s="6" customFormat="1" x14ac:dyDescent="0.25">
      <c r="A1" s="7" t="s">
        <v>0</v>
      </c>
      <c r="B1" s="7"/>
      <c r="C1" s="7"/>
      <c r="D1" s="7"/>
      <c r="E1" s="7" t="s">
        <v>1</v>
      </c>
      <c r="F1" s="7"/>
      <c r="G1" s="7"/>
      <c r="H1" s="7" t="s">
        <v>2</v>
      </c>
      <c r="I1" s="7"/>
      <c r="J1" s="7"/>
      <c r="K1" s="7" t="s">
        <v>3</v>
      </c>
      <c r="L1" s="7"/>
      <c r="M1" s="7"/>
      <c r="N1" s="8" t="s">
        <v>4</v>
      </c>
      <c r="O1" s="8"/>
      <c r="P1" s="8"/>
      <c r="Q1" s="6" t="s">
        <v>5</v>
      </c>
      <c r="R1" s="6" t="s">
        <v>6</v>
      </c>
      <c r="S1" s="6" t="s">
        <v>47</v>
      </c>
      <c r="T1" s="6" t="s">
        <v>16</v>
      </c>
      <c r="U1" s="6" t="s">
        <v>7</v>
      </c>
      <c r="V1" s="6" t="s">
        <v>8</v>
      </c>
    </row>
    <row r="2" spans="1:22" x14ac:dyDescent="0.25">
      <c r="A2">
        <v>1</v>
      </c>
      <c r="B2">
        <v>0</v>
      </c>
      <c r="C2">
        <v>1</v>
      </c>
      <c r="D2">
        <v>0</v>
      </c>
      <c r="E2">
        <v>0.42</v>
      </c>
      <c r="F2">
        <v>0.88</v>
      </c>
      <c r="G2">
        <v>0.55000000000000004</v>
      </c>
      <c r="H2">
        <v>0.46</v>
      </c>
      <c r="I2">
        <v>0.72</v>
      </c>
      <c r="J2">
        <v>0.08</v>
      </c>
      <c r="K2">
        <f>(A2*E2+B2*E3+C2*E4+D2*E5)+H2</f>
        <v>1.48</v>
      </c>
      <c r="L2">
        <f>(A2*F2+B2*F3+C2*F4+D2*F5)+I2</f>
        <v>1.78</v>
      </c>
      <c r="M2">
        <f>(A2*G2+B2*G3+C2*G4+D2*G5)+J2</f>
        <v>1.1000000000000001</v>
      </c>
      <c r="N2">
        <f>1/(1+EXP(-1*K2))</f>
        <v>0.81457258070701777</v>
      </c>
      <c r="O2">
        <f t="shared" ref="O2:P2" si="0">1/(1+EXP(-1*L2))</f>
        <v>0.85569686590948124</v>
      </c>
      <c r="P2">
        <f t="shared" si="0"/>
        <v>0.75026010559511769</v>
      </c>
      <c r="Q2">
        <v>0.3</v>
      </c>
      <c r="R2">
        <v>0.69</v>
      </c>
      <c r="S2">
        <f>(N2*Q2+O2*Q3+P2*Q4)+R2</f>
        <v>1.3208558149763525</v>
      </c>
      <c r="T2">
        <f>1/(1+EXP(-1*S2))</f>
        <v>0.78932405659396099</v>
      </c>
      <c r="U2">
        <v>1</v>
      </c>
      <c r="V2">
        <f>U2-T2</f>
        <v>0.21067594340603901</v>
      </c>
    </row>
    <row r="3" spans="1:22" x14ac:dyDescent="0.25">
      <c r="A3">
        <v>1</v>
      </c>
      <c r="B3">
        <v>0</v>
      </c>
      <c r="C3">
        <v>1</v>
      </c>
      <c r="D3">
        <v>1</v>
      </c>
      <c r="E3">
        <v>0.1</v>
      </c>
      <c r="F3">
        <v>0.73</v>
      </c>
      <c r="G3">
        <v>0.68</v>
      </c>
      <c r="K3">
        <f>(A3*E2+B3*E3+C3*E4+D3*E5)+H2</f>
        <v>2.4</v>
      </c>
      <c r="L3">
        <f>(A3*F2+B3*F3+C3*F4+D3*F5)+I2</f>
        <v>1.8900000000000001</v>
      </c>
      <c r="M3">
        <v>1.61</v>
      </c>
      <c r="N3">
        <f t="shared" ref="N3:N4" si="1">1/(1+EXP(-1*K3))</f>
        <v>0.91682730350607766</v>
      </c>
      <c r="O3">
        <f t="shared" ref="O3:O4" si="2">1/(1+EXP(-1*L3))</f>
        <v>0.86875553056147681</v>
      </c>
      <c r="P3">
        <f t="shared" ref="P3:P4" si="3">1/(1+EXP(-1*M3))</f>
        <v>0.83341138642454038</v>
      </c>
      <c r="Q3">
        <v>0.25</v>
      </c>
      <c r="S3">
        <f>(N3*Q2+O3*Q3+P3*Q4)+R2</f>
        <v>1.3739216925698368</v>
      </c>
      <c r="T3">
        <f t="shared" ref="T3:T4" si="4">1/(1+EXP(-1*S3))</f>
        <v>0.79801302311769884</v>
      </c>
      <c r="U3">
        <v>1</v>
      </c>
      <c r="V3">
        <f t="shared" ref="V3:V4" si="5">U3-T3</f>
        <v>0.20198697688230116</v>
      </c>
    </row>
    <row r="4" spans="1:22" x14ac:dyDescent="0.25">
      <c r="A4">
        <v>0</v>
      </c>
      <c r="B4">
        <v>1</v>
      </c>
      <c r="C4">
        <v>0</v>
      </c>
      <c r="D4">
        <v>1</v>
      </c>
      <c r="E4">
        <v>0.6</v>
      </c>
      <c r="F4">
        <v>0.18</v>
      </c>
      <c r="G4">
        <v>0.47</v>
      </c>
      <c r="K4">
        <v>1.48</v>
      </c>
      <c r="L4">
        <v>1.56</v>
      </c>
      <c r="M4">
        <v>1.27</v>
      </c>
      <c r="N4">
        <f t="shared" si="1"/>
        <v>0.81457258070701777</v>
      </c>
      <c r="O4">
        <f t="shared" si="2"/>
        <v>0.82635335298099499</v>
      </c>
      <c r="P4">
        <f t="shared" si="3"/>
        <v>0.78074274791212828</v>
      </c>
      <c r="Q4">
        <v>0.23</v>
      </c>
      <c r="S4">
        <f>(N4*Q2+O4*Q3+P4*Q4)+R2</f>
        <v>1.3205309444771436</v>
      </c>
      <c r="T4">
        <f t="shared" si="4"/>
        <v>0.78927002828421411</v>
      </c>
      <c r="U4">
        <v>0</v>
      </c>
      <c r="V4">
        <f t="shared" si="5"/>
        <v>-0.78927002828421411</v>
      </c>
    </row>
    <row r="5" spans="1:22" x14ac:dyDescent="0.25">
      <c r="E5">
        <v>0.92</v>
      </c>
      <c r="F5">
        <v>0.11</v>
      </c>
      <c r="G5">
        <v>0.52</v>
      </c>
    </row>
    <row r="9" spans="1:22" x14ac:dyDescent="0.25">
      <c r="I9" s="7" t="s">
        <v>41</v>
      </c>
      <c r="J9" s="7"/>
      <c r="K9" s="7"/>
      <c r="L9" t="s">
        <v>38</v>
      </c>
      <c r="M9" s="7" t="s">
        <v>35</v>
      </c>
      <c r="N9" s="1"/>
      <c r="O9" s="1"/>
      <c r="P9" s="7" t="s">
        <v>39</v>
      </c>
      <c r="Q9" s="7"/>
      <c r="R9" s="7"/>
      <c r="S9" s="6" t="s">
        <v>36</v>
      </c>
      <c r="T9" s="6" t="s">
        <v>37</v>
      </c>
    </row>
    <row r="10" spans="1:22" ht="15.75" x14ac:dyDescent="0.25">
      <c r="A10" s="2" t="s">
        <v>9</v>
      </c>
      <c r="F10" s="2"/>
      <c r="I10">
        <v>0.3</v>
      </c>
      <c r="J10">
        <v>0.25</v>
      </c>
      <c r="K10">
        <v>0.23</v>
      </c>
      <c r="L10">
        <v>0.1</v>
      </c>
      <c r="M10">
        <f>N2*(1-N2)</f>
        <v>0.15104409146732678</v>
      </c>
      <c r="N10">
        <f>O2*(1-O2)</f>
        <v>0.12347973958217252</v>
      </c>
      <c r="O10">
        <f>P2*(1-P2)</f>
        <v>0.18736987954752055</v>
      </c>
      <c r="P10">
        <f>T10*I10</f>
        <v>1.0510091298566953E-2</v>
      </c>
      <c r="Q10">
        <f>T10*J10</f>
        <v>8.758409415472462E-3</v>
      </c>
      <c r="R10">
        <f>T10*K10</f>
        <v>8.0577366622346658E-3</v>
      </c>
      <c r="S10">
        <f>T2*(1-T2)</f>
        <v>0.16629159027601445</v>
      </c>
      <c r="T10">
        <f>V2*S10</f>
        <v>3.5033637661889848E-2</v>
      </c>
    </row>
    <row r="11" spans="1:22" ht="15.75" x14ac:dyDescent="0.25">
      <c r="A11" s="3" t="s">
        <v>10</v>
      </c>
      <c r="M11">
        <f>N3*(1-N3)</f>
        <v>7.6254999051852221E-2</v>
      </c>
      <c r="N11">
        <f>O3*(1-O3)</f>
        <v>0.11401935868032374</v>
      </c>
      <c r="O11">
        <f>P3*(1-P3)</f>
        <v>0.13883684740246582</v>
      </c>
      <c r="P11">
        <f>T11*I10</f>
        <v>9.7673774739475989E-3</v>
      </c>
      <c r="Q11">
        <f>T11*J10</f>
        <v>8.1394812282896654E-3</v>
      </c>
      <c r="R11">
        <f>T11*K10</f>
        <v>7.4883227300264928E-3</v>
      </c>
      <c r="S11">
        <f>T3*(1-T3)</f>
        <v>0.16118823805224991</v>
      </c>
      <c r="T11">
        <f t="shared" ref="T11:T12" si="6">V3*S11</f>
        <v>3.2557924913158662E-2</v>
      </c>
    </row>
    <row r="12" spans="1:22" ht="15.75" x14ac:dyDescent="0.25">
      <c r="A12" s="4" t="s">
        <v>11</v>
      </c>
      <c r="M12">
        <f>N4*(1-N4)</f>
        <v>0.15104409146732678</v>
      </c>
      <c r="N12">
        <f>O4*(1-O4)</f>
        <v>0.14349348899806208</v>
      </c>
      <c r="O12">
        <f>P4*(1-P4)</f>
        <v>0.1711835094947472</v>
      </c>
      <c r="P12">
        <f>T12*I10</f>
        <v>-3.93820923315207E-2</v>
      </c>
      <c r="Q12">
        <f>T12*J10</f>
        <v>-3.2818410276267251E-2</v>
      </c>
      <c r="R12">
        <f>T12*K10</f>
        <v>-3.0192937454165871E-2</v>
      </c>
      <c r="S12">
        <f>T4*(1-T4)</f>
        <v>0.16632285073644998</v>
      </c>
      <c r="T12">
        <f t="shared" si="6"/>
        <v>-0.13127364110506901</v>
      </c>
    </row>
    <row r="13" spans="1:22" ht="15.75" x14ac:dyDescent="0.25">
      <c r="A13" s="5" t="s">
        <v>12</v>
      </c>
    </row>
    <row r="14" spans="1:22" x14ac:dyDescent="0.25">
      <c r="A14" t="s">
        <v>15</v>
      </c>
      <c r="J14" s="7" t="s">
        <v>48</v>
      </c>
      <c r="K14" s="7"/>
      <c r="L14" s="7"/>
      <c r="M14" t="s">
        <v>40</v>
      </c>
      <c r="N14" s="6" t="s">
        <v>42</v>
      </c>
      <c r="O14" s="7" t="s">
        <v>43</v>
      </c>
      <c r="P14" s="7"/>
      <c r="Q14" s="7"/>
      <c r="R14" s="7" t="s">
        <v>45</v>
      </c>
      <c r="S14" s="7"/>
      <c r="T14" s="7"/>
    </row>
    <row r="15" spans="1:22" ht="15.75" x14ac:dyDescent="0.25">
      <c r="A15" s="2" t="s">
        <v>13</v>
      </c>
      <c r="J15" s="9">
        <f>P10*M10</f>
        <v>1.5874871914307023E-3</v>
      </c>
      <c r="K15" s="9">
        <f>Q10*N10</f>
        <v>1.0814861137765875E-3</v>
      </c>
      <c r="L15" s="9">
        <f>R10*O10</f>
        <v>1.5097771478285497E-3</v>
      </c>
      <c r="N15">
        <f>Q2+((J20*T10+K20*T11+L20*T12)*L10)</f>
        <v>0.29514555265339215</v>
      </c>
      <c r="O15">
        <f>E2+((M20*J15+N20*J16+O20*J17)*L10)</f>
        <v>0.42023322985514455</v>
      </c>
      <c r="P15">
        <f>F2+((M20*K15+N20*K16+O20*K17)*L10)</f>
        <v>0.88020095445434166</v>
      </c>
      <c r="Q15">
        <f>G2+((M20*$L$15+N20*$L$16+O20*$L$17)*$L$10)</f>
        <v>0.5502549432267998</v>
      </c>
      <c r="R15">
        <f>H2+SUM(J15:J17)*L10</f>
        <v>0.45963838661951489</v>
      </c>
      <c r="S15">
        <f>I2+SUM(K15:K17)*L10</f>
        <v>0.71973003163495053</v>
      </c>
      <c r="T15">
        <f>J2+SUM(L15:L17)*L10</f>
        <v>7.9738089927263819E-2</v>
      </c>
    </row>
    <row r="16" spans="1:22" ht="15.75" x14ac:dyDescent="0.25">
      <c r="A16" s="4" t="s">
        <v>14</v>
      </c>
      <c r="J16" s="9">
        <f t="shared" ref="J16:J17" si="7">P11*M11</f>
        <v>7.4481136001495693E-4</v>
      </c>
      <c r="K16" s="9">
        <f t="shared" ref="K16:K17" si="8">Q11*N11</f>
        <v>9.2805842964012138E-4</v>
      </c>
      <c r="L16" s="9">
        <f t="shared" ref="L16:L17" si="9">R11*O11</f>
        <v>1.0396551201691045E-3</v>
      </c>
      <c r="N16">
        <f>Q3+((J21*T10+K21*T11+L21*T12)*L10)</f>
        <v>0.24497846377954019</v>
      </c>
      <c r="O16">
        <f>E3+((M21*J15+N21*J16+O21*J17)*L10)</f>
        <v>9.9405156764370312E-2</v>
      </c>
      <c r="P16">
        <f>F3+((M21*$K$15+N21*$K$16+O21*$K$17)*$L$10)</f>
        <v>0.72952907718060889</v>
      </c>
      <c r="Q16">
        <f>G3+((M21*$L$15+N21*$L$16+O21*$L$17)*$L$10)</f>
        <v>0.67948314670046406</v>
      </c>
    </row>
    <row r="17" spans="1:17" ht="15.75" x14ac:dyDescent="0.25">
      <c r="B17" s="3" t="s">
        <v>17</v>
      </c>
      <c r="J17" s="9">
        <f t="shared" si="7"/>
        <v>-5.9484323562969208E-3</v>
      </c>
      <c r="K17" s="9">
        <f t="shared" si="8"/>
        <v>-4.7092281939114427E-3</v>
      </c>
      <c r="L17" s="9">
        <f t="shared" si="9"/>
        <v>-5.1685329953595118E-3</v>
      </c>
      <c r="N17">
        <f>Q4+((J17*T10+K17*T11+L17*T12)*L10)</f>
        <v>0.23003167742237096</v>
      </c>
      <c r="O17">
        <f>E4+((M22*$J$15+N22*$J$16+O22*$J$17)*$L$10)</f>
        <v>0.60023322985514449</v>
      </c>
      <c r="P17">
        <f>F4+((M22*$K$15+N22*$K$16+O22*$K$17)*$L$10)</f>
        <v>0.18020095445434167</v>
      </c>
      <c r="Q17">
        <f>G4+((M22*$L$15+N22*$L$16+O22*$L$17)*$L$10)</f>
        <v>0.47025494322679973</v>
      </c>
    </row>
    <row r="18" spans="1:17" ht="15.75" x14ac:dyDescent="0.25">
      <c r="B18" s="4" t="s">
        <v>18</v>
      </c>
      <c r="O18">
        <f>E5+((M23*$J$15+N23*$J$16+O23*$J$17)*$L$10)</f>
        <v>0.91947963790037179</v>
      </c>
      <c r="P18">
        <f>F5+((M23*$K$15+N23*$K$16+O23*$K$17)*$L$10)</f>
        <v>0.10962188302357287</v>
      </c>
      <c r="Q18">
        <f>G5+((M23*$L$15+N23*$L$16+O23*$L$17)*$L$10)</f>
        <v>0.51958711221248099</v>
      </c>
    </row>
    <row r="19" spans="1:17" x14ac:dyDescent="0.25">
      <c r="A19" t="s">
        <v>19</v>
      </c>
      <c r="J19" s="7" t="s">
        <v>4</v>
      </c>
      <c r="K19" s="7"/>
      <c r="L19" s="7"/>
      <c r="M19" s="7" t="s">
        <v>44</v>
      </c>
      <c r="N19" s="7"/>
      <c r="O19" s="7"/>
      <c r="Q19" s="6" t="s">
        <v>46</v>
      </c>
    </row>
    <row r="20" spans="1:17" ht="15.75" x14ac:dyDescent="0.25">
      <c r="A20" s="3" t="s">
        <v>20</v>
      </c>
      <c r="J20">
        <v>0.81457258070701777</v>
      </c>
      <c r="K20">
        <v>0.91682730350607766</v>
      </c>
      <c r="L20">
        <v>0.81457258070701777</v>
      </c>
      <c r="M20">
        <v>1</v>
      </c>
      <c r="N20">
        <v>1</v>
      </c>
      <c r="O20">
        <v>0</v>
      </c>
      <c r="Q20">
        <f>R2+SUM(T10:T12)*L10</f>
        <v>0.68363179214699787</v>
      </c>
    </row>
    <row r="21" spans="1:17" ht="15.75" x14ac:dyDescent="0.25">
      <c r="A21" s="4" t="s">
        <v>21</v>
      </c>
      <c r="J21">
        <v>0.85569686590948124</v>
      </c>
      <c r="K21">
        <v>0.86875553056147681</v>
      </c>
      <c r="L21">
        <v>0.82635335298099499</v>
      </c>
      <c r="M21">
        <v>0</v>
      </c>
      <c r="N21">
        <v>0</v>
      </c>
      <c r="O21">
        <v>1</v>
      </c>
    </row>
    <row r="22" spans="1:17" ht="15.75" x14ac:dyDescent="0.25">
      <c r="A22" s="4" t="s">
        <v>22</v>
      </c>
      <c r="J22">
        <v>0.75026010559511769</v>
      </c>
      <c r="K22">
        <v>0.83341138642454038</v>
      </c>
      <c r="L22">
        <v>0.78074274791212828</v>
      </c>
      <c r="M22">
        <v>1</v>
      </c>
      <c r="N22">
        <v>1</v>
      </c>
      <c r="O22">
        <v>0</v>
      </c>
    </row>
    <row r="23" spans="1:17" ht="15.75" x14ac:dyDescent="0.25">
      <c r="A23" s="3" t="s">
        <v>23</v>
      </c>
      <c r="M23">
        <v>0</v>
      </c>
      <c r="N23">
        <v>1</v>
      </c>
      <c r="O23">
        <v>1</v>
      </c>
    </row>
    <row r="24" spans="1:17" ht="15.75" x14ac:dyDescent="0.25">
      <c r="A24" s="4" t="s">
        <v>24</v>
      </c>
    </row>
    <row r="25" spans="1:17" ht="15.75" x14ac:dyDescent="0.25">
      <c r="A25" s="3" t="s">
        <v>25</v>
      </c>
    </row>
    <row r="26" spans="1:17" ht="15.75" x14ac:dyDescent="0.25">
      <c r="A26" s="2" t="s">
        <v>26</v>
      </c>
    </row>
    <row r="27" spans="1:17" ht="15.75" x14ac:dyDescent="0.25">
      <c r="A27" s="3" t="s">
        <v>27</v>
      </c>
    </row>
    <row r="28" spans="1:17" ht="15.75" x14ac:dyDescent="0.25">
      <c r="A28" s="4" t="s">
        <v>28</v>
      </c>
    </row>
    <row r="29" spans="1:17" ht="15.75" x14ac:dyDescent="0.25">
      <c r="A29" s="3" t="s">
        <v>29</v>
      </c>
    </row>
    <row r="30" spans="1:17" ht="15.75" x14ac:dyDescent="0.25">
      <c r="A30" s="2" t="s">
        <v>30</v>
      </c>
    </row>
    <row r="31" spans="1:17" ht="15.75" x14ac:dyDescent="0.25">
      <c r="A31" s="2" t="s">
        <v>31</v>
      </c>
    </row>
    <row r="32" spans="1:17" ht="15.75" x14ac:dyDescent="0.25">
      <c r="A32" s="3" t="s">
        <v>32</v>
      </c>
    </row>
    <row r="33" spans="1:1" ht="15.75" x14ac:dyDescent="0.25">
      <c r="A33" s="4" t="s">
        <v>33</v>
      </c>
    </row>
    <row r="34" spans="1:1" ht="15.75" x14ac:dyDescent="0.25">
      <c r="A34" s="4" t="s">
        <v>34</v>
      </c>
    </row>
  </sheetData>
  <dataConsolidate/>
  <mergeCells count="13">
    <mergeCell ref="J14:L14"/>
    <mergeCell ref="J19:L19"/>
    <mergeCell ref="O14:Q14"/>
    <mergeCell ref="M19:O19"/>
    <mergeCell ref="R14:T14"/>
    <mergeCell ref="A1:D1"/>
    <mergeCell ref="E1:G1"/>
    <mergeCell ref="H1:J1"/>
    <mergeCell ref="K1:M1"/>
    <mergeCell ref="N1:P1"/>
    <mergeCell ref="I9:K9"/>
    <mergeCell ref="M9:O9"/>
    <mergeCell ref="P9:R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2018-01-08T03:55:14Z</dcterms:modified>
</cp:coreProperties>
</file>