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IBS\SEM2\SKIB351_MIB Decision-Making and Analytical Skills\Sample exam\"/>
    </mc:Choice>
  </mc:AlternateContent>
  <xr:revisionPtr revIDLastSave="0" documentId="13_ncr:1_{FCBC193D-8BFD-4ED9-8C00-43E69C8D8BA6}" xr6:coauthVersionLast="47" xr6:coauthVersionMax="47" xr10:uidLastSave="{00000000-0000-0000-0000-000000000000}"/>
  <bookViews>
    <workbookView xWindow="-108" yWindow="-108" windowWidth="23256" windowHeight="12456" firstSheet="8" activeTab="10" xr2:uid="{7EB13CA2-61AC-3749-83CE-20CF352727F2}"/>
  </bookViews>
  <sheets>
    <sheet name="Q1 Find the prob_dist_and_probs" sheetId="1" r:id="rId1"/>
    <sheet name="Q2 discrete_or_cont" sheetId="2" r:id="rId2"/>
    <sheet name="Q3 mean_stdev" sheetId="5" r:id="rId3"/>
    <sheet name="Q4 sources_of_error" sheetId="13" r:id="rId4"/>
    <sheet name="Q5 stratified_random_sampling" sheetId="14" r:id="rId5"/>
    <sheet name="Q6 Recode_&amp;_Crosstab" sheetId="15" r:id="rId6"/>
    <sheet name="Q7 ANOVA_Hypo_test_multigroup" sheetId="7" r:id="rId7"/>
    <sheet name="Q8 Find_conf_int_for_mean" sheetId="8" r:id="rId8"/>
    <sheet name="Q9 Hypothesis_test_single_group" sheetId="9" r:id="rId9"/>
    <sheet name="Q10 Hypothesis_tst_single_group" sheetId="10" r:id="rId10"/>
    <sheet name="Q11 Linear_regression"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7" i="1" l="1"/>
  <c r="A36" i="1"/>
  <c r="A35" i="1"/>
  <c r="A34" i="1"/>
  <c r="G7" i="1"/>
  <c r="E6" i="1" s="1"/>
  <c r="F6" i="1"/>
  <c r="C7" i="1"/>
  <c r="C8" i="1"/>
  <c r="C9" i="1"/>
  <c r="C6" i="1"/>
  <c r="B14" i="10"/>
  <c r="E7" i="1" l="1"/>
  <c r="B35" i="1" s="1"/>
  <c r="E8" i="1"/>
  <c r="B36" i="1" s="1"/>
  <c r="E9" i="1"/>
  <c r="B37" i="1" s="1"/>
  <c r="B34" i="1"/>
  <c r="B15" i="10"/>
  <c r="B12" i="10"/>
  <c r="B13" i="10" s="1"/>
  <c r="C24" i="1" l="1"/>
  <c r="C32" i="1" s="1"/>
  <c r="D18" i="1"/>
  <c r="D13" i="1"/>
  <c r="B16" i="10"/>
  <c r="B17" i="10" s="1"/>
  <c r="C35" i="1" l="1"/>
  <c r="D35" i="1" s="1"/>
  <c r="F10" i="1" l="1"/>
  <c r="C34" i="1"/>
  <c r="D34" i="1" s="1"/>
  <c r="C37" i="1"/>
  <c r="D37" i="1" s="1"/>
  <c r="C36" i="1"/>
  <c r="D36" i="1" s="1"/>
  <c r="E34" i="1" l="1"/>
  <c r="F34" i="1" s="1"/>
</calcChain>
</file>

<file path=xl/sharedStrings.xml><?xml version="1.0" encoding="utf-8"?>
<sst xmlns="http://schemas.openxmlformats.org/spreadsheetml/2006/main" count="86" uniqueCount="77">
  <si>
    <t>X</t>
  </si>
  <si>
    <t>: the number of months from now it will take to complete  project</t>
  </si>
  <si>
    <t>P(X)</t>
  </si>
  <si>
    <t>2y</t>
  </si>
  <si>
    <t>4y</t>
  </si>
  <si>
    <t xml:space="preserve">y </t>
  </si>
  <si>
    <t>a.</t>
  </si>
  <si>
    <t>Find the probability distribution of X.</t>
  </si>
  <si>
    <t>b.</t>
  </si>
  <si>
    <t>What is the probability that this project will be completed in less than three months from now</t>
  </si>
  <si>
    <t>P(X&lt;3) =</t>
  </si>
  <si>
    <t>c.</t>
  </si>
  <si>
    <t>What is the probability that this project will not be completed on time?</t>
  </si>
  <si>
    <t>P(X&gt;3)=</t>
  </si>
  <si>
    <t>p(3.5)=</t>
  </si>
  <si>
    <t>d.</t>
  </si>
  <si>
    <t>What is the expected completion time (in months) of this project from now</t>
  </si>
  <si>
    <t xml:space="preserve">E(X) = </t>
  </si>
  <si>
    <t>2*(1/9)+2.5*(2/9)+3*(4/9)+3.5*(2/9)</t>
  </si>
  <si>
    <t>e.</t>
  </si>
  <si>
    <t xml:space="preserve">How much variability (in months) exists around the expected value you found in part d? </t>
  </si>
  <si>
    <t>Number of passengers who show up for a particular commercial airline flight is a discrete random variable</t>
  </si>
  <si>
    <t>Time between flight arrivals at a major airport is a continuous random variable</t>
  </si>
  <si>
    <t>Sum of P(X)</t>
  </si>
  <si>
    <t>Variance</t>
  </si>
  <si>
    <t xml:space="preserve">P04_27.xlsx </t>
  </si>
  <si>
    <t>In</t>
  </si>
  <si>
    <t>Standard deviation</t>
  </si>
  <si>
    <t xml:space="preserve">Because it can take on an infinite number of possible values. In this case we can have an infinite number of time between flight arrivals at a major airport. </t>
  </si>
  <si>
    <t>Because the number of passengers are not continuous, It means there is no value between the two adjecent value of this random variable. and value depends upon the numerical outcomes of this random phenomenon. For example having 2.5 passengers is not a reasonable number of passengers between 2 and 3 passengers</t>
  </si>
  <si>
    <t>P19_01.xlxs</t>
  </si>
  <si>
    <t>P08_06.xlxs</t>
  </si>
  <si>
    <t xml:space="preserve"> P09_02.xlsx</t>
  </si>
  <si>
    <t>success (number of hits)</t>
  </si>
  <si>
    <t>N (number of at-bats)</t>
  </si>
  <si>
    <t>Confidence Level</t>
  </si>
  <si>
    <t xml:space="preserve">p-value </t>
  </si>
  <si>
    <t>pq</t>
  </si>
  <si>
    <t>p &gt;= 0.3</t>
  </si>
  <si>
    <t>P &lt; 0.3</t>
  </si>
  <si>
    <t>standard error</t>
  </si>
  <si>
    <t>H0: gets a hit in at least 30% of at-bats</t>
  </si>
  <si>
    <t>z_value</t>
  </si>
  <si>
    <t>p</t>
  </si>
  <si>
    <t>H0 accepted</t>
  </si>
  <si>
    <t>P10_5.xlxs</t>
  </si>
  <si>
    <t>H1: gets a hit in less than 30% of at-bats</t>
  </si>
  <si>
    <t>p(sample)</t>
  </si>
  <si>
    <t>p(sample) - p</t>
  </si>
  <si>
    <t>It means there are significant evidences to accept the player's claim</t>
  </si>
  <si>
    <t>the first Issue about randomization is a critical condition for doing this test. It means 105 samples must choose randomly during the month and if they are not chosen randomly the validation of the test can be questioned</t>
  </si>
  <si>
    <t>About the population, we have to mention that the sample size must not be more than 10 percentage of the population. It means if the sample size is 105 in this case, the total at-bats for this month has to be more  than 1050. Otherwise we can cast doubt on the validation of the test.</t>
  </si>
  <si>
    <t>Probability of 1 proportion:</t>
  </si>
  <si>
    <t>P(2,5)+P(2)=</t>
  </si>
  <si>
    <t>E(X)</t>
  </si>
  <si>
    <t>(X-E(X))^2</t>
  </si>
  <si>
    <t>P(X)*(X-E(X))^2</t>
  </si>
  <si>
    <t>Suppose that you want to estimate the mean monthly food expenditure of all households in your local community. You decide to estimate this population parameter by calling 150 randomly selected residents and asking each individual to report the household’s monthly food expenditure. Assume that you use the local phone directory as the frame in selecting the households to be included in your sample. What are some possible sources of error that might arise in your effort to estimate the population mean?</t>
  </si>
  <si>
    <t>A sampling error occurs when the sample used in the study is not representative of the whole population. 
Sampling is an analysis performed by selecting a number of observations from a larger population.
Even randomized samples will have some degree of sampling error because a sample is only an approximation of the population from which it is drawn.
The prevalence of sampling errors can be reduced by increasing the sample size.
In general, sampling errors can be placed into four categories: population-specific error, selection error, sample frame error, or non-response error.</t>
  </si>
  <si>
    <t>Provide an example of when you might want to take a stratified random sample instead of a simple random sample, and explain what the advantages of a stratified sample might be.</t>
  </si>
  <si>
    <t>Stratified random sampling allows researchers to obtain a sample population that best represents the entire population being studied.
Sampling involves statistical inference made using a subset of a population.
Stratified random sampling is done by dividing the entire population into homogeneous groups called strata.
Proportional stratified random sampling involves taking random samples from stratified groups, in proportion to the population. In disproportionate sampling, the strata are not proportional to the occurrence of the population.
Stratified random sampling differs from simple random sampling, which involves the random selection of data from an entire population, so each possible sample is equally likely to occur.</t>
  </si>
  <si>
    <t>Example</t>
  </si>
  <si>
    <t>Suppose a research team wants to determine the grade point average (GPA) of college students across the United States. The research team has difficulty collecting data from all 21 million college students; it decides to take a random sample of the population by using 4,000 students.
Now assume that the team looks at the different attributes of the sample participants and wonders if there are any differences in GPAs and students’ majors. Suppose it finds that 560 students are English majors, 1,135 are science majors, 800 are computer science majors, 1,090 are engineering majors, and 415 are math majors. The team wants to use a proportional stratified random sample where the stratum of the sample is proportional to the random sample in the population.
Assume the team researches the demographics of college students in the U.S. and finds the percentage of what students major in: 12% major in English, 28% major in science, 24% major in computer science, 21% major in engineering, and 15% major in mathematics. Thus, five strata are created from the stratified random sampling process.
The team then needs to confirm that the stratum of the population is in proportion to the stratum in the sample; however, they find the proportions are not equal. The team then needs to resample 4,000 students from the population and randomly select 480 English, 1,120 science, 960 computer science, 840 engineering, and 600 mathematics students.
With those groups, it has a proportionate stratified random sample of college students, which provides a better representation of students’ college majors in the U.S. The researchers can then highlight specific stratum, observe the varying types of studies of U.S. college students and observe the various GPAs.</t>
  </si>
  <si>
    <t>b. Is there statistical support for the manufacturer’s claim? Explain.</t>
  </si>
  <si>
    <t>A manufacturer is interested in determining whether it can claim that the boxes of detergent it sells contain, on average, more than 500 grams of detergent. 
The firm selects a random sample of 100 boxes and records the amount of detergent (in grams) in each box. 
The data are provided in the file P09_02.xlsx.</t>
  </si>
  <si>
    <r>
      <t xml:space="preserve">An automobile manufacturer employs sales representatives who make calls on dealers. The manufacturer wishes to compare the effectiveness of four different call-frequency plans for the sales representatives. Thirty-two representatives are chosen at random from the sales force and randomly assigned to the four call plans (eight per plan). The representatives follow their plans for 6 months, and their sales for the 6-month study period are recorded. These data are listed in the file P19_01.xlsx.
a. Do the sample data support the hypothesis that at least one of the call plans helps produce a </t>
    </r>
    <r>
      <rPr>
        <b/>
        <u/>
        <sz val="16"/>
        <color theme="8" tint="-0.499984740745262"/>
        <rFont val="Calibri"/>
        <family val="2"/>
        <scheme val="minor"/>
      </rPr>
      <t>higher average</t>
    </r>
    <r>
      <rPr>
        <sz val="16"/>
        <color theme="1"/>
        <rFont val="Calibri"/>
        <family val="2"/>
        <scheme val="minor"/>
      </rPr>
      <t xml:space="preserve"> level of sales? Perform an appropriate statistical test and report a p-value.
b. If the sample data indicate the existence of</t>
    </r>
    <r>
      <rPr>
        <b/>
        <u/>
        <sz val="16"/>
        <color theme="8" tint="-0.499984740745262"/>
        <rFont val="Calibri"/>
        <family val="2"/>
        <scheme val="minor"/>
      </rPr>
      <t xml:space="preserve"> mean sales differences</t>
    </r>
    <r>
      <rPr>
        <sz val="16"/>
        <color theme="1"/>
        <rFont val="Calibri"/>
        <family val="2"/>
        <scheme val="minor"/>
      </rPr>
      <t xml:space="preserve"> across the call plans, which plans produce </t>
    </r>
    <r>
      <rPr>
        <b/>
        <u/>
        <sz val="16"/>
        <color theme="8" tint="-0.499984740745262"/>
        <rFont val="Calibri"/>
        <family val="2"/>
        <scheme val="minor"/>
      </rPr>
      <t>significantly different average sales levels at the 95% level</t>
    </r>
    <r>
      <rPr>
        <sz val="16"/>
        <color theme="1"/>
        <rFont val="Calibri"/>
        <family val="2"/>
        <scheme val="minor"/>
      </rPr>
      <t>?</t>
    </r>
  </si>
  <si>
    <t>ANOVA, since we are looking for differences in means</t>
  </si>
  <si>
    <t>H0, all are equal</t>
  </si>
  <si>
    <r>
      <t xml:space="preserve">A construction company has to complete a project no later than three months from now or there will be significant cost overruns. The manager of the construction company believes that there are four </t>
    </r>
    <r>
      <rPr>
        <b/>
        <sz val="12"/>
        <color theme="8" tint="-0.499984740745262"/>
        <rFont val="Calibri"/>
        <family val="2"/>
        <charset val="238"/>
        <scheme val="minor"/>
      </rPr>
      <t>possible values for the random variable X</t>
    </r>
    <r>
      <rPr>
        <sz val="12"/>
        <color theme="1"/>
        <rFont val="Calibri"/>
        <family val="2"/>
        <scheme val="minor"/>
      </rPr>
      <t>, the number of months from now it will take to complete this project: 2, 2.5, 3, and 3.5. The manager currently thinks that the probabilities of these four possibilities are in the ratio 1 to 2 to 4 to 2. That is, X = 2.5 is twice as likely as X = 2, X = 3 is twice as likely as X = 2.5, and X = 3.5 is half as likely as X = 3.</t>
    </r>
  </si>
  <si>
    <r>
      <t xml:space="preserve">The probability distribution of the weekly demand for copier paper (in hundreds of reams) used in the duplicating center of a corporation is provided in the file P04_27.xlsx.
Assuming that it costs the duplicating center $5 to purchase a ream of paper, 
</t>
    </r>
    <r>
      <rPr>
        <b/>
        <u/>
        <sz val="14"/>
        <color theme="8" tint="-0.499984740745262"/>
        <rFont val="Calibri"/>
        <family val="2"/>
        <scheme val="minor"/>
      </rPr>
      <t>find the mean and standard deviation</t>
    </r>
    <r>
      <rPr>
        <sz val="14"/>
        <color theme="1"/>
        <rFont val="Calibri"/>
        <family val="2"/>
        <scheme val="minor"/>
      </rPr>
      <t xml:space="preserve"> of the weekly copier paper cost for this corporation.</t>
    </r>
  </si>
  <si>
    <t>Non-response bias: Some households may not answer the phone or may refuse to participate in the survey, which could lead to a bias if these households have different food expenditure patterns than those who do respond.
Voluntary response bias: Households that choose to participate in the survey may have different food expenditure patterns than households that do not, which could lead to a bias in the estimates.
Measurement error: Households may not accurately report their monthly food expenditure, which could lead to errors in the estimates.
Sampling error: Since the sample is only a subset of the population, the estimates may not be exactly the same as the true population mean, due to chance variation in the sample.
Selection bias: Using the phone directory as the frame might not be a good representation of the population, for example, households with no phone numbers or with unlisted numbers will not be included in the sample.</t>
  </si>
  <si>
    <r>
      <t xml:space="preserve">The file P02_02.xlsx contains data about 211 movies released in 2006 and 2007.
a. </t>
    </r>
    <r>
      <rPr>
        <b/>
        <u/>
        <sz val="14"/>
        <color theme="8" tint="-0.499984740745262"/>
        <rFont val="Calibri"/>
        <family val="2"/>
        <charset val="238"/>
        <scheme val="minor"/>
      </rPr>
      <t>Recode Distributor</t>
    </r>
    <r>
      <rPr>
        <sz val="14"/>
        <color theme="1"/>
        <rFont val="Calibri"/>
        <family val="2"/>
        <scheme val="minor"/>
      </rPr>
      <t xml:space="preserve"> so that all distributors except for Paramount Pictures, Buena Vista, Fox Searchlight, Universal, Warner Bros., 20th Century Fox, and Sony Pictures are listed as Other. (Those in Other released fewer than 16 movies.) Similarly, recode Genre so that all genres except for Action, Adventure, Thriller/Suspense, Drama, and Comedy are listed as Other. (Again, those in Other are genres with fewer than 16 movies.)
b. </t>
    </r>
    <r>
      <rPr>
        <b/>
        <u/>
        <sz val="14"/>
        <color theme="8" tint="-0.499984740745262"/>
        <rFont val="Calibri"/>
        <family val="2"/>
        <charset val="238"/>
        <scheme val="minor"/>
      </rPr>
      <t>Create a crosstabs</t>
    </r>
    <r>
      <rPr>
        <sz val="14"/>
        <color theme="1"/>
        <rFont val="Calibri"/>
        <family val="2"/>
        <scheme val="minor"/>
      </rPr>
      <t xml:space="preserve"> and an associated column chart for these two recoded variables. Express the counts as percentages so that for any distributor, the percentages add to 100%. Discuss your findings.</t>
    </r>
  </si>
  <si>
    <r>
      <t xml:space="preserve">The file P08_06.xlsx contains data on repetitive task times for each of two workers. John has been doing this task for months, whereas Fred has just started. Each time listed is the time (in seconds) to perform a routine task on an assembly line. The times shown are in chronological order.
a. </t>
    </r>
    <r>
      <rPr>
        <b/>
        <u/>
        <sz val="14"/>
        <color theme="8" tint="-0.499984740745262"/>
        <rFont val="Calibri"/>
        <family val="2"/>
        <charset val="238"/>
        <scheme val="minor"/>
      </rPr>
      <t>Find a 95% confidence interval for the mean time</t>
    </r>
    <r>
      <rPr>
        <sz val="14"/>
        <color theme="1"/>
        <rFont val="Calibri"/>
        <family val="2"/>
        <charset val="238"/>
        <scheme val="minor"/>
      </rPr>
      <t xml:space="preserve"> it takes John to perform the task. Do the same for Fred.
b. Do you believe both of the confidence intervals in part a are valid and/or useful? Why or why not? Which of the two workers would you rather have, assuming that task time is the only issue?</t>
    </r>
  </si>
  <si>
    <r>
      <t>a.</t>
    </r>
    <r>
      <rPr>
        <b/>
        <u/>
        <sz val="14"/>
        <color theme="8" tint="-0.499984740745262"/>
        <rFont val="Calibri"/>
        <family val="2"/>
        <charset val="238"/>
        <scheme val="minor"/>
      </rPr>
      <t xml:space="preserve"> Identify the null and alternative hypotheses</t>
    </r>
    <r>
      <rPr>
        <sz val="14"/>
        <color theme="1"/>
        <rFont val="Calibri"/>
        <family val="2"/>
        <charset val="238"/>
        <scheme val="minor"/>
      </rPr>
      <t xml:space="preserve"> for this situation.</t>
    </r>
  </si>
  <si>
    <r>
      <t xml:space="preserve">Suppose a well-known baseball player states that, at this stage of his career, he is a “300 hitter” or better. That is, he claims that he gets a hit in at least 30% of his at-bats. Over the next month of the baseball season, this player has 105 at-bats and gets 33 hits.
a. </t>
    </r>
    <r>
      <rPr>
        <b/>
        <u/>
        <sz val="12"/>
        <color theme="8" tint="-0.499984740745262"/>
        <rFont val="Calibri"/>
        <family val="2"/>
        <charset val="238"/>
        <scheme val="minor"/>
      </rPr>
      <t>Identify the null and alternative hypotheses</t>
    </r>
    <r>
      <rPr>
        <sz val="12"/>
        <color theme="1"/>
        <rFont val="Calibri"/>
        <family val="2"/>
        <scheme val="minor"/>
      </rPr>
      <t xml:space="preserve"> from the player’s point of view.
b. Is there enough evidence from this month’s data to reject the null hypothesis at the 5% significance level?
c. We might raise two issues with this test. First, does the data come from a random sample from some population? 
Second, what is the relevant population? Discuss these issues. Do you think the test in part b is valid? Is it meaningful?</t>
    </r>
  </si>
  <si>
    <r>
      <t xml:space="preserve">The human resources manager of DataCom, Inc., wants to examine the </t>
    </r>
    <r>
      <rPr>
        <b/>
        <u/>
        <sz val="14"/>
        <color theme="8" tint="-0.499984740745262"/>
        <rFont val="Calibri"/>
        <family val="2"/>
        <charset val="238"/>
        <scheme val="minor"/>
      </rPr>
      <t>relationship between annual salaries (Y)</t>
    </r>
    <r>
      <rPr>
        <sz val="14"/>
        <color theme="1"/>
        <rFont val="Calibri"/>
        <family val="2"/>
        <scheme val="minor"/>
      </rPr>
      <t xml:space="preserve"> and the </t>
    </r>
    <r>
      <rPr>
        <b/>
        <u/>
        <sz val="14"/>
        <color theme="8" tint="-0.499984740745262"/>
        <rFont val="Calibri"/>
        <family val="2"/>
        <charset val="238"/>
        <scheme val="minor"/>
      </rPr>
      <t>number of years employees have worked at DataCom (X)</t>
    </r>
    <r>
      <rPr>
        <sz val="14"/>
        <color theme="1"/>
        <rFont val="Calibri"/>
        <family val="2"/>
        <scheme val="minor"/>
      </rPr>
      <t xml:space="preserve">. These data have been collected for a sample of employees and are given in columns B and C of the file P10_05.xlsx.
a. </t>
    </r>
    <r>
      <rPr>
        <b/>
        <u/>
        <sz val="14"/>
        <color theme="8" tint="-0.499984740745262"/>
        <rFont val="Calibri"/>
        <family val="2"/>
        <charset val="238"/>
        <scheme val="minor"/>
      </rPr>
      <t>Estimate the relationship between Y and X. Interpret the least squares line.</t>
    </r>
    <r>
      <rPr>
        <sz val="14"/>
        <color theme="1"/>
        <rFont val="Calibri"/>
        <family val="2"/>
        <scheme val="minor"/>
      </rPr>
      <t xml:space="preserve">
b. How well does the estimated simple linear regression equation fit the given data? Provide evidence for your answer.</t>
    </r>
  </si>
  <si>
    <t>P02_02.xlsx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</si>
</sst>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0000_);_(* \(#,##0.0000\);_(* &quot;-&quot;??_);_(@_)"/>
    <numFmt numFmtId="166" formatCode="_(* #,##0.000_);_(* \(#,##0.000\);_(* &quot;-&quot;??_);_(@_)"/>
    <numFmt numFmtId="167" formatCode="0.0"/>
  </numFmts>
  <fonts count="12" x14ac:knownFonts="1">
    <font>
      <sz val="12"/>
      <color theme="1"/>
      <name val="Calibri"/>
      <family val="2"/>
      <scheme val="minor"/>
    </font>
    <font>
      <sz val="16"/>
      <color theme="1"/>
      <name val="Calibri"/>
      <family val="2"/>
      <scheme val="minor"/>
    </font>
    <font>
      <sz val="11"/>
      <color theme="1"/>
      <name val="Calibri"/>
      <family val="2"/>
      <scheme val="minor"/>
    </font>
    <font>
      <sz val="12"/>
      <color theme="1"/>
      <name val="Calibri"/>
      <family val="2"/>
      <scheme val="minor"/>
    </font>
    <font>
      <sz val="14"/>
      <color theme="1"/>
      <name val="Calibri"/>
      <family val="2"/>
      <scheme val="minor"/>
    </font>
    <font>
      <b/>
      <sz val="12"/>
      <color theme="1"/>
      <name val="Calibri"/>
      <family val="2"/>
      <charset val="238"/>
      <scheme val="minor"/>
    </font>
    <font>
      <b/>
      <u/>
      <sz val="16"/>
      <color theme="8" tint="-0.499984740745262"/>
      <name val="Calibri"/>
      <family val="2"/>
      <scheme val="minor"/>
    </font>
    <font>
      <b/>
      <u/>
      <sz val="12"/>
      <color theme="8" tint="-0.499984740745262"/>
      <name val="Calibri"/>
      <family val="2"/>
      <charset val="238"/>
      <scheme val="minor"/>
    </font>
    <font>
      <b/>
      <sz val="12"/>
      <color theme="8" tint="-0.499984740745262"/>
      <name val="Calibri"/>
      <family val="2"/>
      <charset val="238"/>
      <scheme val="minor"/>
    </font>
    <font>
      <b/>
      <u/>
      <sz val="14"/>
      <color theme="8" tint="-0.499984740745262"/>
      <name val="Calibri"/>
      <family val="2"/>
      <scheme val="minor"/>
    </font>
    <font>
      <b/>
      <u/>
      <sz val="14"/>
      <color theme="8" tint="-0.499984740745262"/>
      <name val="Calibri"/>
      <family val="2"/>
      <charset val="238"/>
      <scheme val="minor"/>
    </font>
    <font>
      <sz val="14"/>
      <color theme="1"/>
      <name val="Calibri"/>
      <family val="2"/>
      <charset val="238"/>
      <scheme val="minor"/>
    </font>
  </fonts>
  <fills count="8">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8" tint="0.59999389629810485"/>
        <bgColor indexed="64"/>
      </patternFill>
    </fill>
  </fills>
  <borders count="2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164" fontId="3" fillId="0" borderId="0" applyFont="0" applyFill="0" applyBorder="0" applyAlignment="0" applyProtection="0"/>
  </cellStyleXfs>
  <cellXfs count="81">
    <xf numFmtId="0" fontId="0" fillId="0" borderId="0" xfId="0"/>
    <xf numFmtId="0" fontId="0" fillId="2" borderId="1" xfId="0" applyFill="1" applyBorder="1" applyAlignment="1">
      <alignment horizontal="center"/>
    </xf>
    <xf numFmtId="0" fontId="0" fillId="0" borderId="4" xfId="0" applyBorder="1"/>
    <xf numFmtId="0" fontId="0" fillId="0" borderId="0" xfId="0" applyAlignment="1">
      <alignment horizontal="right"/>
    </xf>
    <xf numFmtId="2" fontId="0" fillId="0" borderId="0" xfId="0" applyNumberFormat="1"/>
    <xf numFmtId="0" fontId="0" fillId="3" borderId="6" xfId="0" applyFill="1" applyBorder="1" applyAlignment="1">
      <alignment horizontal="center"/>
    </xf>
    <xf numFmtId="0" fontId="0" fillId="0" borderId="10" xfId="0" applyBorder="1"/>
    <xf numFmtId="0" fontId="0" fillId="0" borderId="0" xfId="0" applyAlignment="1">
      <alignment horizontal="left"/>
    </xf>
    <xf numFmtId="0" fontId="0" fillId="4" borderId="0" xfId="0" applyFill="1"/>
    <xf numFmtId="49" fontId="0" fillId="0" borderId="0" xfId="0" applyNumberFormat="1"/>
    <xf numFmtId="0" fontId="0" fillId="0" borderId="0" xfId="0" applyAlignment="1">
      <alignment wrapText="1"/>
    </xf>
    <xf numFmtId="0" fontId="1" fillId="0" borderId="4" xfId="0" applyFont="1" applyBorder="1" applyAlignment="1">
      <alignment vertical="center"/>
    </xf>
    <xf numFmtId="0" fontId="0" fillId="0" borderId="4" xfId="0" applyBorder="1" applyAlignment="1">
      <alignment horizontal="center"/>
    </xf>
    <xf numFmtId="2" fontId="0" fillId="3" borderId="8" xfId="0" applyNumberFormat="1" applyFill="1" applyBorder="1" applyAlignment="1">
      <alignment horizontal="center"/>
    </xf>
    <xf numFmtId="2" fontId="0" fillId="3" borderId="11" xfId="0" applyNumberFormat="1" applyFill="1" applyBorder="1" applyAlignment="1">
      <alignment horizontal="center"/>
    </xf>
    <xf numFmtId="0" fontId="0" fillId="0" borderId="0" xfId="0" applyAlignment="1">
      <alignment horizontal="center"/>
    </xf>
    <xf numFmtId="2" fontId="0" fillId="0" borderId="0" xfId="0" applyNumberFormat="1" applyAlignment="1">
      <alignment horizontal="center"/>
    </xf>
    <xf numFmtId="0" fontId="0" fillId="3" borderId="16" xfId="0" applyFill="1" applyBorder="1" applyAlignment="1">
      <alignment horizontal="center"/>
    </xf>
    <xf numFmtId="0" fontId="0" fillId="3" borderId="17" xfId="0" applyFill="1" applyBorder="1"/>
    <xf numFmtId="0" fontId="2" fillId="0" borderId="0" xfId="0" applyFont="1"/>
    <xf numFmtId="165" fontId="0" fillId="0" borderId="0" xfId="1" applyNumberFormat="1" applyFont="1"/>
    <xf numFmtId="164" fontId="0" fillId="0" borderId="0" xfId="0" applyNumberFormat="1"/>
    <xf numFmtId="0" fontId="0" fillId="5" borderId="16" xfId="0" applyFill="1" applyBorder="1"/>
    <xf numFmtId="0" fontId="0" fillId="5" borderId="17" xfId="0" applyFill="1" applyBorder="1"/>
    <xf numFmtId="0" fontId="0" fillId="0" borderId="15" xfId="0" applyBorder="1"/>
    <xf numFmtId="0" fontId="0" fillId="0" borderId="20" xfId="0" applyBorder="1"/>
    <xf numFmtId="0" fontId="0" fillId="4" borderId="22" xfId="0" applyFill="1" applyBorder="1"/>
    <xf numFmtId="0" fontId="0" fillId="7" borderId="25" xfId="0" applyFill="1" applyBorder="1"/>
    <xf numFmtId="0" fontId="0" fillId="2" borderId="19" xfId="0" applyFill="1" applyBorder="1"/>
    <xf numFmtId="0" fontId="0" fillId="2" borderId="19" xfId="0" applyFill="1" applyBorder="1" applyAlignment="1">
      <alignment horizontal="left"/>
    </xf>
    <xf numFmtId="0" fontId="0" fillId="0" borderId="15" xfId="0" applyBorder="1" applyAlignment="1">
      <alignment horizontal="left"/>
    </xf>
    <xf numFmtId="0" fontId="0" fillId="0" borderId="21" xfId="0" applyBorder="1"/>
    <xf numFmtId="0" fontId="0" fillId="6" borderId="0" xfId="0" applyFill="1"/>
    <xf numFmtId="0" fontId="0" fillId="6" borderId="22" xfId="0" applyFill="1" applyBorder="1"/>
    <xf numFmtId="0" fontId="0" fillId="0" borderId="22" xfId="0" applyBorder="1"/>
    <xf numFmtId="165" fontId="0" fillId="0" borderId="0" xfId="1" applyNumberFormat="1" applyFont="1" applyBorder="1"/>
    <xf numFmtId="166" fontId="0" fillId="4" borderId="0" xfId="0" applyNumberFormat="1" applyFill="1"/>
    <xf numFmtId="0" fontId="0" fillId="0" borderId="23" xfId="0" applyBorder="1"/>
    <xf numFmtId="0" fontId="0" fillId="0" borderId="24" xfId="0" applyBorder="1"/>
    <xf numFmtId="0" fontId="0" fillId="0" borderId="25" xfId="0" applyBorder="1"/>
    <xf numFmtId="0" fontId="0" fillId="3" borderId="21" xfId="0" applyFill="1" applyBorder="1"/>
    <xf numFmtId="0" fontId="4" fillId="2" borderId="19" xfId="0" applyFont="1" applyFill="1" applyBorder="1"/>
    <xf numFmtId="167" fontId="0" fillId="3" borderId="7" xfId="0" applyNumberFormat="1" applyFill="1" applyBorder="1" applyAlignment="1">
      <alignment horizontal="center"/>
    </xf>
    <xf numFmtId="167" fontId="0" fillId="3" borderId="9" xfId="0" applyNumberFormat="1" applyFill="1" applyBorder="1" applyAlignment="1">
      <alignment horizontal="center"/>
    </xf>
    <xf numFmtId="2" fontId="0" fillId="0" borderId="5" xfId="0" applyNumberFormat="1" applyBorder="1" applyAlignment="1">
      <alignment horizontal="center"/>
    </xf>
    <xf numFmtId="0" fontId="0" fillId="0" borderId="5" xfId="0" applyBorder="1"/>
    <xf numFmtId="2" fontId="0" fillId="3" borderId="18" xfId="0" applyNumberFormat="1" applyFill="1" applyBorder="1" applyAlignment="1">
      <alignment horizontal="center"/>
    </xf>
    <xf numFmtId="167" fontId="0" fillId="0" borderId="4" xfId="0" applyNumberFormat="1" applyBorder="1" applyAlignment="1">
      <alignment horizontal="center"/>
    </xf>
    <xf numFmtId="2" fontId="0" fillId="0" borderId="4" xfId="0" applyNumberFormat="1" applyBorder="1"/>
    <xf numFmtId="0" fontId="5" fillId="0" borderId="0" xfId="0" applyFont="1"/>
    <xf numFmtId="0" fontId="0" fillId="0" borderId="0" xfId="0" applyAlignment="1">
      <alignment horizontal="left" vertical="top" wrapText="1"/>
    </xf>
    <xf numFmtId="0" fontId="4" fillId="0" borderId="22" xfId="0" applyFont="1" applyBorder="1" applyAlignment="1">
      <alignment wrapText="1"/>
    </xf>
    <xf numFmtId="0" fontId="4" fillId="0" borderId="25" xfId="0" applyFont="1" applyBorder="1" applyAlignment="1">
      <alignment wrapText="1"/>
    </xf>
    <xf numFmtId="0" fontId="11" fillId="0" borderId="0" xfId="0" applyFont="1"/>
    <xf numFmtId="0" fontId="0" fillId="0" borderId="0" xfId="0" applyAlignment="1">
      <alignment horizontal="left" vertical="top" wrapText="1"/>
    </xf>
    <xf numFmtId="0" fontId="0" fillId="0" borderId="24" xfId="0" applyBorder="1" applyAlignment="1">
      <alignment horizontal="left" vertical="top" wrapText="1"/>
    </xf>
    <xf numFmtId="0" fontId="0" fillId="3" borderId="12" xfId="0" applyFill="1" applyBorder="1" applyAlignment="1">
      <alignment horizontal="center"/>
    </xf>
    <xf numFmtId="0" fontId="0" fillId="3" borderId="13" xfId="0" applyFill="1" applyBorder="1" applyAlignment="1">
      <alignment horizontal="center"/>
    </xf>
    <xf numFmtId="0" fontId="0" fillId="3" borderId="14" xfId="0" applyFill="1" applyBorder="1" applyAlignment="1">
      <alignment horizontal="center"/>
    </xf>
    <xf numFmtId="0" fontId="0" fillId="4" borderId="0" xfId="0" applyFill="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0" fillId="0" borderId="5" xfId="0" applyBorder="1" applyAlignment="1">
      <alignment horizontal="left" vertical="top"/>
    </xf>
    <xf numFmtId="0" fontId="0" fillId="0" borderId="4" xfId="0" applyBorder="1" applyAlignment="1">
      <alignment horizontal="left" vertical="top"/>
    </xf>
    <xf numFmtId="0" fontId="0" fillId="0" borderId="15" xfId="0" applyBorder="1" applyAlignment="1">
      <alignment horizontal="right"/>
    </xf>
    <xf numFmtId="0" fontId="1" fillId="0" borderId="4" xfId="0" applyFont="1" applyBorder="1" applyAlignment="1">
      <alignment horizontal="left" wrapText="1"/>
    </xf>
    <xf numFmtId="0" fontId="4" fillId="0" borderId="0" xfId="0" applyFont="1" applyAlignment="1">
      <alignment horizontal="left" vertical="top" wrapText="1"/>
    </xf>
    <xf numFmtId="0" fontId="4" fillId="0" borderId="0" xfId="0" applyFont="1" applyAlignment="1">
      <alignment horizontal="left" vertical="top"/>
    </xf>
    <xf numFmtId="0" fontId="0" fillId="0" borderId="0" xfId="0" applyAlignment="1">
      <alignment horizontal="left" vertical="top"/>
    </xf>
    <xf numFmtId="0" fontId="1" fillId="0" borderId="0" xfId="0" applyFont="1" applyAlignment="1">
      <alignment horizontal="left" vertical="top" wrapText="1"/>
    </xf>
    <xf numFmtId="0" fontId="11" fillId="0" borderId="0" xfId="0" applyFont="1" applyAlignment="1">
      <alignment horizontal="left" vertical="top" wrapText="1"/>
    </xf>
    <xf numFmtId="0" fontId="4" fillId="0" borderId="21" xfId="0" applyFont="1" applyBorder="1" applyAlignment="1">
      <alignment horizontal="left" wrapText="1"/>
    </xf>
    <xf numFmtId="0" fontId="4" fillId="0" borderId="0" xfId="0" applyFont="1" applyAlignment="1">
      <alignment horizontal="left" wrapText="1"/>
    </xf>
    <xf numFmtId="0" fontId="4" fillId="0" borderId="23" xfId="0" applyFont="1" applyBorder="1" applyAlignment="1">
      <alignment horizontal="left" wrapText="1"/>
    </xf>
    <xf numFmtId="0" fontId="4" fillId="0" borderId="24" xfId="0" applyFont="1" applyBorder="1" applyAlignment="1">
      <alignment horizontal="left" wrapText="1"/>
    </xf>
    <xf numFmtId="0" fontId="4" fillId="0" borderId="22" xfId="0" applyFont="1" applyBorder="1" applyAlignment="1">
      <alignment horizontal="left" wrapText="1"/>
    </xf>
    <xf numFmtId="0" fontId="0" fillId="4" borderId="21" xfId="0" applyFill="1" applyBorder="1" applyAlignment="1">
      <alignment horizontal="left"/>
    </xf>
    <xf numFmtId="0" fontId="0" fillId="7" borderId="23" xfId="0" applyFill="1" applyBorder="1" applyAlignment="1">
      <alignment horizontal="left"/>
    </xf>
    <xf numFmtId="0" fontId="0" fillId="7" borderId="24" xfId="0" applyFill="1" applyBorder="1" applyAlignment="1">
      <alignment horizontal="left"/>
    </xf>
    <xf numFmtId="0" fontId="0" fillId="0" borderId="0" xfId="0" applyAlignment="1">
      <alignment horizontal="left" vertical="center" wrapText="1"/>
    </xf>
    <xf numFmtId="0" fontId="0" fillId="0" borderId="22" xfId="0"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6569</xdr:colOff>
      <xdr:row>27</xdr:row>
      <xdr:rowOff>19708</xdr:rowOff>
    </xdr:from>
    <xdr:to>
      <xdr:col>5</xdr:col>
      <xdr:colOff>1415941</xdr:colOff>
      <xdr:row>30</xdr:row>
      <xdr:rowOff>164224</xdr:rowOff>
    </xdr:to>
    <xdr:pic>
      <xdr:nvPicPr>
        <xdr:cNvPr id="2" name="Picture 1">
          <a:extLst>
            <a:ext uri="{FF2B5EF4-FFF2-40B4-BE49-F238E27FC236}">
              <a16:creationId xmlns:a16="http://schemas.microsoft.com/office/drawing/2014/main" id="{BEBF60DC-4F16-1D31-8E77-C269D965BCEE}"/>
            </a:ext>
          </a:extLst>
        </xdr:cNvPr>
        <xdr:cNvPicPr>
          <a:picLocks noChangeAspect="1"/>
        </xdr:cNvPicPr>
      </xdr:nvPicPr>
      <xdr:blipFill>
        <a:blip xmlns:r="http://schemas.openxmlformats.org/officeDocument/2006/relationships" r:embed="rId1"/>
        <a:stretch>
          <a:fillRect/>
        </a:stretch>
      </xdr:blipFill>
      <xdr:spPr>
        <a:xfrm>
          <a:off x="6569" y="6063156"/>
          <a:ext cx="5968234" cy="73572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BC468-7F39-D541-AFA2-EFAB2B9ABABD}">
  <dimension ref="A1:J37"/>
  <sheetViews>
    <sheetView zoomScale="116" workbookViewId="0">
      <selection activeCell="F14" sqref="F14"/>
    </sheetView>
  </sheetViews>
  <sheetFormatPr defaultColWidth="11.19921875" defaultRowHeight="15.6" x14ac:dyDescent="0.3"/>
  <cols>
    <col min="3" max="3" width="12.5" customWidth="1"/>
    <col min="4" max="4" width="13.69921875" bestFit="1" customWidth="1"/>
    <col min="6" max="7" width="24.19921875" bestFit="1" customWidth="1"/>
    <col min="8" max="8" width="12" customWidth="1"/>
    <col min="10" max="10" width="11.69921875" bestFit="1" customWidth="1"/>
  </cols>
  <sheetData>
    <row r="1" spans="1:10" ht="67.8" customHeight="1" thickBot="1" x14ac:dyDescent="0.35">
      <c r="A1" s="55" t="s">
        <v>68</v>
      </c>
      <c r="B1" s="55"/>
      <c r="C1" s="55"/>
      <c r="D1" s="55"/>
      <c r="E1" s="55"/>
      <c r="F1" s="55"/>
      <c r="G1" s="55"/>
      <c r="H1" s="55"/>
      <c r="I1" s="55"/>
    </row>
    <row r="2" spans="1:10" ht="16.2" thickBot="1" x14ac:dyDescent="0.35">
      <c r="A2" s="1" t="s">
        <v>0</v>
      </c>
      <c r="B2" s="60" t="s">
        <v>1</v>
      </c>
      <c r="C2" s="60"/>
      <c r="D2" s="60"/>
      <c r="E2" s="60"/>
      <c r="F2" s="60"/>
      <c r="G2" s="60"/>
      <c r="H2" s="60"/>
      <c r="I2" s="61"/>
    </row>
    <row r="4" spans="1:10" ht="16.2" thickBot="1" x14ac:dyDescent="0.35">
      <c r="A4" s="8" t="s">
        <v>6</v>
      </c>
      <c r="B4" s="59" t="s">
        <v>7</v>
      </c>
      <c r="C4" s="59"/>
      <c r="D4" s="59"/>
      <c r="E4" s="59"/>
      <c r="F4" s="59"/>
      <c r="G4" s="59"/>
      <c r="H4" s="59"/>
    </row>
    <row r="5" spans="1:10" x14ac:dyDescent="0.3">
      <c r="B5" s="5" t="s">
        <v>0</v>
      </c>
      <c r="C5" s="56" t="s">
        <v>2</v>
      </c>
      <c r="D5" s="57"/>
      <c r="E5" s="58"/>
    </row>
    <row r="6" spans="1:10" x14ac:dyDescent="0.3">
      <c r="B6" s="42">
        <v>2</v>
      </c>
      <c r="C6" s="2" t="str">
        <f>_xlfn.CONCAT("P(",B6,")")</f>
        <v>P(2)</v>
      </c>
      <c r="D6" s="2" t="s">
        <v>5</v>
      </c>
      <c r="E6" s="13">
        <f>G7</f>
        <v>0.1111111111111111</v>
      </c>
      <c r="F6" s="62" t="str">
        <f>_xlfn.CONCAT("P(",B6,")+P(",B7,")+P(",B8,")+P(",B9,") = 1")</f>
        <v>P(2)+P(2,5)+P(3)+P(3,5) = 1</v>
      </c>
      <c r="G6" s="63"/>
    </row>
    <row r="7" spans="1:10" x14ac:dyDescent="0.3">
      <c r="B7" s="42">
        <v>2.5</v>
      </c>
      <c r="C7" s="2" t="str">
        <f t="shared" ref="C7:C9" si="0">_xlfn.CONCAT("P(",B7,")")</f>
        <v>P(2,5)</v>
      </c>
      <c r="D7" s="2" t="s">
        <v>3</v>
      </c>
      <c r="E7" s="13">
        <f>2*G7</f>
        <v>0.22222222222222221</v>
      </c>
      <c r="F7" s="45" t="s">
        <v>52</v>
      </c>
      <c r="G7" s="44">
        <f>1/(1+2+4+2)</f>
        <v>0.1111111111111111</v>
      </c>
      <c r="H7" s="12"/>
    </row>
    <row r="8" spans="1:10" x14ac:dyDescent="0.3">
      <c r="B8" s="42">
        <v>3</v>
      </c>
      <c r="C8" s="2" t="str">
        <f t="shared" si="0"/>
        <v>P(3)</v>
      </c>
      <c r="D8" s="2" t="s">
        <v>4</v>
      </c>
      <c r="E8" s="13">
        <f>4*G7</f>
        <v>0.44444444444444442</v>
      </c>
    </row>
    <row r="9" spans="1:10" ht="16.2" thickBot="1" x14ac:dyDescent="0.35">
      <c r="B9" s="43">
        <v>3.5</v>
      </c>
      <c r="C9" s="6" t="str">
        <f t="shared" si="0"/>
        <v>P(3,5)</v>
      </c>
      <c r="D9" s="6" t="s">
        <v>3</v>
      </c>
      <c r="E9" s="14">
        <f>2*G7</f>
        <v>0.22222222222222221</v>
      </c>
    </row>
    <row r="10" spans="1:10" x14ac:dyDescent="0.3">
      <c r="C10" s="64" t="s">
        <v>23</v>
      </c>
      <c r="D10" s="64"/>
      <c r="E10" s="64"/>
      <c r="F10" s="16">
        <f>SUM(E6:E9)</f>
        <v>0.99999999999999989</v>
      </c>
    </row>
    <row r="11" spans="1:10" x14ac:dyDescent="0.3">
      <c r="A11" s="8" t="s">
        <v>8</v>
      </c>
      <c r="B11" s="59" t="s">
        <v>9</v>
      </c>
      <c r="C11" s="59"/>
      <c r="D11" s="59"/>
      <c r="E11" s="59"/>
      <c r="F11" s="59"/>
      <c r="G11" s="59"/>
      <c r="H11" s="59"/>
      <c r="I11" s="59"/>
      <c r="J11" s="59"/>
    </row>
    <row r="12" spans="1:10" ht="16.2" thickBot="1" x14ac:dyDescent="0.35"/>
    <row r="13" spans="1:10" ht="16.2" thickBot="1" x14ac:dyDescent="0.35">
      <c r="B13" s="3" t="s">
        <v>10</v>
      </c>
      <c r="C13" s="3" t="s">
        <v>53</v>
      </c>
      <c r="D13" s="46">
        <f>E7+E6</f>
        <v>0.33333333333333331</v>
      </c>
    </row>
    <row r="16" spans="1:10" x14ac:dyDescent="0.3">
      <c r="A16" s="8" t="s">
        <v>11</v>
      </c>
      <c r="B16" s="59" t="s">
        <v>12</v>
      </c>
      <c r="C16" s="59"/>
      <c r="D16" s="59"/>
      <c r="E16" s="59"/>
      <c r="F16" s="59"/>
      <c r="G16" s="59"/>
      <c r="H16" s="59"/>
      <c r="I16" s="59"/>
      <c r="J16" s="59"/>
    </row>
    <row r="17" spans="1:10" ht="16.2" thickBot="1" x14ac:dyDescent="0.35">
      <c r="G17" s="7"/>
    </row>
    <row r="18" spans="1:10" ht="16.2" thickBot="1" x14ac:dyDescent="0.35">
      <c r="B18" s="3" t="s">
        <v>13</v>
      </c>
      <c r="C18" s="3" t="s">
        <v>14</v>
      </c>
      <c r="D18" s="46">
        <f>E9</f>
        <v>0.22222222222222221</v>
      </c>
    </row>
    <row r="21" spans="1:10" x14ac:dyDescent="0.3">
      <c r="A21" s="8" t="s">
        <v>15</v>
      </c>
      <c r="B21" s="59" t="s">
        <v>16</v>
      </c>
      <c r="C21" s="59"/>
      <c r="D21" s="59"/>
      <c r="E21" s="59"/>
      <c r="F21" s="59"/>
      <c r="G21" s="59"/>
      <c r="H21" s="59"/>
      <c r="I21" s="59"/>
      <c r="J21" s="59"/>
    </row>
    <row r="23" spans="1:10" ht="16.2" thickBot="1" x14ac:dyDescent="0.35">
      <c r="B23" t="s">
        <v>17</v>
      </c>
      <c r="C23" t="s">
        <v>18</v>
      </c>
    </row>
    <row r="24" spans="1:10" ht="16.2" thickBot="1" x14ac:dyDescent="0.35">
      <c r="B24" t="s">
        <v>17</v>
      </c>
      <c r="C24" s="46">
        <f>B6*E6+B7*E7+B8*E8+B9*E9</f>
        <v>2.8888888888888888</v>
      </c>
      <c r="G24" s="9"/>
    </row>
    <row r="27" spans="1:10" x14ac:dyDescent="0.3">
      <c r="A27" s="8" t="s">
        <v>19</v>
      </c>
      <c r="B27" s="59" t="s">
        <v>20</v>
      </c>
      <c r="C27" s="59"/>
      <c r="D27" s="59"/>
      <c r="E27" s="59"/>
      <c r="F27" s="59"/>
      <c r="G27" s="59"/>
      <c r="H27" s="59"/>
      <c r="I27" s="59"/>
      <c r="J27" s="59"/>
    </row>
    <row r="32" spans="1:10" ht="16.2" thickBot="1" x14ac:dyDescent="0.35">
      <c r="B32" t="s">
        <v>54</v>
      </c>
      <c r="C32" s="4">
        <f>C24</f>
        <v>2.8888888888888888</v>
      </c>
    </row>
    <row r="33" spans="1:6" x14ac:dyDescent="0.3">
      <c r="A33" s="12" t="s">
        <v>0</v>
      </c>
      <c r="B33" s="2" t="s">
        <v>2</v>
      </c>
      <c r="C33" s="15" t="s">
        <v>55</v>
      </c>
      <c r="D33" t="s">
        <v>56</v>
      </c>
      <c r="E33" s="17" t="s">
        <v>24</v>
      </c>
      <c r="F33" s="22" t="s">
        <v>27</v>
      </c>
    </row>
    <row r="34" spans="1:6" ht="16.2" thickBot="1" x14ac:dyDescent="0.35">
      <c r="A34" s="47">
        <f>B6</f>
        <v>2</v>
      </c>
      <c r="B34" s="48">
        <f>E6</f>
        <v>0.1111111111111111</v>
      </c>
      <c r="C34">
        <f>(A34-$C$32)^2</f>
        <v>0.79012345679012341</v>
      </c>
      <c r="D34">
        <f>C34*B34</f>
        <v>8.77914951989026E-2</v>
      </c>
      <c r="E34" s="18">
        <f>SUM(D34:D37)</f>
        <v>0.20987654320987653</v>
      </c>
      <c r="F34" s="23">
        <f>SQRT(E34)</f>
        <v>0.45812284729085118</v>
      </c>
    </row>
    <row r="35" spans="1:6" x14ac:dyDescent="0.3">
      <c r="A35" s="47">
        <f>B7</f>
        <v>2.5</v>
      </c>
      <c r="B35" s="48">
        <f>E7</f>
        <v>0.22222222222222221</v>
      </c>
      <c r="C35">
        <f t="shared" ref="C35:C37" si="1">(A35-$C$32)^2</f>
        <v>0.15123456790123452</v>
      </c>
      <c r="D35">
        <f>C35*B35</f>
        <v>3.3607681755829892E-2</v>
      </c>
    </row>
    <row r="36" spans="1:6" x14ac:dyDescent="0.3">
      <c r="A36" s="47">
        <f>B8</f>
        <v>3</v>
      </c>
      <c r="B36" s="48">
        <f>E8</f>
        <v>0.44444444444444442</v>
      </c>
      <c r="C36">
        <f t="shared" si="1"/>
        <v>1.234567901234569E-2</v>
      </c>
      <c r="D36">
        <f>C36*B36</f>
        <v>5.4869684499314177E-3</v>
      </c>
    </row>
    <row r="37" spans="1:6" x14ac:dyDescent="0.3">
      <c r="A37" s="47">
        <f>B9</f>
        <v>3.5</v>
      </c>
      <c r="B37" s="48">
        <f>E9</f>
        <v>0.22222222222222221</v>
      </c>
      <c r="C37">
        <f t="shared" si="1"/>
        <v>0.37345679012345684</v>
      </c>
      <c r="D37">
        <f t="shared" ref="D37" si="2">C37*B37</f>
        <v>8.2990397805212626E-2</v>
      </c>
    </row>
  </sheetData>
  <mergeCells count="10">
    <mergeCell ref="A1:I1"/>
    <mergeCell ref="C5:E5"/>
    <mergeCell ref="B16:J16"/>
    <mergeCell ref="B21:J21"/>
    <mergeCell ref="B27:J27"/>
    <mergeCell ref="B2:I2"/>
    <mergeCell ref="F6:G6"/>
    <mergeCell ref="B4:H4"/>
    <mergeCell ref="B11:J11"/>
    <mergeCell ref="C10:E10"/>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CB23A-0B56-A743-8305-B00AD7620EED}">
  <dimension ref="A1:P37"/>
  <sheetViews>
    <sheetView zoomScale="115" workbookViewId="0">
      <selection activeCell="G4" sqref="G4"/>
    </sheetView>
  </sheetViews>
  <sheetFormatPr defaultColWidth="11.19921875" defaultRowHeight="15.6" x14ac:dyDescent="0.3"/>
  <cols>
    <col min="1" max="1" width="21.5" bestFit="1" customWidth="1"/>
    <col min="4" max="4" width="14.796875" bestFit="1" customWidth="1"/>
  </cols>
  <sheetData>
    <row r="1" spans="1:10" ht="117.6" customHeight="1" x14ac:dyDescent="0.3">
      <c r="A1" s="54" t="s">
        <v>74</v>
      </c>
      <c r="B1" s="68"/>
      <c r="C1" s="68"/>
      <c r="D1" s="68"/>
      <c r="E1" s="68"/>
      <c r="F1" s="68"/>
      <c r="G1" s="68"/>
      <c r="H1" s="68"/>
      <c r="I1" s="68"/>
      <c r="J1" s="68"/>
    </row>
    <row r="2" spans="1:10" ht="16.2" thickBot="1" x14ac:dyDescent="0.35"/>
    <row r="3" spans="1:10" x14ac:dyDescent="0.3">
      <c r="A3" s="28" t="s">
        <v>6</v>
      </c>
      <c r="B3" s="24"/>
      <c r="C3" s="24"/>
      <c r="D3" s="24"/>
      <c r="E3" s="25"/>
    </row>
    <row r="4" spans="1:10" x14ac:dyDescent="0.3">
      <c r="A4" s="76" t="s">
        <v>41</v>
      </c>
      <c r="B4" s="59"/>
      <c r="C4" s="59"/>
      <c r="D4" s="59"/>
      <c r="E4" s="26" t="s">
        <v>38</v>
      </c>
    </row>
    <row r="5" spans="1:10" ht="16.2" thickBot="1" x14ac:dyDescent="0.35">
      <c r="A5" s="77" t="s">
        <v>46</v>
      </c>
      <c r="B5" s="78"/>
      <c r="C5" s="78"/>
      <c r="D5" s="78"/>
      <c r="E5" s="27" t="s">
        <v>39</v>
      </c>
    </row>
    <row r="6" spans="1:10" ht="16.2" thickBot="1" x14ac:dyDescent="0.35">
      <c r="A6" s="7"/>
      <c r="B6" s="7"/>
      <c r="C6" s="7"/>
      <c r="D6" s="7"/>
    </row>
    <row r="7" spans="1:10" x14ac:dyDescent="0.3">
      <c r="A7" s="29" t="s">
        <v>8</v>
      </c>
      <c r="B7" s="30"/>
      <c r="C7" s="30"/>
      <c r="D7" s="30"/>
      <c r="E7" s="25"/>
    </row>
    <row r="8" spans="1:10" x14ac:dyDescent="0.3">
      <c r="A8" s="31"/>
      <c r="D8" s="32" t="s">
        <v>43</v>
      </c>
      <c r="E8" s="33">
        <v>0.3</v>
      </c>
    </row>
    <row r="9" spans="1:10" x14ac:dyDescent="0.3">
      <c r="A9" s="31"/>
      <c r="D9" s="32" t="s">
        <v>35</v>
      </c>
      <c r="E9" s="33">
        <v>0.95</v>
      </c>
    </row>
    <row r="10" spans="1:10" x14ac:dyDescent="0.3">
      <c r="A10" s="31" t="s">
        <v>34</v>
      </c>
      <c r="B10">
        <v>105</v>
      </c>
      <c r="E10" s="34"/>
    </row>
    <row r="11" spans="1:10" x14ac:dyDescent="0.3">
      <c r="A11" s="31" t="s">
        <v>33</v>
      </c>
      <c r="B11">
        <v>33</v>
      </c>
      <c r="E11" s="34"/>
    </row>
    <row r="12" spans="1:10" x14ac:dyDescent="0.3">
      <c r="A12" s="31" t="s">
        <v>47</v>
      </c>
      <c r="B12" s="35">
        <f>B11/B10</f>
        <v>0.31428571428571428</v>
      </c>
      <c r="E12" s="34"/>
    </row>
    <row r="13" spans="1:10" x14ac:dyDescent="0.3">
      <c r="A13" s="31" t="s">
        <v>48</v>
      </c>
      <c r="B13" s="35">
        <f>B12-E8</f>
        <v>1.428571428571429E-2</v>
      </c>
      <c r="E13" s="34"/>
    </row>
    <row r="14" spans="1:10" x14ac:dyDescent="0.3">
      <c r="A14" s="31" t="s">
        <v>37</v>
      </c>
      <c r="B14" s="35">
        <f>E8*(1-E8)</f>
        <v>0.21</v>
      </c>
      <c r="E14" s="34"/>
    </row>
    <row r="15" spans="1:10" x14ac:dyDescent="0.3">
      <c r="A15" s="31" t="s">
        <v>40</v>
      </c>
      <c r="B15" s="35">
        <f>SQRT(B14/B10)</f>
        <v>4.4721359549995794E-2</v>
      </c>
      <c r="E15" s="34"/>
    </row>
    <row r="16" spans="1:10" x14ac:dyDescent="0.3">
      <c r="A16" s="31" t="s">
        <v>42</v>
      </c>
      <c r="B16" s="21">
        <f>B13/B15</f>
        <v>0.31943828249997008</v>
      </c>
      <c r="E16" s="34"/>
    </row>
    <row r="17" spans="1:16" x14ac:dyDescent="0.3">
      <c r="A17" s="31" t="s">
        <v>36</v>
      </c>
      <c r="B17" s="36">
        <f>_xlfn.NORM.S.DIST(B16,TRUE)</f>
        <v>0.62530290751871476</v>
      </c>
      <c r="E17" s="34"/>
    </row>
    <row r="18" spans="1:16" x14ac:dyDescent="0.3">
      <c r="A18" s="31"/>
      <c r="E18" s="34"/>
    </row>
    <row r="19" spans="1:16" x14ac:dyDescent="0.3">
      <c r="A19" s="31"/>
      <c r="E19" s="34"/>
    </row>
    <row r="20" spans="1:16" x14ac:dyDescent="0.3">
      <c r="A20" s="40" t="s">
        <v>44</v>
      </c>
      <c r="B20" s="79" t="s">
        <v>49</v>
      </c>
      <c r="C20" s="79"/>
      <c r="D20" s="79"/>
      <c r="E20" s="80"/>
    </row>
    <row r="21" spans="1:16" x14ac:dyDescent="0.3">
      <c r="A21" s="31"/>
      <c r="B21" s="79"/>
      <c r="C21" s="79"/>
      <c r="D21" s="79"/>
      <c r="E21" s="80"/>
    </row>
    <row r="22" spans="1:16" ht="16.2" thickBot="1" x14ac:dyDescent="0.35">
      <c r="A22" s="37"/>
      <c r="B22" s="38"/>
      <c r="C22" s="38"/>
      <c r="D22" s="38"/>
      <c r="E22" s="39"/>
    </row>
    <row r="25" spans="1:16" ht="16.2" thickBot="1" x14ac:dyDescent="0.35"/>
    <row r="26" spans="1:16" ht="18" x14ac:dyDescent="0.35">
      <c r="A26" s="41" t="s">
        <v>11</v>
      </c>
      <c r="B26" s="24"/>
      <c r="C26" s="24"/>
      <c r="D26" s="24"/>
      <c r="E26" s="24"/>
      <c r="F26" s="24"/>
      <c r="G26" s="24"/>
      <c r="H26" s="24"/>
      <c r="I26" s="24"/>
      <c r="J26" s="24"/>
      <c r="K26" s="24"/>
      <c r="L26" s="24"/>
      <c r="M26" s="24"/>
      <c r="N26" s="24"/>
      <c r="O26" s="24"/>
      <c r="P26" s="25"/>
    </row>
    <row r="27" spans="1:16" x14ac:dyDescent="0.3">
      <c r="A27" s="31"/>
      <c r="P27" s="34"/>
    </row>
    <row r="28" spans="1:16" ht="49.8" customHeight="1" x14ac:dyDescent="0.35">
      <c r="A28" s="71" t="s">
        <v>50</v>
      </c>
      <c r="B28" s="72"/>
      <c r="C28" s="72"/>
      <c r="D28" s="72"/>
      <c r="E28" s="72"/>
      <c r="F28" s="72"/>
      <c r="G28" s="72"/>
      <c r="H28" s="72"/>
      <c r="I28" s="72"/>
      <c r="J28" s="72"/>
      <c r="K28" s="72"/>
      <c r="L28" s="72"/>
      <c r="M28" s="72"/>
      <c r="N28" s="72"/>
      <c r="O28" s="72"/>
      <c r="P28" s="75"/>
    </row>
    <row r="29" spans="1:16" ht="24.6" customHeight="1" x14ac:dyDescent="0.35">
      <c r="A29" s="71" t="s">
        <v>51</v>
      </c>
      <c r="B29" s="72"/>
      <c r="C29" s="72"/>
      <c r="D29" s="72"/>
      <c r="E29" s="72"/>
      <c r="F29" s="72"/>
      <c r="G29" s="72"/>
      <c r="H29" s="72"/>
      <c r="I29" s="72"/>
      <c r="J29" s="72"/>
      <c r="K29" s="72"/>
      <c r="L29" s="72"/>
      <c r="M29" s="72"/>
      <c r="N29" s="72"/>
      <c r="O29" s="72"/>
      <c r="P29" s="51"/>
    </row>
    <row r="30" spans="1:16" ht="18" customHeight="1" thickBot="1" x14ac:dyDescent="0.4">
      <c r="A30" s="73"/>
      <c r="B30" s="74"/>
      <c r="C30" s="74"/>
      <c r="D30" s="74"/>
      <c r="E30" s="74"/>
      <c r="F30" s="74"/>
      <c r="G30" s="74"/>
      <c r="H30" s="74"/>
      <c r="I30" s="74"/>
      <c r="J30" s="74"/>
      <c r="K30" s="74"/>
      <c r="L30" s="74"/>
      <c r="M30" s="74"/>
      <c r="N30" s="74"/>
      <c r="O30" s="74"/>
      <c r="P30" s="52"/>
    </row>
    <row r="32" spans="1:16" x14ac:dyDescent="0.3">
      <c r="B32" s="20"/>
    </row>
    <row r="33" spans="2:2" x14ac:dyDescent="0.3">
      <c r="B33" s="20"/>
    </row>
    <row r="34" spans="2:2" x14ac:dyDescent="0.3">
      <c r="B34" s="20"/>
    </row>
    <row r="35" spans="2:2" x14ac:dyDescent="0.3">
      <c r="B35" s="20"/>
    </row>
    <row r="36" spans="2:2" x14ac:dyDescent="0.3">
      <c r="B36" s="21"/>
    </row>
    <row r="37" spans="2:2" x14ac:dyDescent="0.3">
      <c r="B37" s="21"/>
    </row>
  </sheetData>
  <mergeCells count="6">
    <mergeCell ref="A1:J1"/>
    <mergeCell ref="A29:O30"/>
    <mergeCell ref="A28:P28"/>
    <mergeCell ref="A4:D4"/>
    <mergeCell ref="A5:D5"/>
    <mergeCell ref="B20:E2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9CB19-5A53-2B41-A8CD-8DC91F170401}">
  <dimension ref="A1:L3"/>
  <sheetViews>
    <sheetView tabSelected="1" workbookViewId="0">
      <selection activeCell="A9" sqref="A9"/>
    </sheetView>
  </sheetViews>
  <sheetFormatPr defaultColWidth="11.19921875" defaultRowHeight="15.6" x14ac:dyDescent="0.3"/>
  <sheetData>
    <row r="1" spans="1:12" x14ac:dyDescent="0.3">
      <c r="A1" t="s">
        <v>45</v>
      </c>
    </row>
    <row r="3" spans="1:12" ht="102" customHeight="1" x14ac:dyDescent="0.3">
      <c r="A3" s="66" t="s">
        <v>75</v>
      </c>
      <c r="B3" s="67"/>
      <c r="C3" s="67"/>
      <c r="D3" s="67"/>
      <c r="E3" s="67"/>
      <c r="F3" s="67"/>
      <c r="G3" s="67"/>
      <c r="H3" s="67"/>
      <c r="I3" s="67"/>
      <c r="J3" s="67"/>
      <c r="K3" s="67"/>
      <c r="L3" s="67"/>
    </row>
  </sheetData>
  <mergeCells count="1">
    <mergeCell ref="A3:L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C5CB-4808-734B-8D02-B0495C8D7551}">
  <dimension ref="A1:T2"/>
  <sheetViews>
    <sheetView workbookViewId="0"/>
  </sheetViews>
  <sheetFormatPr defaultColWidth="11.19921875" defaultRowHeight="15.6" x14ac:dyDescent="0.3"/>
  <cols>
    <col min="1" max="1" width="120.5" bestFit="1" customWidth="1"/>
  </cols>
  <sheetData>
    <row r="1" spans="1:20" ht="61.05" customHeight="1" x14ac:dyDescent="0.4">
      <c r="A1" s="11" t="s">
        <v>21</v>
      </c>
      <c r="B1" s="65" t="s">
        <v>29</v>
      </c>
      <c r="C1" s="65"/>
      <c r="D1" s="65"/>
      <c r="E1" s="65"/>
      <c r="F1" s="65"/>
      <c r="G1" s="65"/>
      <c r="H1" s="65"/>
      <c r="I1" s="65"/>
      <c r="J1" s="65"/>
      <c r="K1" s="65"/>
      <c r="L1" s="65"/>
      <c r="M1" s="65"/>
      <c r="N1" s="65"/>
      <c r="O1" s="10"/>
      <c r="P1" s="10"/>
      <c r="Q1" s="10"/>
      <c r="R1" s="10"/>
      <c r="S1" s="10"/>
      <c r="T1" s="10"/>
    </row>
    <row r="2" spans="1:20" ht="46.05" customHeight="1" x14ac:dyDescent="0.4">
      <c r="A2" s="11" t="s">
        <v>22</v>
      </c>
      <c r="B2" s="65" t="s">
        <v>28</v>
      </c>
      <c r="C2" s="65"/>
      <c r="D2" s="65"/>
      <c r="E2" s="65"/>
      <c r="F2" s="65"/>
      <c r="G2" s="65"/>
      <c r="H2" s="65"/>
      <c r="I2" s="65"/>
      <c r="J2" s="65"/>
      <c r="K2" s="65"/>
      <c r="L2" s="65"/>
      <c r="M2" s="65"/>
      <c r="N2" s="65"/>
    </row>
  </sheetData>
  <mergeCells count="2">
    <mergeCell ref="B1:N1"/>
    <mergeCell ref="B2:N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2370F-449B-BF4B-B8E8-82A8B999D400}">
  <dimension ref="A1:L4"/>
  <sheetViews>
    <sheetView workbookViewId="0">
      <selection activeCell="A5" sqref="A5"/>
    </sheetView>
  </sheetViews>
  <sheetFormatPr defaultColWidth="11.19921875" defaultRowHeight="15.6" x14ac:dyDescent="0.3"/>
  <sheetData>
    <row r="1" spans="1:12" x14ac:dyDescent="0.3">
      <c r="A1" t="s">
        <v>26</v>
      </c>
    </row>
    <row r="2" spans="1:12" x14ac:dyDescent="0.3">
      <c r="A2" s="19" t="s">
        <v>25</v>
      </c>
    </row>
    <row r="4" spans="1:12" ht="84" customHeight="1" x14ac:dyDescent="0.3">
      <c r="A4" s="66" t="s">
        <v>69</v>
      </c>
      <c r="B4" s="67"/>
      <c r="C4" s="67"/>
      <c r="D4" s="67"/>
      <c r="E4" s="67"/>
      <c r="F4" s="67"/>
      <c r="G4" s="67"/>
      <c r="H4" s="67"/>
      <c r="I4" s="67"/>
      <c r="J4" s="67"/>
      <c r="K4" s="67"/>
      <c r="L4" s="67"/>
    </row>
  </sheetData>
  <mergeCells count="1">
    <mergeCell ref="A4:L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8F193-5973-4A66-B471-1CB3144829C9}">
  <dimension ref="A1:M12"/>
  <sheetViews>
    <sheetView workbookViewId="0">
      <selection activeCell="M10" sqref="M10"/>
    </sheetView>
  </sheetViews>
  <sheetFormatPr defaultRowHeight="15.6" x14ac:dyDescent="0.3"/>
  <sheetData>
    <row r="1" spans="1:13" ht="80.400000000000006" customHeight="1" x14ac:dyDescent="0.3">
      <c r="A1" s="54" t="s">
        <v>57</v>
      </c>
      <c r="B1" s="54"/>
      <c r="C1" s="54"/>
      <c r="D1" s="54"/>
      <c r="E1" s="54"/>
      <c r="F1" s="54"/>
      <c r="G1" s="54"/>
      <c r="H1" s="54"/>
      <c r="I1" s="54"/>
      <c r="J1" s="54"/>
      <c r="K1" s="54"/>
    </row>
    <row r="2" spans="1:13" x14ac:dyDescent="0.3">
      <c r="A2" s="50"/>
      <c r="B2" s="50"/>
      <c r="C2" s="50"/>
      <c r="D2" s="50"/>
      <c r="E2" s="50"/>
      <c r="F2" s="50"/>
      <c r="G2" s="50"/>
      <c r="H2" s="50"/>
      <c r="I2" s="50"/>
      <c r="J2" s="50"/>
      <c r="K2" s="50"/>
    </row>
    <row r="3" spans="1:13" x14ac:dyDescent="0.3">
      <c r="A3" s="54" t="s">
        <v>58</v>
      </c>
      <c r="B3" s="68"/>
      <c r="C3" s="68"/>
      <c r="D3" s="68"/>
      <c r="E3" s="68"/>
      <c r="F3" s="68"/>
      <c r="G3" s="68"/>
      <c r="H3" s="68"/>
      <c r="I3" s="68"/>
      <c r="J3" s="68"/>
      <c r="K3" s="68"/>
    </row>
    <row r="4" spans="1:13" x14ac:dyDescent="0.3">
      <c r="A4" s="68"/>
      <c r="B4" s="68"/>
      <c r="C4" s="68"/>
      <c r="D4" s="68"/>
      <c r="E4" s="68"/>
      <c r="F4" s="68"/>
      <c r="G4" s="68"/>
      <c r="H4" s="68"/>
      <c r="I4" s="68"/>
      <c r="J4" s="68"/>
      <c r="K4" s="68"/>
    </row>
    <row r="5" spans="1:13" x14ac:dyDescent="0.3">
      <c r="A5" s="68"/>
      <c r="B5" s="68"/>
      <c r="C5" s="68"/>
      <c r="D5" s="68"/>
      <c r="E5" s="68"/>
      <c r="F5" s="68"/>
      <c r="G5" s="68"/>
      <c r="H5" s="68"/>
      <c r="I5" s="68"/>
      <c r="J5" s="68"/>
      <c r="K5" s="68"/>
    </row>
    <row r="6" spans="1:13" x14ac:dyDescent="0.3">
      <c r="A6" s="68"/>
      <c r="B6" s="68"/>
      <c r="C6" s="68"/>
      <c r="D6" s="68"/>
      <c r="E6" s="68"/>
      <c r="F6" s="68"/>
      <c r="G6" s="68"/>
      <c r="H6" s="68"/>
      <c r="I6" s="68"/>
      <c r="J6" s="68"/>
      <c r="K6" s="68"/>
    </row>
    <row r="7" spans="1:13" x14ac:dyDescent="0.3">
      <c r="A7" s="68"/>
      <c r="B7" s="68"/>
      <c r="C7" s="68"/>
      <c r="D7" s="68"/>
      <c r="E7" s="68"/>
      <c r="F7" s="68"/>
      <c r="G7" s="68"/>
      <c r="H7" s="68"/>
      <c r="I7" s="68"/>
      <c r="J7" s="68"/>
      <c r="K7" s="68"/>
    </row>
    <row r="8" spans="1:13" x14ac:dyDescent="0.3">
      <c r="A8" s="68"/>
      <c r="B8" s="68"/>
      <c r="C8" s="68"/>
      <c r="D8" s="68"/>
      <c r="E8" s="68"/>
      <c r="F8" s="68"/>
      <c r="G8" s="68"/>
      <c r="H8" s="68"/>
      <c r="I8" s="68"/>
      <c r="J8" s="68"/>
      <c r="K8" s="68"/>
    </row>
    <row r="9" spans="1:13" x14ac:dyDescent="0.3">
      <c r="A9" s="68"/>
      <c r="B9" s="68"/>
      <c r="C9" s="68"/>
      <c r="D9" s="68"/>
      <c r="E9" s="68"/>
      <c r="F9" s="68"/>
      <c r="G9" s="68"/>
      <c r="H9" s="68"/>
      <c r="I9" s="68"/>
      <c r="J9" s="68"/>
      <c r="K9" s="68"/>
    </row>
    <row r="10" spans="1:13" x14ac:dyDescent="0.3">
      <c r="A10" s="68"/>
      <c r="B10" s="68"/>
      <c r="C10" s="68"/>
      <c r="D10" s="68"/>
      <c r="E10" s="68"/>
      <c r="F10" s="68"/>
      <c r="G10" s="68"/>
      <c r="H10" s="68"/>
      <c r="I10" s="68"/>
      <c r="J10" s="68"/>
      <c r="K10" s="68"/>
    </row>
    <row r="12" spans="1:13" ht="232.8" customHeight="1" x14ac:dyDescent="0.3">
      <c r="A12" s="54" t="s">
        <v>70</v>
      </c>
      <c r="B12" s="54"/>
      <c r="C12" s="54"/>
      <c r="D12" s="54"/>
      <c r="E12" s="54"/>
      <c r="F12" s="54"/>
      <c r="G12" s="54"/>
      <c r="H12" s="54"/>
      <c r="I12" s="54"/>
      <c r="J12" s="54"/>
      <c r="K12" s="54"/>
      <c r="L12" s="54"/>
      <c r="M12" s="54"/>
    </row>
  </sheetData>
  <mergeCells count="3">
    <mergeCell ref="A1:K1"/>
    <mergeCell ref="A3:K10"/>
    <mergeCell ref="A12:M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9F9EE-26FE-4F47-A99D-D808C21D03F3}">
  <dimension ref="A1:L6"/>
  <sheetViews>
    <sheetView workbookViewId="0">
      <selection activeCell="A6" sqref="A6:L6"/>
    </sheetView>
  </sheetViews>
  <sheetFormatPr defaultRowHeight="15.6" x14ac:dyDescent="0.3"/>
  <sheetData>
    <row r="1" spans="1:12" ht="43.2" customHeight="1" x14ac:dyDescent="0.3">
      <c r="A1" s="54" t="s">
        <v>59</v>
      </c>
      <c r="B1" s="54"/>
      <c r="C1" s="54"/>
      <c r="D1" s="54"/>
      <c r="E1" s="54"/>
      <c r="F1" s="54"/>
      <c r="G1" s="54"/>
      <c r="H1" s="54"/>
      <c r="I1" s="54"/>
      <c r="J1" s="54"/>
      <c r="K1" s="54"/>
      <c r="L1" s="54"/>
    </row>
    <row r="3" spans="1:12" ht="129" customHeight="1" x14ac:dyDescent="0.3">
      <c r="A3" s="54" t="s">
        <v>60</v>
      </c>
      <c r="B3" s="68"/>
      <c r="C3" s="68"/>
      <c r="D3" s="68"/>
      <c r="E3" s="68"/>
      <c r="F3" s="68"/>
      <c r="G3" s="68"/>
      <c r="H3" s="68"/>
      <c r="I3" s="68"/>
      <c r="J3" s="68"/>
      <c r="K3" s="68"/>
      <c r="L3" s="68"/>
    </row>
    <row r="5" spans="1:12" x14ac:dyDescent="0.3">
      <c r="A5" s="49" t="s">
        <v>61</v>
      </c>
    </row>
    <row r="6" spans="1:12" ht="336" customHeight="1" x14ac:dyDescent="0.3">
      <c r="A6" s="54" t="s">
        <v>62</v>
      </c>
      <c r="B6" s="68"/>
      <c r="C6" s="68"/>
      <c r="D6" s="68"/>
      <c r="E6" s="68"/>
      <c r="F6" s="68"/>
      <c r="G6" s="68"/>
      <c r="H6" s="68"/>
      <c r="I6" s="68"/>
      <c r="J6" s="68"/>
      <c r="K6" s="68"/>
      <c r="L6" s="68"/>
    </row>
  </sheetData>
  <mergeCells count="3">
    <mergeCell ref="A1:L1"/>
    <mergeCell ref="A3:L3"/>
    <mergeCell ref="A6:L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84CB2-548D-4E80-8D54-A477B2EA25C5}">
  <dimension ref="A1:L4"/>
  <sheetViews>
    <sheetView workbookViewId="0">
      <selection activeCell="A3" sqref="A3"/>
    </sheetView>
  </sheetViews>
  <sheetFormatPr defaultRowHeight="15.6" x14ac:dyDescent="0.3"/>
  <sheetData>
    <row r="1" spans="1:12" x14ac:dyDescent="0.3">
      <c r="A1" t="s">
        <v>26</v>
      </c>
    </row>
    <row r="2" spans="1:12" x14ac:dyDescent="0.3">
      <c r="A2" t="s">
        <v>76</v>
      </c>
    </row>
    <row r="4" spans="1:12" ht="129.6" customHeight="1" x14ac:dyDescent="0.3">
      <c r="A4" s="66" t="s">
        <v>71</v>
      </c>
      <c r="B4" s="67"/>
      <c r="C4" s="67"/>
      <c r="D4" s="67"/>
      <c r="E4" s="67"/>
      <c r="F4" s="67"/>
      <c r="G4" s="67"/>
      <c r="H4" s="67"/>
      <c r="I4" s="67"/>
      <c r="J4" s="67"/>
      <c r="K4" s="67"/>
      <c r="L4" s="67"/>
    </row>
  </sheetData>
  <mergeCells count="1">
    <mergeCell ref="A4:L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35CAD-6597-174A-8182-33874E963D70}">
  <dimension ref="A1:L6"/>
  <sheetViews>
    <sheetView workbookViewId="0">
      <selection activeCell="I10" sqref="I10"/>
    </sheetView>
  </sheetViews>
  <sheetFormatPr defaultColWidth="11.19921875" defaultRowHeight="15.6" x14ac:dyDescent="0.3"/>
  <sheetData>
    <row r="1" spans="1:12" x14ac:dyDescent="0.3">
      <c r="A1" t="s">
        <v>30</v>
      </c>
    </row>
    <row r="3" spans="1:12" ht="195.6" customHeight="1" x14ac:dyDescent="0.3">
      <c r="A3" s="69" t="s">
        <v>65</v>
      </c>
      <c r="B3" s="69"/>
      <c r="C3" s="69"/>
      <c r="D3" s="69"/>
      <c r="E3" s="69"/>
      <c r="F3" s="69"/>
      <c r="G3" s="69"/>
      <c r="H3" s="69"/>
      <c r="I3" s="69"/>
      <c r="J3" s="69"/>
      <c r="K3" s="69"/>
      <c r="L3" s="69"/>
    </row>
    <row r="5" spans="1:12" x14ac:dyDescent="0.3">
      <c r="A5" t="s">
        <v>66</v>
      </c>
    </row>
    <row r="6" spans="1:12" x14ac:dyDescent="0.3">
      <c r="A6" t="s">
        <v>67</v>
      </c>
    </row>
  </sheetData>
  <mergeCells count="1">
    <mergeCell ref="A3:L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64EB1-F642-3D4F-9743-8B3F6890CDC2}">
  <dimension ref="A1:L3"/>
  <sheetViews>
    <sheetView workbookViewId="0">
      <selection activeCell="A5" sqref="A5:XFD5"/>
    </sheetView>
  </sheetViews>
  <sheetFormatPr defaultColWidth="11.19921875" defaultRowHeight="15.6" x14ac:dyDescent="0.3"/>
  <sheetData>
    <row r="1" spans="1:12" x14ac:dyDescent="0.3">
      <c r="A1" t="s">
        <v>31</v>
      </c>
    </row>
    <row r="3" spans="1:12" ht="102.6" customHeight="1" x14ac:dyDescent="0.3">
      <c r="A3" s="70" t="s">
        <v>72</v>
      </c>
      <c r="B3" s="68"/>
      <c r="C3" s="68"/>
      <c r="D3" s="68"/>
      <c r="E3" s="68"/>
      <c r="F3" s="68"/>
      <c r="G3" s="68"/>
      <c r="H3" s="68"/>
      <c r="I3" s="68"/>
      <c r="J3" s="68"/>
      <c r="K3" s="68"/>
      <c r="L3" s="68"/>
    </row>
  </sheetData>
  <mergeCells count="1">
    <mergeCell ref="A3:L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353EE-E0F9-DD48-B0DF-A40ABFDC19DF}">
  <dimension ref="A1:L5"/>
  <sheetViews>
    <sheetView workbookViewId="0">
      <selection activeCell="G15" sqref="G15"/>
    </sheetView>
  </sheetViews>
  <sheetFormatPr defaultColWidth="11.19921875" defaultRowHeight="15.6" x14ac:dyDescent="0.3"/>
  <sheetData>
    <row r="1" spans="1:12" x14ac:dyDescent="0.3">
      <c r="A1" t="s">
        <v>32</v>
      </c>
    </row>
    <row r="3" spans="1:12" ht="79.2" customHeight="1" x14ac:dyDescent="0.3">
      <c r="A3" s="70" t="s">
        <v>64</v>
      </c>
      <c r="B3" s="70"/>
      <c r="C3" s="70"/>
      <c r="D3" s="70"/>
      <c r="E3" s="70"/>
      <c r="F3" s="70"/>
      <c r="G3" s="70"/>
      <c r="H3" s="70"/>
      <c r="I3" s="70"/>
      <c r="J3" s="70"/>
      <c r="K3" s="70"/>
      <c r="L3" s="70"/>
    </row>
    <row r="4" spans="1:12" ht="18" x14ac:dyDescent="0.35">
      <c r="A4" s="53" t="s">
        <v>73</v>
      </c>
      <c r="B4" s="53"/>
      <c r="C4" s="53"/>
      <c r="D4" s="53"/>
      <c r="E4" s="53"/>
      <c r="F4" s="53"/>
      <c r="G4" s="53"/>
      <c r="H4" s="53"/>
      <c r="I4" s="53"/>
      <c r="J4" s="53"/>
      <c r="K4" s="53"/>
      <c r="L4" s="53"/>
    </row>
    <row r="5" spans="1:12" ht="18" x14ac:dyDescent="0.35">
      <c r="A5" s="53" t="s">
        <v>63</v>
      </c>
      <c r="B5" s="53"/>
      <c r="C5" s="53"/>
      <c r="D5" s="53"/>
      <c r="E5" s="53"/>
      <c r="F5" s="53"/>
      <c r="G5" s="53"/>
      <c r="H5" s="53"/>
      <c r="I5" s="53"/>
      <c r="J5" s="53"/>
      <c r="K5" s="53"/>
      <c r="L5" s="53"/>
    </row>
  </sheetData>
  <mergeCells count="1">
    <mergeCell ref="A3:L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Q1 Find the prob_dist_and_probs</vt:lpstr>
      <vt:lpstr>Q2 discrete_or_cont</vt:lpstr>
      <vt:lpstr>Q3 mean_stdev</vt:lpstr>
      <vt:lpstr>Q4 sources_of_error</vt:lpstr>
      <vt:lpstr>Q5 stratified_random_sampling</vt:lpstr>
      <vt:lpstr>Q6 Recode_&amp;_Crosstab</vt:lpstr>
      <vt:lpstr>Q7 ANOVA_Hypo_test_multigroup</vt:lpstr>
      <vt:lpstr>Q8 Find_conf_int_for_mean</vt:lpstr>
      <vt:lpstr>Q9 Hypothesis_test_single_group</vt:lpstr>
      <vt:lpstr>Q10 Hypothesis_tst_single_group</vt:lpstr>
      <vt:lpstr>Q11 Linear_regression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Schin Juli és Lotár</cp:lastModifiedBy>
  <dcterms:created xsi:type="dcterms:W3CDTF">2022-12-22T12:04:25Z</dcterms:created>
  <dcterms:modified xsi:type="dcterms:W3CDTF">2023-01-18T22:08:26Z</dcterms:modified>
</cp:coreProperties>
</file>