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analysis/"/>
    </mc:Choice>
  </mc:AlternateContent>
  <xr:revisionPtr revIDLastSave="0" documentId="13_ncr:1_{53A00D9A-D67D-FA40-AD8A-426D828FDB41}" xr6:coauthVersionLast="47" xr6:coauthVersionMax="47" xr10:uidLastSave="{00000000-0000-0000-0000-000000000000}"/>
  <bookViews>
    <workbookView xWindow="0" yWindow="760" windowWidth="30240" windowHeight="18880" xr2:uid="{E9D10896-7065-F04D-85E8-226675EF176E}"/>
  </bookViews>
  <sheets>
    <sheet name="Sheet1" sheetId="1" r:id="rId1"/>
    <sheet name="elemen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3" i="2"/>
  <c r="C12" i="2"/>
  <c r="J11" i="1"/>
  <c r="F11" i="1"/>
  <c r="H11" i="1" s="1"/>
  <c r="I11" i="1" s="1"/>
  <c r="G11" i="1"/>
  <c r="F36" i="1"/>
  <c r="G36" i="1"/>
  <c r="H36" i="1" s="1"/>
  <c r="D36" i="1"/>
  <c r="J35" i="1"/>
  <c r="F35" i="1"/>
  <c r="H35" i="1" s="1"/>
  <c r="I35" i="1" s="1"/>
  <c r="G35" i="1"/>
  <c r="J34" i="1"/>
  <c r="J31" i="1"/>
  <c r="J32" i="1"/>
  <c r="F34" i="1"/>
  <c r="H34" i="1" s="1"/>
  <c r="G34" i="1"/>
  <c r="J33" i="1"/>
  <c r="G33" i="1"/>
  <c r="F33" i="1"/>
  <c r="G32" i="1"/>
  <c r="F32" i="1"/>
  <c r="H32" i="1" s="1"/>
  <c r="G31" i="1"/>
  <c r="F31" i="1"/>
  <c r="H31" i="1" s="1"/>
  <c r="I32" i="1" s="1"/>
  <c r="G30" i="1"/>
  <c r="F30" i="1"/>
  <c r="B13" i="1"/>
  <c r="B14" i="1" s="1"/>
  <c r="B15" i="1" s="1"/>
  <c r="J9" i="1"/>
  <c r="J10" i="1"/>
  <c r="J8" i="1"/>
  <c r="H10" i="1"/>
  <c r="H7" i="1"/>
  <c r="F8" i="1"/>
  <c r="H8" i="1" s="1"/>
  <c r="I8" i="1" s="1"/>
  <c r="G8" i="1"/>
  <c r="F9" i="1"/>
  <c r="H9" i="1" s="1"/>
  <c r="G9" i="1"/>
  <c r="F10" i="1"/>
  <c r="G10" i="1"/>
  <c r="G7" i="1"/>
  <c r="F7" i="1"/>
  <c r="I3" i="1"/>
  <c r="I4" i="1" s="1"/>
  <c r="D8" i="1" s="1"/>
  <c r="D34" i="1" l="1"/>
  <c r="D31" i="1"/>
  <c r="D33" i="1"/>
  <c r="D11" i="1"/>
  <c r="H33" i="1"/>
  <c r="I33" i="1" s="1"/>
  <c r="D35" i="1"/>
  <c r="H30" i="1"/>
  <c r="I31" i="1"/>
  <c r="I9" i="1"/>
  <c r="I10" i="1"/>
  <c r="D32" i="1"/>
  <c r="D30" i="1"/>
  <c r="D10" i="1"/>
  <c r="D9" i="1"/>
  <c r="D7" i="1"/>
  <c r="I34" i="1" l="1"/>
</calcChain>
</file>

<file path=xl/sharedStrings.xml><?xml version="1.0" encoding="utf-8"?>
<sst xmlns="http://schemas.openxmlformats.org/spreadsheetml/2006/main" count="56" uniqueCount="35">
  <si>
    <t>Step</t>
  </si>
  <si>
    <t>bob-1mm-5kg-helmet2-0305-hemi-066b.log</t>
  </si>
  <si>
    <t>max CPU time</t>
  </si>
  <si>
    <t>hours</t>
  </si>
  <si>
    <t>minutes</t>
  </si>
  <si>
    <t>seconds</t>
  </si>
  <si>
    <t>CPU time/
max CPU time</t>
  </si>
  <si>
    <t>Sim time
(s)</t>
  </si>
  <si>
    <t>10 ms</t>
  </si>
  <si>
    <t xml:space="preserve">sim duration </t>
  </si>
  <si>
    <t>Estimated
remaining
time
sim tim 10 ms
(hh:mm)</t>
  </si>
  <si>
    <t>Estimated
remaining
time
sim tim 10 ms
(seconds)</t>
  </si>
  <si>
    <t>estimated finish time</t>
  </si>
  <si>
    <t>delta y</t>
  </si>
  <si>
    <t>delta x</t>
  </si>
  <si>
    <t>n/a</t>
  </si>
  <si>
    <t>CPU time
(seconds)</t>
  </si>
  <si>
    <t>Constant input</t>
  </si>
  <si>
    <t>bob067.log</t>
  </si>
  <si>
    <t>CPU time</t>
  </si>
  <si>
    <t>Wall time</t>
  </si>
  <si>
    <t>hh:mm:ss</t>
  </si>
  <si>
    <t>Number of processors</t>
  </si>
  <si>
    <t>elements</t>
  </si>
  <si>
    <t>block</t>
  </si>
  <si>
    <t>bone</t>
  </si>
  <si>
    <t>disc</t>
  </si>
  <si>
    <t>vasculature</t>
  </si>
  <si>
    <t>airway/sinus</t>
  </si>
  <si>
    <t>membrane</t>
  </si>
  <si>
    <t>CSF</t>
  </si>
  <si>
    <t>white matter</t>
  </si>
  <si>
    <t>gray matter</t>
  </si>
  <si>
    <t>muscle</t>
  </si>
  <si>
    <t>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</si>
</sst>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i/>
      <sz val="12"/>
      <color rgb="FF3F3F76"/>
      <name val="Aptos Narrow"/>
      <scheme val="minor"/>
    </font>
    <font>
      <sz val="12"/>
      <color theme="1"/>
      <name val="CMR1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2" borderId="1" xfId="2"/>
    <xf numFmtId="11" fontId="2" fillId="2" borderId="1" xfId="2" applyNumberFormat="1"/>
    <xf numFmtId="20" fontId="2" fillId="2" borderId="1" xfId="2" applyNumberFormat="1"/>
    <xf numFmtId="46" fontId="0" fillId="0" borderId="0" xfId="0" applyNumberFormat="1"/>
    <xf numFmtId="20" fontId="3" fillId="2" borderId="1" xfId="2" applyNumberFormat="1" applyFont="1"/>
    <xf numFmtId="3" fontId="4" fillId="0" borderId="0" xfId="0" applyNumberFormat="1" applyFont="1"/>
    <xf numFmtId="3" fontId="0" fillId="0" borderId="2" xfId="0" applyNumberFormat="1" applyBorder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10 ms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D143-80DB-ABD85BB718B7}"/>
            </c:ext>
          </c:extLst>
        </c:ser>
        <c:ser>
          <c:idx val="1"/>
          <c:order val="1"/>
          <c:tx>
            <c:v>bob067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D143-80DB-ABD85BB7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1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322513228895799"/>
          <c:y val="0.28980153404573356"/>
          <c:w val="0.10870122026698402"/>
          <c:h val="0.134119641549090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886755</xdr:colOff>
      <xdr:row>11</xdr:row>
      <xdr:rowOff>117594</xdr:rowOff>
    </xdr:from>
    <xdr:to>
      <xdr:col>10</xdr:col>
      <xdr:colOff>802105</xdr:colOff>
      <xdr:row>27</xdr:row>
      <xdr:rowOff>105036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4CD6-9924-252C-678C-E414D998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6FD6-99EC-654A-BA3D-603AAF2A3C22}">
  <dimension ref="A1:J39"/>
  <sheetViews>
    <sheetView tabSelected="1" topLeftCell="A6" zoomScale="133" workbookViewId="0">
      <selection activeCell="M23" sqref="M23"/>
    </sheetView>
  </sheetViews>
  <sheetFormatPr baseColWidth="10" defaultRowHeight="16"/>
  <cols>
    <col min="1" max="1" width="18.1640625" customWidth="1"/>
    <col min="2" max="2" width="11.33203125" bestFit="1" customWidth="1"/>
    <col min="3" max="3" width="13.6640625" customWidth="1"/>
    <col min="4" max="4" width="12.33203125" customWidth="1"/>
    <col min="5" max="5" width="18" customWidth="1"/>
    <col min="6" max="6" width="2.1640625" bestFit="1" customWidth="1"/>
    <col min="7" max="7" width="3.1640625" bestFit="1" customWidth="1"/>
    <col min="8" max="8" width="17.5" customWidth="1"/>
  </cols>
  <sheetData>
    <row r="1" spans="1:10">
      <c r="A1" s="1">
        <v>45427</v>
      </c>
      <c r="H1" t="s">
        <v>17</v>
      </c>
    </row>
    <row r="2" spans="1:10">
      <c r="A2" t="s">
        <v>1</v>
      </c>
      <c r="H2" t="s">
        <v>2</v>
      </c>
      <c r="I2" s="6">
        <v>4</v>
      </c>
      <c r="J2" t="s">
        <v>3</v>
      </c>
    </row>
    <row r="3" spans="1:10">
      <c r="A3" t="s">
        <v>9</v>
      </c>
      <c r="B3" t="s">
        <v>8</v>
      </c>
      <c r="I3" s="6">
        <f>I2*60</f>
        <v>240</v>
      </c>
      <c r="J3" t="s">
        <v>4</v>
      </c>
    </row>
    <row r="4" spans="1:10">
      <c r="I4" s="6">
        <f>I3*60</f>
        <v>14400</v>
      </c>
      <c r="J4" t="s">
        <v>5</v>
      </c>
    </row>
    <row r="6" spans="1:10" ht="85">
      <c r="A6" t="s">
        <v>0</v>
      </c>
      <c r="B6" s="4" t="s">
        <v>7</v>
      </c>
      <c r="C6" s="4" t="s">
        <v>16</v>
      </c>
      <c r="D6" s="4" t="s">
        <v>6</v>
      </c>
      <c r="E6" s="4" t="s">
        <v>10</v>
      </c>
      <c r="H6" s="4" t="s">
        <v>11</v>
      </c>
      <c r="I6" s="4" t="s">
        <v>13</v>
      </c>
      <c r="J6" s="4" t="s">
        <v>14</v>
      </c>
    </row>
    <row r="7" spans="1:10">
      <c r="A7" s="6">
        <v>500</v>
      </c>
      <c r="B7" s="7">
        <v>1.7691000000000001E-4</v>
      </c>
      <c r="C7" s="7">
        <v>371.82</v>
      </c>
      <c r="D7" s="5">
        <f>C7/$I$4</f>
        <v>2.5820833333333335E-2</v>
      </c>
      <c r="E7" s="8">
        <v>0.23402777777777778</v>
      </c>
      <c r="F7">
        <f>HOUR(E7)</f>
        <v>5</v>
      </c>
      <c r="G7">
        <f>MINUTE(E7)</f>
        <v>37</v>
      </c>
      <c r="H7">
        <f>F7*3600+G7*60</f>
        <v>20220</v>
      </c>
      <c r="I7" t="s">
        <v>15</v>
      </c>
      <c r="J7" t="s">
        <v>15</v>
      </c>
    </row>
    <row r="8" spans="1:10">
      <c r="A8" s="6">
        <v>5000</v>
      </c>
      <c r="B8" s="7">
        <v>1.7691E-3</v>
      </c>
      <c r="C8" s="7">
        <v>3801.3</v>
      </c>
      <c r="D8" s="5">
        <f>C8/$I$4</f>
        <v>0.26397916666666665</v>
      </c>
      <c r="E8" s="8">
        <v>0.20555555555555555</v>
      </c>
      <c r="F8">
        <f t="shared" ref="F8:F11" si="0">HOUR(E8)</f>
        <v>4</v>
      </c>
      <c r="G8">
        <f t="shared" ref="G8:G11" si="1">MINUTE(E8)</f>
        <v>56</v>
      </c>
      <c r="H8">
        <f t="shared" ref="H8:H11" si="2">F8*3600+G8*60</f>
        <v>17760</v>
      </c>
      <c r="I8">
        <f>H8-H7</f>
        <v>-2460</v>
      </c>
      <c r="J8" s="2">
        <f>C8-C7</f>
        <v>3429.48</v>
      </c>
    </row>
    <row r="9" spans="1:10">
      <c r="A9" s="6">
        <v>10000</v>
      </c>
      <c r="B9" s="7">
        <v>3.5368000000000001E-3</v>
      </c>
      <c r="C9" s="7">
        <v>7593</v>
      </c>
      <c r="D9" s="5">
        <f>C9/$I$4</f>
        <v>0.52729166666666671</v>
      </c>
      <c r="E9" s="8">
        <v>0.16041666666666668</v>
      </c>
      <c r="F9">
        <f t="shared" si="0"/>
        <v>3</v>
      </c>
      <c r="G9">
        <f t="shared" si="1"/>
        <v>51</v>
      </c>
      <c r="H9">
        <f t="shared" si="2"/>
        <v>13860</v>
      </c>
      <c r="I9">
        <f t="shared" ref="I9:I11" si="3">H9-H8</f>
        <v>-3900</v>
      </c>
      <c r="J9" s="2">
        <f t="shared" ref="J9:J10" si="4">C9-C8</f>
        <v>3791.7</v>
      </c>
    </row>
    <row r="10" spans="1:10">
      <c r="A10" s="6">
        <v>15000</v>
      </c>
      <c r="B10" s="7">
        <v>5.3026999999999996E-3</v>
      </c>
      <c r="C10" s="7">
        <v>11462</v>
      </c>
      <c r="D10" s="5">
        <f>C10/$I$4</f>
        <v>0.79597222222222219</v>
      </c>
      <c r="E10" s="8">
        <v>0.11944444444444445</v>
      </c>
      <c r="F10">
        <f t="shared" si="0"/>
        <v>2</v>
      </c>
      <c r="G10">
        <f t="shared" si="1"/>
        <v>52</v>
      </c>
      <c r="H10">
        <f t="shared" si="2"/>
        <v>10320</v>
      </c>
      <c r="I10">
        <f t="shared" si="3"/>
        <v>-3540</v>
      </c>
      <c r="J10" s="2">
        <f t="shared" si="4"/>
        <v>3869</v>
      </c>
    </row>
    <row r="11" spans="1:10">
      <c r="A11" s="6">
        <v>18600</v>
      </c>
      <c r="B11" s="7">
        <v>6.5719000000000003E-3</v>
      </c>
      <c r="C11" s="7">
        <v>14292</v>
      </c>
      <c r="D11" s="5">
        <f>C11/$I$4</f>
        <v>0.99250000000000005</v>
      </c>
      <c r="E11" s="10">
        <v>7.6388888888888895E-2</v>
      </c>
      <c r="F11">
        <f t="shared" si="0"/>
        <v>1</v>
      </c>
      <c r="G11">
        <f t="shared" si="1"/>
        <v>50</v>
      </c>
      <c r="H11">
        <f t="shared" si="2"/>
        <v>6600</v>
      </c>
      <c r="I11">
        <f t="shared" si="3"/>
        <v>-3720</v>
      </c>
      <c r="J11" s="2">
        <f t="shared" ref="J11" si="5">C11-C10</f>
        <v>2830</v>
      </c>
    </row>
    <row r="13" spans="1:10">
      <c r="A13" t="s">
        <v>12</v>
      </c>
      <c r="B13" s="2">
        <f>20813/0.908</f>
        <v>22921.806167400879</v>
      </c>
      <c r="C13" t="s">
        <v>5</v>
      </c>
    </row>
    <row r="14" spans="1:10">
      <c r="B14" s="2">
        <f>B13/60</f>
        <v>382.03010279001467</v>
      </c>
      <c r="C14" t="s">
        <v>4</v>
      </c>
    </row>
    <row r="15" spans="1:10">
      <c r="B15" s="2">
        <f>B14/60</f>
        <v>6.3671683798335774</v>
      </c>
      <c r="C15" t="s">
        <v>3</v>
      </c>
    </row>
    <row r="17" spans="1:10">
      <c r="A17" t="s">
        <v>19</v>
      </c>
      <c r="B17" s="3">
        <v>0.10793981481481481</v>
      </c>
      <c r="C17" t="s">
        <v>21</v>
      </c>
    </row>
    <row r="18" spans="1:10">
      <c r="A18" t="s">
        <v>22</v>
      </c>
      <c r="B18">
        <v>336</v>
      </c>
    </row>
    <row r="19" spans="1:10">
      <c r="A19" t="s">
        <v>20</v>
      </c>
      <c r="B19" s="9">
        <v>36.367164351851855</v>
      </c>
      <c r="C19" t="s">
        <v>21</v>
      </c>
    </row>
    <row r="27" spans="1:10">
      <c r="A27" t="s">
        <v>18</v>
      </c>
    </row>
    <row r="28" spans="1:10">
      <c r="A28" t="s">
        <v>9</v>
      </c>
      <c r="B28" t="s">
        <v>8</v>
      </c>
    </row>
    <row r="29" spans="1:10" ht="85">
      <c r="A29" t="s">
        <v>0</v>
      </c>
      <c r="B29" s="4" t="s">
        <v>7</v>
      </c>
      <c r="C29" s="4" t="s">
        <v>16</v>
      </c>
      <c r="D29" s="4" t="s">
        <v>6</v>
      </c>
      <c r="E29" s="4" t="s">
        <v>10</v>
      </c>
      <c r="H29" s="4" t="s">
        <v>11</v>
      </c>
      <c r="I29" s="4" t="s">
        <v>13</v>
      </c>
      <c r="J29" s="4" t="s">
        <v>14</v>
      </c>
    </row>
    <row r="30" spans="1:10">
      <c r="A30">
        <v>500</v>
      </c>
      <c r="B30" s="2">
        <v>1.7691000000000001E-4</v>
      </c>
      <c r="C30" s="2">
        <v>174.31</v>
      </c>
      <c r="D30" s="5">
        <f t="shared" ref="D30:D36" si="6">C30/$I$4</f>
        <v>1.2104861111111111E-2</v>
      </c>
      <c r="E30" s="3">
        <v>0.10694444444444444</v>
      </c>
      <c r="F30">
        <f t="shared" ref="F30:F36" si="7">HOUR(E30)</f>
        <v>2</v>
      </c>
      <c r="G30">
        <f t="shared" ref="G30" si="8">MINUTE(E30)</f>
        <v>34</v>
      </c>
      <c r="H30">
        <f t="shared" ref="H30" si="9">F30*3600+G30*60</f>
        <v>9240</v>
      </c>
      <c r="I30" t="s">
        <v>15</v>
      </c>
      <c r="J30" t="s">
        <v>15</v>
      </c>
    </row>
    <row r="31" spans="1:10">
      <c r="A31">
        <v>5000</v>
      </c>
      <c r="B31" s="2">
        <v>1.7691E-3</v>
      </c>
      <c r="C31" s="2">
        <v>1685</v>
      </c>
      <c r="D31" s="5">
        <f t="shared" si="6"/>
        <v>0.11701388888888889</v>
      </c>
      <c r="E31" s="3">
        <v>9.0277777777777776E-2</v>
      </c>
      <c r="F31">
        <f t="shared" si="7"/>
        <v>2</v>
      </c>
      <c r="G31">
        <f t="shared" ref="G31" si="10">MINUTE(E31)</f>
        <v>10</v>
      </c>
      <c r="H31">
        <f t="shared" ref="H31" si="11">F31*3600+G31*60</f>
        <v>7800</v>
      </c>
      <c r="I31">
        <f t="shared" ref="I31" si="12">H31-H30</f>
        <v>-1440</v>
      </c>
      <c r="J31" s="2">
        <f>C31-C30</f>
        <v>1510.69</v>
      </c>
    </row>
    <row r="32" spans="1:10">
      <c r="A32">
        <v>10000</v>
      </c>
      <c r="B32" s="2">
        <v>3.5368000000000001E-3</v>
      </c>
      <c r="C32" s="2">
        <v>3304</v>
      </c>
      <c r="D32" s="5">
        <f t="shared" si="6"/>
        <v>0.22944444444444445</v>
      </c>
      <c r="E32" s="3">
        <v>6.8750000000000006E-2</v>
      </c>
      <c r="F32">
        <f t="shared" si="7"/>
        <v>1</v>
      </c>
      <c r="G32">
        <f t="shared" ref="G32" si="13">MINUTE(E32)</f>
        <v>39</v>
      </c>
      <c r="H32">
        <f t="shared" ref="H32" si="14">F32*3600+G32*60</f>
        <v>5940</v>
      </c>
      <c r="I32">
        <f>H32-H31</f>
        <v>-1860</v>
      </c>
      <c r="J32" s="2">
        <f>C32-C31</f>
        <v>1619</v>
      </c>
    </row>
    <row r="33" spans="1:10">
      <c r="A33">
        <v>15000</v>
      </c>
      <c r="B33" s="2">
        <v>5.3026999999999996E-3</v>
      </c>
      <c r="C33" s="2">
        <v>4967.8999999999996</v>
      </c>
      <c r="D33" s="5">
        <f t="shared" si="6"/>
        <v>0.34499305555555554</v>
      </c>
      <c r="E33" s="3">
        <v>6.8750000000000006E-2</v>
      </c>
      <c r="F33">
        <f t="shared" si="7"/>
        <v>1</v>
      </c>
      <c r="G33">
        <f t="shared" ref="G33:G36" si="15">MINUTE(E33)</f>
        <v>39</v>
      </c>
      <c r="H33">
        <f t="shared" ref="H33:H36" si="16">F33*3600+G33*60</f>
        <v>5940</v>
      </c>
      <c r="I33">
        <f>H33-H32</f>
        <v>0</v>
      </c>
      <c r="J33" s="2">
        <f>C33-C32</f>
        <v>1663.8999999999996</v>
      </c>
    </row>
    <row r="34" spans="1:10">
      <c r="A34">
        <v>20000</v>
      </c>
      <c r="B34" s="2">
        <v>7.064E-3</v>
      </c>
      <c r="C34" s="2">
        <v>6607.4</v>
      </c>
      <c r="D34" s="5">
        <f t="shared" si="6"/>
        <v>0.45884722222222218</v>
      </c>
      <c r="E34" s="3">
        <v>3.125E-2</v>
      </c>
      <c r="F34">
        <f t="shared" si="7"/>
        <v>0</v>
      </c>
      <c r="G34">
        <f t="shared" si="15"/>
        <v>45</v>
      </c>
      <c r="H34">
        <f t="shared" si="16"/>
        <v>2700</v>
      </c>
      <c r="I34">
        <f>H34-H33</f>
        <v>-3240</v>
      </c>
      <c r="J34" s="2">
        <f>C34-C33</f>
        <v>1639.5</v>
      </c>
    </row>
    <row r="35" spans="1:10">
      <c r="A35">
        <v>25000</v>
      </c>
      <c r="B35" s="2">
        <v>8.8199999999999997E-3</v>
      </c>
      <c r="C35" s="2">
        <v>8237.1</v>
      </c>
      <c r="D35" s="5">
        <f t="shared" si="6"/>
        <v>0.57202083333333331</v>
      </c>
      <c r="E35" s="3">
        <v>1.2500000000000001E-2</v>
      </c>
      <c r="F35">
        <f t="shared" si="7"/>
        <v>0</v>
      </c>
      <c r="G35">
        <f t="shared" si="15"/>
        <v>18</v>
      </c>
      <c r="H35">
        <f t="shared" si="16"/>
        <v>1080</v>
      </c>
      <c r="I35">
        <f>H35-H34</f>
        <v>-1620</v>
      </c>
      <c r="J35" s="2">
        <f>C35-C34</f>
        <v>1629.7000000000007</v>
      </c>
    </row>
    <row r="36" spans="1:10">
      <c r="A36">
        <v>28356</v>
      </c>
      <c r="B36" s="2">
        <v>0.01</v>
      </c>
      <c r="C36" s="2">
        <v>9317.1</v>
      </c>
      <c r="D36" s="5">
        <f t="shared" si="6"/>
        <v>0.64702083333333338</v>
      </c>
      <c r="E36" s="3">
        <v>0</v>
      </c>
      <c r="F36">
        <f t="shared" si="7"/>
        <v>0</v>
      </c>
      <c r="G36">
        <f t="shared" si="15"/>
        <v>0</v>
      </c>
      <c r="H36">
        <f t="shared" si="16"/>
        <v>0</v>
      </c>
    </row>
    <row r="38" spans="1:10">
      <c r="A38" t="s">
        <v>19</v>
      </c>
      <c r="B38" s="3">
        <v>0.10793981481481481</v>
      </c>
      <c r="C38" t="s">
        <v>21</v>
      </c>
    </row>
    <row r="39" spans="1:10">
      <c r="A39" t="s">
        <v>20</v>
      </c>
      <c r="B39" s="9">
        <v>36.367164351851855</v>
      </c>
      <c r="C39" t="s">
        <v>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679B-7CBB-374E-8B93-374D2AF219B3}">
  <dimension ref="A1:C13"/>
  <sheetViews>
    <sheetView workbookViewId="0">
      <selection activeCell="D16" sqref="D16"/>
    </sheetView>
  </sheetViews>
  <sheetFormatPr baseColWidth="10" defaultRowHeight="16"/>
  <cols>
    <col min="3" max="3" width="12.5" customWidth="1"/>
  </cols>
  <sheetData>
    <row r="1" spans="1:3">
      <c r="A1" t="s">
        <v>24</v>
      </c>
      <c r="C1" t="s">
        <v>23</v>
      </c>
    </row>
    <row r="2" spans="1:3">
      <c r="A2">
        <v>1</v>
      </c>
      <c r="B2" t="s">
        <v>25</v>
      </c>
      <c r="C2" s="11">
        <v>670293</v>
      </c>
    </row>
    <row r="3" spans="1:3">
      <c r="A3">
        <f>1+A2</f>
        <v>2</v>
      </c>
      <c r="B3" t="s">
        <v>26</v>
      </c>
      <c r="C3" s="11">
        <v>2221</v>
      </c>
    </row>
    <row r="4" spans="1:3">
      <c r="A4">
        <f t="shared" ref="A4:A11" si="0">1+A3</f>
        <v>3</v>
      </c>
      <c r="B4" t="s">
        <v>27</v>
      </c>
      <c r="C4" s="11">
        <v>21642</v>
      </c>
    </row>
    <row r="5" spans="1:3">
      <c r="A5">
        <f t="shared" si="0"/>
        <v>4</v>
      </c>
      <c r="B5" t="s">
        <v>28</v>
      </c>
      <c r="C5" s="11">
        <v>93465</v>
      </c>
    </row>
    <row r="6" spans="1:3">
      <c r="A6">
        <f t="shared" si="0"/>
        <v>5</v>
      </c>
      <c r="B6" t="s">
        <v>29</v>
      </c>
      <c r="C6" s="11">
        <v>21234</v>
      </c>
    </row>
    <row r="7" spans="1:3">
      <c r="A7">
        <f t="shared" si="0"/>
        <v>6</v>
      </c>
      <c r="B7" t="s">
        <v>30</v>
      </c>
      <c r="C7" s="11">
        <v>73172</v>
      </c>
    </row>
    <row r="8" spans="1:3">
      <c r="A8">
        <f t="shared" si="0"/>
        <v>7</v>
      </c>
      <c r="B8" t="s">
        <v>31</v>
      </c>
      <c r="C8" s="11">
        <v>504505</v>
      </c>
    </row>
    <row r="9" spans="1:3">
      <c r="A9">
        <f t="shared" si="0"/>
        <v>8</v>
      </c>
      <c r="B9" t="s">
        <v>32</v>
      </c>
      <c r="C9" s="11">
        <v>790102</v>
      </c>
    </row>
    <row r="10" spans="1:3">
      <c r="A10">
        <f t="shared" si="0"/>
        <v>9</v>
      </c>
      <c r="B10" t="s">
        <v>33</v>
      </c>
      <c r="C10" s="11">
        <v>554555</v>
      </c>
    </row>
    <row r="11" spans="1:3">
      <c r="A11">
        <f t="shared" si="0"/>
        <v>10</v>
      </c>
      <c r="B11" t="s">
        <v>34</v>
      </c>
      <c r="C11" s="11">
        <v>1900127</v>
      </c>
    </row>
    <row r="12" spans="1:3" ht="17" thickBot="1">
      <c r="C12" s="12">
        <f>SUM(C2:C11)</f>
        <v>4631316</v>
      </c>
    </row>
    <row r="13" spans="1:3" ht="17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element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2024-05-15T13:01:53Z</dcterms:created>
  <dcterms:modified xsi:type="dcterms:W3CDTF">2024-05-16T17:16:05Z</dcterms:modified>
</cp:coreProperties>
</file>